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Projects\PackardProject2014\LBSPR_Derivations\"/>
    </mc:Choice>
  </mc:AlternateContent>
  <bookViews>
    <workbookView xWindow="0" yWindow="0" windowWidth="10980" windowHeight="8205"/>
  </bookViews>
  <sheets>
    <sheet name="NatL" sheetId="1" r:id="rId1"/>
    <sheet name="MMatrix" sheetId="2" r:id="rId2"/>
    <sheet name="Density" sheetId="5" r:id="rId3"/>
    <sheet name="Fitness" sheetId="4" r:id="rId4"/>
    <sheet name="Fmatrix_notused" sheetId="6" r:id="rId5"/>
  </sheets>
  <definedNames>
    <definedName name="solver_adj" localSheetId="0" hidden="1">NatL!$B$3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NatL!$B$16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H21" i="1"/>
  <c r="I21" i="1"/>
  <c r="J21" i="1"/>
  <c r="H22" i="1"/>
  <c r="I22" i="1"/>
  <c r="J22" i="1"/>
  <c r="K22" i="1"/>
  <c r="L22" i="1"/>
  <c r="H23" i="1"/>
  <c r="I23" i="1"/>
  <c r="J23" i="1"/>
  <c r="K23" i="1"/>
  <c r="L23" i="1"/>
  <c r="M23" i="1"/>
  <c r="H24" i="1"/>
  <c r="I24" i="1"/>
  <c r="J24" i="1"/>
  <c r="K24" i="1"/>
  <c r="L24" i="1"/>
  <c r="M24" i="1"/>
  <c r="N24" i="1"/>
  <c r="O24" i="1"/>
  <c r="H25" i="1"/>
  <c r="I25" i="1"/>
  <c r="J25" i="1"/>
  <c r="K25" i="1"/>
  <c r="L25" i="1"/>
  <c r="M25" i="1"/>
  <c r="N25" i="1"/>
  <c r="O25" i="1"/>
  <c r="P25" i="1"/>
  <c r="Q25" i="1"/>
  <c r="H26" i="1"/>
  <c r="I26" i="1"/>
  <c r="J26" i="1"/>
  <c r="K26" i="1"/>
  <c r="L26" i="1"/>
  <c r="M26" i="1"/>
  <c r="N26" i="1"/>
  <c r="O26" i="1"/>
  <c r="P26" i="1"/>
  <c r="Q26" i="1"/>
  <c r="R26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F3" i="6" l="1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" i="6"/>
  <c r="C2" i="1" l="1"/>
  <c r="B7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G4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5" i="1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5" i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3" i="5"/>
  <c r="D31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5" i="1"/>
  <c r="AE6" i="1" l="1"/>
  <c r="AE24" i="1"/>
  <c r="AE20" i="1"/>
  <c r="AE12" i="1"/>
  <c r="AE30" i="1"/>
  <c r="AE26" i="1"/>
  <c r="AE22" i="1"/>
  <c r="AE18" i="1"/>
  <c r="AE14" i="1"/>
  <c r="AE10" i="1"/>
  <c r="AE29" i="1"/>
  <c r="AE25" i="1"/>
  <c r="AE21" i="1"/>
  <c r="AE17" i="1"/>
  <c r="AE13" i="1"/>
  <c r="AE9" i="1"/>
  <c r="AE28" i="1"/>
  <c r="AE16" i="1"/>
  <c r="AE27" i="1"/>
  <c r="AE23" i="1"/>
  <c r="AE19" i="1"/>
  <c r="AE15" i="1"/>
  <c r="AE11" i="1"/>
  <c r="AE7" i="1"/>
  <c r="AE8" i="1"/>
  <c r="B7" i="1"/>
  <c r="AE5" i="1" l="1"/>
  <c r="B14" i="1"/>
  <c r="G3" i="1" s="1"/>
  <c r="C2" i="2" l="1"/>
  <c r="C2" i="5"/>
  <c r="C2" i="4"/>
  <c r="G1" i="1"/>
  <c r="I3" i="1"/>
  <c r="G34" i="1"/>
  <c r="J3" i="1"/>
  <c r="X3" i="1"/>
  <c r="R3" i="1"/>
  <c r="W3" i="1"/>
  <c r="T3" i="1"/>
  <c r="S3" i="1"/>
  <c r="H3" i="1"/>
  <c r="V3" i="1"/>
  <c r="Z3" i="1"/>
  <c r="L3" i="1"/>
  <c r="M3" i="1"/>
  <c r="K3" i="1"/>
  <c r="N3" i="1"/>
  <c r="U3" i="1"/>
  <c r="P3" i="1"/>
  <c r="Q3" i="1"/>
  <c r="O3" i="1"/>
  <c r="AA3" i="1"/>
  <c r="Y3" i="1"/>
  <c r="M2" i="2" l="1"/>
  <c r="M2" i="5"/>
  <c r="Q1" i="1"/>
  <c r="M2" i="4"/>
  <c r="R2" i="2"/>
  <c r="R2" i="5"/>
  <c r="V1" i="1"/>
  <c r="R2" i="4"/>
  <c r="U2" i="2"/>
  <c r="U2" i="5"/>
  <c r="Y1" i="1"/>
  <c r="U2" i="4"/>
  <c r="L2" i="2"/>
  <c r="L2" i="5"/>
  <c r="L2" i="4"/>
  <c r="P1" i="1"/>
  <c r="I2" i="2"/>
  <c r="I2" i="5"/>
  <c r="M1" i="1"/>
  <c r="I2" i="4"/>
  <c r="D2" i="2"/>
  <c r="D2" i="5"/>
  <c r="D2" i="4"/>
  <c r="H1" i="1"/>
  <c r="N2" i="2"/>
  <c r="N2" i="5"/>
  <c r="R1" i="1"/>
  <c r="N2" i="4"/>
  <c r="E2" i="2"/>
  <c r="E2" i="5"/>
  <c r="I1" i="1"/>
  <c r="E2" i="4"/>
  <c r="W2" i="2"/>
  <c r="W2" i="5"/>
  <c r="W2" i="4"/>
  <c r="AA1" i="1"/>
  <c r="Q2" i="2"/>
  <c r="Q2" i="5"/>
  <c r="U1" i="1"/>
  <c r="Q2" i="4"/>
  <c r="H2" i="2"/>
  <c r="H2" i="5"/>
  <c r="H2" i="4"/>
  <c r="L1" i="1"/>
  <c r="O2" i="2"/>
  <c r="O2" i="5"/>
  <c r="O2" i="4"/>
  <c r="S1" i="1"/>
  <c r="T2" i="2"/>
  <c r="T2" i="5"/>
  <c r="T2" i="4"/>
  <c r="X1" i="1"/>
  <c r="G2" i="2"/>
  <c r="G2" i="5"/>
  <c r="G2" i="4"/>
  <c r="K1" i="1"/>
  <c r="S2" i="2"/>
  <c r="S2" i="5"/>
  <c r="S2" i="4"/>
  <c r="W1" i="1"/>
  <c r="K2" i="2"/>
  <c r="K2" i="5"/>
  <c r="K2" i="4"/>
  <c r="O1" i="1"/>
  <c r="J2" i="2"/>
  <c r="J2" i="5"/>
  <c r="N1" i="1"/>
  <c r="J2" i="4"/>
  <c r="V2" i="2"/>
  <c r="V2" i="5"/>
  <c r="Z1" i="1"/>
  <c r="V2" i="4"/>
  <c r="P2" i="2"/>
  <c r="P2" i="5"/>
  <c r="P2" i="4"/>
  <c r="T1" i="1"/>
  <c r="F2" i="2"/>
  <c r="F2" i="5"/>
  <c r="J1" i="1"/>
  <c r="F2" i="4"/>
  <c r="C4" i="2"/>
  <c r="C19" i="2"/>
  <c r="C28" i="2"/>
  <c r="C18" i="2"/>
  <c r="C8" i="2"/>
  <c r="C11" i="2"/>
  <c r="C24" i="2"/>
  <c r="C12" i="2"/>
  <c r="C23" i="2"/>
  <c r="C3" i="2"/>
  <c r="G6" i="1" s="1"/>
  <c r="C14" i="2"/>
  <c r="C16" i="2"/>
  <c r="C10" i="2"/>
  <c r="C25" i="2"/>
  <c r="C9" i="2"/>
  <c r="C26" i="2"/>
  <c r="C20" i="2"/>
  <c r="C27" i="2"/>
  <c r="C6" i="2"/>
  <c r="C21" i="2"/>
  <c r="C5" i="2"/>
  <c r="C15" i="2"/>
  <c r="C17" i="2"/>
  <c r="C13" i="2"/>
  <c r="C7" i="2"/>
  <c r="C22" i="2"/>
  <c r="C29" i="2"/>
  <c r="E31" i="6" s="1"/>
  <c r="G37" i="1"/>
  <c r="G41" i="1"/>
  <c r="G45" i="1"/>
  <c r="G49" i="1"/>
  <c r="G53" i="1"/>
  <c r="G57" i="1"/>
  <c r="G61" i="1"/>
  <c r="G38" i="1"/>
  <c r="G42" i="1"/>
  <c r="G46" i="1"/>
  <c r="G50" i="1"/>
  <c r="G54" i="1"/>
  <c r="G58" i="1"/>
  <c r="G35" i="1"/>
  <c r="G39" i="1"/>
  <c r="G47" i="1"/>
  <c r="G55" i="1"/>
  <c r="G40" i="1"/>
  <c r="G48" i="1"/>
  <c r="G56" i="1"/>
  <c r="G36" i="1"/>
  <c r="G52" i="1"/>
  <c r="G43" i="1"/>
  <c r="G59" i="1"/>
  <c r="G44" i="1"/>
  <c r="G60" i="1"/>
  <c r="G51" i="1"/>
  <c r="Q34" i="1"/>
  <c r="K34" i="1"/>
  <c r="V34" i="1"/>
  <c r="W34" i="1"/>
  <c r="Y34" i="1"/>
  <c r="P34" i="1"/>
  <c r="M34" i="1"/>
  <c r="H34" i="1"/>
  <c r="R34" i="1"/>
  <c r="AA34" i="1"/>
  <c r="U34" i="1"/>
  <c r="L34" i="1"/>
  <c r="S34" i="1"/>
  <c r="X34" i="1"/>
  <c r="I34" i="1"/>
  <c r="O34" i="1"/>
  <c r="N34" i="1"/>
  <c r="Z34" i="1"/>
  <c r="T34" i="1"/>
  <c r="J34" i="1"/>
  <c r="G7" i="1" l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C31" i="2"/>
  <c r="T35" i="1"/>
  <c r="T36" i="1"/>
  <c r="T37" i="1"/>
  <c r="T38" i="1"/>
  <c r="T39" i="1"/>
  <c r="T40" i="1"/>
  <c r="T41" i="1"/>
  <c r="T42" i="1"/>
  <c r="T43" i="1"/>
  <c r="T44" i="1"/>
  <c r="T46" i="1"/>
  <c r="T48" i="1"/>
  <c r="T50" i="1"/>
  <c r="T52" i="1"/>
  <c r="T54" i="1"/>
  <c r="T56" i="1"/>
  <c r="T57" i="1"/>
  <c r="T58" i="1"/>
  <c r="T59" i="1"/>
  <c r="T60" i="1"/>
  <c r="T61" i="1"/>
  <c r="T45" i="1"/>
  <c r="T47" i="1"/>
  <c r="T49" i="1"/>
  <c r="T51" i="1"/>
  <c r="T53" i="1"/>
  <c r="T55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V35" i="1"/>
  <c r="V39" i="1"/>
  <c r="V43" i="1"/>
  <c r="V37" i="1"/>
  <c r="V41" i="1"/>
  <c r="V44" i="1"/>
  <c r="V38" i="1"/>
  <c r="V40" i="1"/>
  <c r="V46" i="1"/>
  <c r="V48" i="1"/>
  <c r="V50" i="1"/>
  <c r="V52" i="1"/>
  <c r="V54" i="1"/>
  <c r="V56" i="1"/>
  <c r="V42" i="1"/>
  <c r="V36" i="1"/>
  <c r="V45" i="1"/>
  <c r="V47" i="1"/>
  <c r="V49" i="1"/>
  <c r="V51" i="1"/>
  <c r="V53" i="1"/>
  <c r="V55" i="1"/>
  <c r="V57" i="1"/>
  <c r="V58" i="1"/>
  <c r="V59" i="1"/>
  <c r="V60" i="1"/>
  <c r="V61" i="1"/>
  <c r="P24" i="2"/>
  <c r="P21" i="2"/>
  <c r="P9" i="2"/>
  <c r="P5" i="2"/>
  <c r="P16" i="2"/>
  <c r="P25" i="2"/>
  <c r="P13" i="2"/>
  <c r="P4" i="2"/>
  <c r="P22" i="2"/>
  <c r="P19" i="2"/>
  <c r="P28" i="2"/>
  <c r="P18" i="2"/>
  <c r="P3" i="2"/>
  <c r="T6" i="1" s="1"/>
  <c r="T7" i="1" s="1"/>
  <c r="T8" i="1" s="1"/>
  <c r="P12" i="2"/>
  <c r="P15" i="2"/>
  <c r="P8" i="2"/>
  <c r="P26" i="2"/>
  <c r="P11" i="2"/>
  <c r="P6" i="2"/>
  <c r="P17" i="2"/>
  <c r="P10" i="2"/>
  <c r="P27" i="2"/>
  <c r="P20" i="2"/>
  <c r="P14" i="2"/>
  <c r="P7" i="2"/>
  <c r="P23" i="2"/>
  <c r="P29" i="2"/>
  <c r="R31" i="6" s="1"/>
  <c r="H10" i="2"/>
  <c r="H9" i="2"/>
  <c r="H24" i="2"/>
  <c r="H14" i="2"/>
  <c r="H19" i="2"/>
  <c r="H20" i="2"/>
  <c r="H12" i="2"/>
  <c r="H28" i="2"/>
  <c r="H8" i="2"/>
  <c r="H29" i="2"/>
  <c r="J31" i="6" s="1"/>
  <c r="H27" i="2"/>
  <c r="H11" i="2"/>
  <c r="H18" i="2"/>
  <c r="H4" i="2"/>
  <c r="H7" i="2"/>
  <c r="H25" i="2"/>
  <c r="H15" i="2"/>
  <c r="H17" i="2"/>
  <c r="H13" i="2"/>
  <c r="H23" i="2"/>
  <c r="H5" i="2"/>
  <c r="H22" i="2"/>
  <c r="H21" i="2"/>
  <c r="H26" i="2"/>
  <c r="H6" i="2"/>
  <c r="H16" i="2"/>
  <c r="H3" i="2"/>
  <c r="L6" i="1" s="1"/>
  <c r="I20" i="2"/>
  <c r="I9" i="2"/>
  <c r="I12" i="2"/>
  <c r="I4" i="2"/>
  <c r="I25" i="2"/>
  <c r="I15" i="2"/>
  <c r="I24" i="2"/>
  <c r="I28" i="2"/>
  <c r="I11" i="2"/>
  <c r="I22" i="2"/>
  <c r="I14" i="2"/>
  <c r="I6" i="2"/>
  <c r="I27" i="2"/>
  <c r="I5" i="2"/>
  <c r="I29" i="2"/>
  <c r="K31" i="6" s="1"/>
  <c r="I17" i="2"/>
  <c r="I13" i="2"/>
  <c r="I10" i="2"/>
  <c r="I8" i="2"/>
  <c r="I21" i="2"/>
  <c r="I7" i="2"/>
  <c r="I26" i="2"/>
  <c r="I16" i="2"/>
  <c r="I3" i="2"/>
  <c r="M6" i="1" s="1"/>
  <c r="M7" i="1" s="1"/>
  <c r="I18" i="2"/>
  <c r="I23" i="2"/>
  <c r="I19" i="2"/>
  <c r="L20" i="2"/>
  <c r="L15" i="2"/>
  <c r="L16" i="2"/>
  <c r="L4" i="2"/>
  <c r="L17" i="2"/>
  <c r="L11" i="2"/>
  <c r="L28" i="2"/>
  <c r="L22" i="2"/>
  <c r="L12" i="2"/>
  <c r="L18" i="2"/>
  <c r="L6" i="2"/>
  <c r="L19" i="2"/>
  <c r="L7" i="2"/>
  <c r="L10" i="2"/>
  <c r="L13" i="2"/>
  <c r="L21" i="2"/>
  <c r="L9" i="2"/>
  <c r="L24" i="2"/>
  <c r="L26" i="2"/>
  <c r="L25" i="2"/>
  <c r="L5" i="2"/>
  <c r="L27" i="2"/>
  <c r="L14" i="2"/>
  <c r="L23" i="2"/>
  <c r="L8" i="2"/>
  <c r="L3" i="2"/>
  <c r="P6" i="1" s="1"/>
  <c r="L29" i="2"/>
  <c r="N31" i="6" s="1"/>
  <c r="U25" i="2"/>
  <c r="U22" i="2"/>
  <c r="U28" i="2"/>
  <c r="U8" i="2"/>
  <c r="U20" i="2"/>
  <c r="U16" i="2"/>
  <c r="U26" i="2"/>
  <c r="U19" i="2"/>
  <c r="U17" i="2"/>
  <c r="U13" i="2"/>
  <c r="U10" i="2"/>
  <c r="U5" i="2"/>
  <c r="U29" i="2"/>
  <c r="W31" i="6" s="1"/>
  <c r="U23" i="2"/>
  <c r="U9" i="2"/>
  <c r="U21" i="2"/>
  <c r="U12" i="2"/>
  <c r="U4" i="2"/>
  <c r="U15" i="2"/>
  <c r="U7" i="2"/>
  <c r="U11" i="2"/>
  <c r="U6" i="2"/>
  <c r="U27" i="2"/>
  <c r="U3" i="2"/>
  <c r="Y6" i="1" s="1"/>
  <c r="U18" i="2"/>
  <c r="U24" i="2"/>
  <c r="U14" i="2"/>
  <c r="AA35" i="1"/>
  <c r="AA36" i="1"/>
  <c r="AA37" i="1"/>
  <c r="AA38" i="1"/>
  <c r="AA39" i="1"/>
  <c r="AA40" i="1"/>
  <c r="AA41" i="1"/>
  <c r="AA42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43" i="1"/>
  <c r="O12" i="2"/>
  <c r="O24" i="2"/>
  <c r="O29" i="2"/>
  <c r="Q31" i="6" s="1"/>
  <c r="O28" i="2"/>
  <c r="O16" i="2"/>
  <c r="O27" i="2"/>
  <c r="O17" i="2"/>
  <c r="O21" i="2"/>
  <c r="O8" i="2"/>
  <c r="O13" i="2"/>
  <c r="O5" i="2"/>
  <c r="O15" i="2"/>
  <c r="O20" i="2"/>
  <c r="O19" i="2"/>
  <c r="O7" i="2"/>
  <c r="O26" i="2"/>
  <c r="O9" i="2"/>
  <c r="O18" i="2"/>
  <c r="O23" i="2"/>
  <c r="O4" i="2"/>
  <c r="O3" i="2"/>
  <c r="S6" i="1" s="1"/>
  <c r="O14" i="2"/>
  <c r="O25" i="2"/>
  <c r="O10" i="2"/>
  <c r="O11" i="2"/>
  <c r="O22" i="2"/>
  <c r="O6" i="2"/>
  <c r="E28" i="2"/>
  <c r="E11" i="2"/>
  <c r="E24" i="2"/>
  <c r="E8" i="2"/>
  <c r="E26" i="2"/>
  <c r="E5" i="2"/>
  <c r="E17" i="2"/>
  <c r="E13" i="2"/>
  <c r="E10" i="2"/>
  <c r="E25" i="2"/>
  <c r="E22" i="2"/>
  <c r="E7" i="2"/>
  <c r="E23" i="2"/>
  <c r="E20" i="2"/>
  <c r="E21" i="2"/>
  <c r="E16" i="2"/>
  <c r="E19" i="2"/>
  <c r="E29" i="2"/>
  <c r="G31" i="6" s="1"/>
  <c r="E15" i="2"/>
  <c r="E3" i="2"/>
  <c r="I6" i="1" s="1"/>
  <c r="E18" i="2"/>
  <c r="E6" i="2"/>
  <c r="E12" i="2"/>
  <c r="E4" i="2"/>
  <c r="E14" i="2"/>
  <c r="E9" i="2"/>
  <c r="E27" i="2"/>
  <c r="N37" i="1"/>
  <c r="N41" i="1"/>
  <c r="N35" i="1"/>
  <c r="N39" i="1"/>
  <c r="N43" i="1"/>
  <c r="N44" i="1"/>
  <c r="N40" i="1"/>
  <c r="N42" i="1"/>
  <c r="N46" i="1"/>
  <c r="N48" i="1"/>
  <c r="N50" i="1"/>
  <c r="N52" i="1"/>
  <c r="N54" i="1"/>
  <c r="N56" i="1"/>
  <c r="N36" i="1"/>
  <c r="N38" i="1"/>
  <c r="N45" i="1"/>
  <c r="N47" i="1"/>
  <c r="N49" i="1"/>
  <c r="N51" i="1"/>
  <c r="N53" i="1"/>
  <c r="N55" i="1"/>
  <c r="N57" i="1"/>
  <c r="N58" i="1"/>
  <c r="N59" i="1"/>
  <c r="N60" i="1"/>
  <c r="N61" i="1"/>
  <c r="S35" i="1"/>
  <c r="S36" i="1"/>
  <c r="S37" i="1"/>
  <c r="S38" i="1"/>
  <c r="S39" i="1"/>
  <c r="S40" i="1"/>
  <c r="S41" i="1"/>
  <c r="S42" i="1"/>
  <c r="S43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44" i="1"/>
  <c r="R36" i="1"/>
  <c r="R40" i="1"/>
  <c r="R44" i="1"/>
  <c r="R38" i="1"/>
  <c r="R42" i="1"/>
  <c r="R35" i="1"/>
  <c r="R43" i="1"/>
  <c r="R37" i="1"/>
  <c r="R45" i="1"/>
  <c r="R47" i="1"/>
  <c r="R49" i="1"/>
  <c r="R51" i="1"/>
  <c r="R53" i="1"/>
  <c r="R55" i="1"/>
  <c r="R39" i="1"/>
  <c r="R41" i="1"/>
  <c r="R46" i="1"/>
  <c r="R48" i="1"/>
  <c r="R50" i="1"/>
  <c r="R52" i="1"/>
  <c r="R54" i="1"/>
  <c r="R56" i="1"/>
  <c r="R57" i="1"/>
  <c r="R58" i="1"/>
  <c r="R59" i="1"/>
  <c r="R60" i="1"/>
  <c r="R61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F28" i="2"/>
  <c r="F16" i="2"/>
  <c r="F10" i="2"/>
  <c r="F24" i="2"/>
  <c r="F29" i="2"/>
  <c r="H31" i="6" s="1"/>
  <c r="F15" i="2"/>
  <c r="F20" i="2"/>
  <c r="F27" i="2"/>
  <c r="F17" i="2"/>
  <c r="F23" i="2"/>
  <c r="F18" i="2"/>
  <c r="F13" i="2"/>
  <c r="F25" i="2"/>
  <c r="F26" i="2"/>
  <c r="F14" i="2"/>
  <c r="F8" i="2"/>
  <c r="F21" i="2"/>
  <c r="F19" i="2"/>
  <c r="F22" i="2"/>
  <c r="F7" i="2"/>
  <c r="F12" i="2"/>
  <c r="F9" i="2"/>
  <c r="F3" i="2"/>
  <c r="J6" i="1" s="1"/>
  <c r="F5" i="2"/>
  <c r="F11" i="2"/>
  <c r="F6" i="2"/>
  <c r="F4" i="2"/>
  <c r="V17" i="2"/>
  <c r="V7" i="2"/>
  <c r="V24" i="2"/>
  <c r="V29" i="2"/>
  <c r="X31" i="6" s="1"/>
  <c r="V18" i="2"/>
  <c r="V5" i="2"/>
  <c r="V16" i="2"/>
  <c r="V6" i="2"/>
  <c r="V20" i="2"/>
  <c r="V28" i="2"/>
  <c r="V27" i="2"/>
  <c r="V13" i="2"/>
  <c r="V23" i="2"/>
  <c r="V9" i="2"/>
  <c r="V26" i="2"/>
  <c r="V3" i="2"/>
  <c r="Z6" i="1" s="1"/>
  <c r="V11" i="2"/>
  <c r="V12" i="2"/>
  <c r="V22" i="2"/>
  <c r="V10" i="2"/>
  <c r="V25" i="2"/>
  <c r="V8" i="2"/>
  <c r="V19" i="2"/>
  <c r="V14" i="2"/>
  <c r="V21" i="2"/>
  <c r="V4" i="2"/>
  <c r="V15" i="2"/>
  <c r="T21" i="2"/>
  <c r="T12" i="2"/>
  <c r="T16" i="2"/>
  <c r="T24" i="2"/>
  <c r="T5" i="2"/>
  <c r="T28" i="2"/>
  <c r="T7" i="2"/>
  <c r="T26" i="2"/>
  <c r="T19" i="2"/>
  <c r="T13" i="2"/>
  <c r="T10" i="2"/>
  <c r="T23" i="2"/>
  <c r="T9" i="2"/>
  <c r="T3" i="2"/>
  <c r="X6" i="1" s="1"/>
  <c r="T29" i="2"/>
  <c r="V31" i="6" s="1"/>
  <c r="T27" i="2"/>
  <c r="T4" i="2"/>
  <c r="T25" i="2"/>
  <c r="T22" i="2"/>
  <c r="T17" i="2"/>
  <c r="T18" i="2"/>
  <c r="T11" i="2"/>
  <c r="T8" i="2"/>
  <c r="T14" i="2"/>
  <c r="T20" i="2"/>
  <c r="T6" i="2"/>
  <c r="T15" i="2"/>
  <c r="Q28" i="2"/>
  <c r="Q22" i="2"/>
  <c r="Q8" i="2"/>
  <c r="Q26" i="2"/>
  <c r="Q16" i="2"/>
  <c r="Q5" i="2"/>
  <c r="Q19" i="2"/>
  <c r="Q9" i="2"/>
  <c r="Q12" i="2"/>
  <c r="Q4" i="2"/>
  <c r="Q15" i="2"/>
  <c r="Q7" i="2"/>
  <c r="Q27" i="2"/>
  <c r="Q21" i="2"/>
  <c r="Q24" i="2"/>
  <c r="Q11" i="2"/>
  <c r="Q3" i="2"/>
  <c r="U6" i="1" s="1"/>
  <c r="Q18" i="2"/>
  <c r="Q25" i="2"/>
  <c r="Q23" i="2"/>
  <c r="Q6" i="2"/>
  <c r="Q10" i="2"/>
  <c r="Q29" i="2"/>
  <c r="S31" i="6" s="1"/>
  <c r="Q17" i="2"/>
  <c r="Q13" i="2"/>
  <c r="Q20" i="2"/>
  <c r="Q14" i="2"/>
  <c r="D26" i="2"/>
  <c r="D21" i="2"/>
  <c r="D20" i="2"/>
  <c r="D8" i="2"/>
  <c r="D16" i="2"/>
  <c r="D29" i="2"/>
  <c r="F31" i="6" s="1"/>
  <c r="D22" i="2"/>
  <c r="D17" i="2"/>
  <c r="D15" i="2"/>
  <c r="D25" i="2"/>
  <c r="D5" i="2"/>
  <c r="D4" i="2"/>
  <c r="D7" i="2"/>
  <c r="D14" i="2"/>
  <c r="D11" i="2"/>
  <c r="D3" i="2"/>
  <c r="H6" i="1" s="1"/>
  <c r="H7" i="1" s="1"/>
  <c r="D10" i="2"/>
  <c r="D19" i="2"/>
  <c r="D27" i="2"/>
  <c r="D28" i="2"/>
  <c r="D6" i="2"/>
  <c r="D18" i="2"/>
  <c r="D13" i="2"/>
  <c r="D9" i="2"/>
  <c r="D24" i="2"/>
  <c r="D12" i="2"/>
  <c r="D23" i="2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K20" i="2"/>
  <c r="K26" i="2"/>
  <c r="K19" i="2"/>
  <c r="K21" i="2"/>
  <c r="K8" i="2"/>
  <c r="K5" i="2"/>
  <c r="K15" i="2"/>
  <c r="K27" i="2"/>
  <c r="K25" i="2"/>
  <c r="K22" i="2"/>
  <c r="K10" i="2"/>
  <c r="K11" i="2"/>
  <c r="K7" i="2"/>
  <c r="K23" i="2"/>
  <c r="K17" i="2"/>
  <c r="K12" i="2"/>
  <c r="K28" i="2"/>
  <c r="K14" i="2"/>
  <c r="K16" i="2"/>
  <c r="K3" i="2"/>
  <c r="O6" i="1" s="1"/>
  <c r="O7" i="1" s="1"/>
  <c r="K24" i="2"/>
  <c r="K9" i="2"/>
  <c r="K4" i="2"/>
  <c r="K29" i="2"/>
  <c r="M31" i="6" s="1"/>
  <c r="K18" i="2"/>
  <c r="K6" i="2"/>
  <c r="K13" i="2"/>
  <c r="S28" i="2"/>
  <c r="S27" i="2"/>
  <c r="S23" i="2"/>
  <c r="S4" i="2"/>
  <c r="S10" i="2"/>
  <c r="S24" i="2"/>
  <c r="S16" i="2"/>
  <c r="S6" i="2"/>
  <c r="S22" i="2"/>
  <c r="S8" i="2"/>
  <c r="S5" i="2"/>
  <c r="S21" i="2"/>
  <c r="S26" i="2"/>
  <c r="S29" i="2"/>
  <c r="U31" i="6" s="1"/>
  <c r="S9" i="2"/>
  <c r="S7" i="2"/>
  <c r="S12" i="2"/>
  <c r="S15" i="2"/>
  <c r="S25" i="2"/>
  <c r="S18" i="2"/>
  <c r="S14" i="2"/>
  <c r="S17" i="2"/>
  <c r="S19" i="2"/>
  <c r="S3" i="2"/>
  <c r="W6" i="1" s="1"/>
  <c r="W7" i="1" s="1"/>
  <c r="S11" i="2"/>
  <c r="S20" i="2"/>
  <c r="S13" i="2"/>
  <c r="W26" i="2"/>
  <c r="W13" i="2"/>
  <c r="W8" i="2"/>
  <c r="W5" i="2"/>
  <c r="W18" i="2"/>
  <c r="W4" i="2"/>
  <c r="W23" i="2"/>
  <c r="W19" i="2"/>
  <c r="W3" i="2"/>
  <c r="AA6" i="1" s="1"/>
  <c r="W25" i="2"/>
  <c r="W17" i="2"/>
  <c r="W24" i="2"/>
  <c r="W28" i="2"/>
  <c r="W9" i="2"/>
  <c r="W6" i="2"/>
  <c r="W29" i="2"/>
  <c r="Y31" i="6" s="1"/>
  <c r="W20" i="2"/>
  <c r="W16" i="2"/>
  <c r="W14" i="2"/>
  <c r="W10" i="2"/>
  <c r="W27" i="2"/>
  <c r="W7" i="2"/>
  <c r="W11" i="2"/>
  <c r="W15" i="2"/>
  <c r="W21" i="2"/>
  <c r="W22" i="2"/>
  <c r="W12" i="2"/>
  <c r="N8" i="2"/>
  <c r="N25" i="2"/>
  <c r="N11" i="2"/>
  <c r="N6" i="2"/>
  <c r="N9" i="2"/>
  <c r="N18" i="2"/>
  <c r="N12" i="2"/>
  <c r="N4" i="2"/>
  <c r="N21" i="2"/>
  <c r="N16" i="2"/>
  <c r="N15" i="2"/>
  <c r="N7" i="2"/>
  <c r="N5" i="2"/>
  <c r="N20" i="2"/>
  <c r="N28" i="2"/>
  <c r="N23" i="2"/>
  <c r="N19" i="2"/>
  <c r="N24" i="2"/>
  <c r="N29" i="2"/>
  <c r="P31" i="6" s="1"/>
  <c r="N27" i="2"/>
  <c r="N26" i="2"/>
  <c r="N14" i="2"/>
  <c r="N17" i="2"/>
  <c r="N13" i="2"/>
  <c r="N10" i="2"/>
  <c r="N3" i="2"/>
  <c r="R6" i="1" s="1"/>
  <c r="N22" i="2"/>
  <c r="Z38" i="1"/>
  <c r="Z42" i="1"/>
  <c r="Z36" i="1"/>
  <c r="Z40" i="1"/>
  <c r="Z43" i="1"/>
  <c r="Z41" i="1"/>
  <c r="Z35" i="1"/>
  <c r="Z45" i="1"/>
  <c r="Z47" i="1"/>
  <c r="Z49" i="1"/>
  <c r="Z51" i="1"/>
  <c r="Z53" i="1"/>
  <c r="Z55" i="1"/>
  <c r="Z37" i="1"/>
  <c r="Z39" i="1"/>
  <c r="Z44" i="1"/>
  <c r="Z46" i="1"/>
  <c r="Z48" i="1"/>
  <c r="Z50" i="1"/>
  <c r="Z52" i="1"/>
  <c r="Z54" i="1"/>
  <c r="Z56" i="1"/>
  <c r="Z57" i="1"/>
  <c r="Z58" i="1"/>
  <c r="Z59" i="1"/>
  <c r="Z60" i="1"/>
  <c r="Z61" i="1"/>
  <c r="X35" i="1"/>
  <c r="X36" i="1"/>
  <c r="X37" i="1"/>
  <c r="X38" i="1"/>
  <c r="X39" i="1"/>
  <c r="X40" i="1"/>
  <c r="X41" i="1"/>
  <c r="X42" i="1"/>
  <c r="X43" i="1"/>
  <c r="X44" i="1"/>
  <c r="X45" i="1"/>
  <c r="X47" i="1"/>
  <c r="X49" i="1"/>
  <c r="X51" i="1"/>
  <c r="X53" i="1"/>
  <c r="X55" i="1"/>
  <c r="X57" i="1"/>
  <c r="X58" i="1"/>
  <c r="X59" i="1"/>
  <c r="X60" i="1"/>
  <c r="X61" i="1"/>
  <c r="X46" i="1"/>
  <c r="X48" i="1"/>
  <c r="X50" i="1"/>
  <c r="X52" i="1"/>
  <c r="X54" i="1"/>
  <c r="X56" i="1"/>
  <c r="P35" i="1"/>
  <c r="P36" i="1"/>
  <c r="P37" i="1"/>
  <c r="P38" i="1"/>
  <c r="P39" i="1"/>
  <c r="P40" i="1"/>
  <c r="P41" i="1"/>
  <c r="P42" i="1"/>
  <c r="P43" i="1"/>
  <c r="P44" i="1"/>
  <c r="P45" i="1"/>
  <c r="P47" i="1"/>
  <c r="P49" i="1"/>
  <c r="P51" i="1"/>
  <c r="P53" i="1"/>
  <c r="P55" i="1"/>
  <c r="P57" i="1"/>
  <c r="P58" i="1"/>
  <c r="P59" i="1"/>
  <c r="P60" i="1"/>
  <c r="P61" i="1"/>
  <c r="P46" i="1"/>
  <c r="P48" i="1"/>
  <c r="P50" i="1"/>
  <c r="P52" i="1"/>
  <c r="P54" i="1"/>
  <c r="P56" i="1"/>
  <c r="K35" i="1"/>
  <c r="K36" i="1"/>
  <c r="K37" i="1"/>
  <c r="K38" i="1"/>
  <c r="K39" i="1"/>
  <c r="K40" i="1"/>
  <c r="K41" i="1"/>
  <c r="K42" i="1"/>
  <c r="K43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44" i="1"/>
  <c r="J38" i="1"/>
  <c r="J42" i="1"/>
  <c r="J44" i="1"/>
  <c r="J36" i="1"/>
  <c r="J40" i="1"/>
  <c r="J37" i="1"/>
  <c r="J39" i="1"/>
  <c r="J45" i="1"/>
  <c r="J47" i="1"/>
  <c r="J49" i="1"/>
  <c r="J51" i="1"/>
  <c r="J53" i="1"/>
  <c r="J55" i="1"/>
  <c r="J57" i="1"/>
  <c r="J41" i="1"/>
  <c r="J35" i="1"/>
  <c r="J43" i="1"/>
  <c r="J46" i="1"/>
  <c r="J48" i="1"/>
  <c r="J50" i="1"/>
  <c r="J52" i="1"/>
  <c r="J54" i="1"/>
  <c r="J56" i="1"/>
  <c r="J58" i="1"/>
  <c r="J59" i="1"/>
  <c r="J60" i="1"/>
  <c r="J61" i="1"/>
  <c r="O35" i="1"/>
  <c r="O36" i="1"/>
  <c r="O37" i="1"/>
  <c r="O38" i="1"/>
  <c r="O39" i="1"/>
  <c r="O40" i="1"/>
  <c r="O41" i="1"/>
  <c r="O42" i="1"/>
  <c r="O43" i="1"/>
  <c r="O45" i="1"/>
  <c r="O46" i="1"/>
  <c r="O47" i="1"/>
  <c r="O48" i="1"/>
  <c r="O49" i="1"/>
  <c r="O50" i="1"/>
  <c r="O51" i="1"/>
  <c r="O52" i="1"/>
  <c r="O53" i="1"/>
  <c r="O54" i="1"/>
  <c r="O55" i="1"/>
  <c r="O56" i="1"/>
  <c r="O44" i="1"/>
  <c r="O57" i="1"/>
  <c r="O58" i="1"/>
  <c r="O59" i="1"/>
  <c r="O60" i="1"/>
  <c r="O61" i="1"/>
  <c r="L35" i="1"/>
  <c r="L36" i="1"/>
  <c r="L37" i="1"/>
  <c r="L38" i="1"/>
  <c r="L39" i="1"/>
  <c r="L40" i="1"/>
  <c r="L41" i="1"/>
  <c r="L42" i="1"/>
  <c r="L43" i="1"/>
  <c r="L44" i="1"/>
  <c r="L46" i="1"/>
  <c r="L48" i="1"/>
  <c r="L50" i="1"/>
  <c r="L52" i="1"/>
  <c r="L54" i="1"/>
  <c r="L56" i="1"/>
  <c r="L58" i="1"/>
  <c r="L59" i="1"/>
  <c r="L60" i="1"/>
  <c r="L61" i="1"/>
  <c r="L45" i="1"/>
  <c r="L47" i="1"/>
  <c r="L49" i="1"/>
  <c r="L51" i="1"/>
  <c r="L53" i="1"/>
  <c r="L55" i="1"/>
  <c r="L57" i="1"/>
  <c r="H35" i="1"/>
  <c r="H36" i="1"/>
  <c r="H37" i="1"/>
  <c r="H38" i="1"/>
  <c r="H39" i="1"/>
  <c r="H40" i="1"/>
  <c r="H41" i="1"/>
  <c r="H42" i="1"/>
  <c r="H43" i="1"/>
  <c r="H44" i="1"/>
  <c r="H45" i="1"/>
  <c r="H47" i="1"/>
  <c r="H49" i="1"/>
  <c r="H51" i="1"/>
  <c r="H53" i="1"/>
  <c r="H55" i="1"/>
  <c r="H57" i="1"/>
  <c r="H58" i="1"/>
  <c r="H59" i="1"/>
  <c r="H60" i="1"/>
  <c r="H61" i="1"/>
  <c r="H46" i="1"/>
  <c r="H48" i="1"/>
  <c r="H50" i="1"/>
  <c r="H52" i="1"/>
  <c r="H54" i="1"/>
  <c r="H56" i="1"/>
  <c r="W35" i="1"/>
  <c r="W36" i="1"/>
  <c r="W37" i="1"/>
  <c r="W38" i="1"/>
  <c r="W39" i="1"/>
  <c r="W40" i="1"/>
  <c r="W41" i="1"/>
  <c r="W42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43" i="1"/>
  <c r="W44" i="1"/>
  <c r="J19" i="2"/>
  <c r="J4" i="2"/>
  <c r="J28" i="2"/>
  <c r="J27" i="2"/>
  <c r="J21" i="2"/>
  <c r="J6" i="2"/>
  <c r="J24" i="2"/>
  <c r="J9" i="2"/>
  <c r="J15" i="2"/>
  <c r="J20" i="2"/>
  <c r="J3" i="2"/>
  <c r="N6" i="1" s="1"/>
  <c r="J23" i="2"/>
  <c r="J8" i="2"/>
  <c r="J18" i="2"/>
  <c r="J25" i="2"/>
  <c r="J11" i="2"/>
  <c r="J7" i="2"/>
  <c r="J26" i="2"/>
  <c r="J14" i="2"/>
  <c r="J12" i="2"/>
  <c r="J16" i="2"/>
  <c r="J13" i="2"/>
  <c r="J10" i="2"/>
  <c r="J5" i="2"/>
  <c r="J22" i="2"/>
  <c r="J17" i="2"/>
  <c r="J29" i="2"/>
  <c r="L31" i="6" s="1"/>
  <c r="G23" i="2"/>
  <c r="G20" i="2"/>
  <c r="G12" i="2"/>
  <c r="G8" i="2"/>
  <c r="G5" i="2"/>
  <c r="G24" i="2"/>
  <c r="G11" i="2"/>
  <c r="G4" i="2"/>
  <c r="G22" i="2"/>
  <c r="G3" i="2"/>
  <c r="K6" i="1" s="1"/>
  <c r="G9" i="2"/>
  <c r="G14" i="2"/>
  <c r="G27" i="2"/>
  <c r="G16" i="2"/>
  <c r="G13" i="2"/>
  <c r="G6" i="2"/>
  <c r="G15" i="2"/>
  <c r="G28" i="2"/>
  <c r="G17" i="2"/>
  <c r="G18" i="2"/>
  <c r="G19" i="2"/>
  <c r="G29" i="2"/>
  <c r="I31" i="6" s="1"/>
  <c r="G26" i="2"/>
  <c r="G25" i="2"/>
  <c r="G21" i="2"/>
  <c r="G7" i="2"/>
  <c r="G10" i="2"/>
  <c r="R7" i="2"/>
  <c r="R20" i="2"/>
  <c r="R23" i="2"/>
  <c r="R25" i="2"/>
  <c r="R9" i="2"/>
  <c r="R16" i="2"/>
  <c r="R29" i="2"/>
  <c r="T31" i="6" s="1"/>
  <c r="R15" i="2"/>
  <c r="R10" i="2"/>
  <c r="R4" i="2"/>
  <c r="R14" i="2"/>
  <c r="R5" i="2"/>
  <c r="R28" i="2"/>
  <c r="R11" i="2"/>
  <c r="R22" i="2"/>
  <c r="R6" i="2"/>
  <c r="R3" i="2"/>
  <c r="V6" i="1" s="1"/>
  <c r="R17" i="2"/>
  <c r="R13" i="2"/>
  <c r="R12" i="2"/>
  <c r="R27" i="2"/>
  <c r="R21" i="2"/>
  <c r="R18" i="2"/>
  <c r="R26" i="2"/>
  <c r="R8" i="2"/>
  <c r="R19" i="2"/>
  <c r="R24" i="2"/>
  <c r="M16" i="2"/>
  <c r="M20" i="2"/>
  <c r="M5" i="2"/>
  <c r="M19" i="2"/>
  <c r="M28" i="2"/>
  <c r="M9" i="2"/>
  <c r="M23" i="2"/>
  <c r="M12" i="2"/>
  <c r="M4" i="2"/>
  <c r="M15" i="2"/>
  <c r="M11" i="2"/>
  <c r="M29" i="2"/>
  <c r="O31" i="6" s="1"/>
  <c r="M25" i="2"/>
  <c r="M3" i="2"/>
  <c r="Q6" i="1" s="1"/>
  <c r="M18" i="2"/>
  <c r="M21" i="2"/>
  <c r="M24" i="2"/>
  <c r="M27" i="2"/>
  <c r="M14" i="2"/>
  <c r="M6" i="2"/>
  <c r="M22" i="2"/>
  <c r="M17" i="2"/>
  <c r="M13" i="2"/>
  <c r="M7" i="2"/>
  <c r="M10" i="2"/>
  <c r="M26" i="2"/>
  <c r="M8" i="2"/>
  <c r="Z5" i="1"/>
  <c r="V5" i="1"/>
  <c r="R5" i="1"/>
  <c r="G5" i="1"/>
  <c r="P5" i="1"/>
  <c r="S5" i="1"/>
  <c r="I5" i="1"/>
  <c r="M5" i="1"/>
  <c r="J5" i="1"/>
  <c r="O5" i="1"/>
  <c r="X5" i="1"/>
  <c r="L5" i="1"/>
  <c r="AA5" i="1"/>
  <c r="Q5" i="1"/>
  <c r="W5" i="1"/>
  <c r="K5" i="1"/>
  <c r="N5" i="1"/>
  <c r="Y5" i="1"/>
  <c r="U5" i="1"/>
  <c r="H5" i="1"/>
  <c r="T5" i="1"/>
  <c r="U7" i="1" l="1"/>
  <c r="U8" i="1" s="1"/>
  <c r="V7" i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S7" i="1"/>
  <c r="O8" i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K7" i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T9" i="1"/>
  <c r="Q7" i="1"/>
  <c r="Q8" i="1" s="1"/>
  <c r="Z7" i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M8" i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L7" i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U9" i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T10" i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R7" i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AA7" i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W8" i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Y7" i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N7" i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X7" i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S8" i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P7" i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M31" i="2"/>
  <c r="R31" i="2"/>
  <c r="G31" i="2"/>
  <c r="N31" i="2"/>
  <c r="K31" i="2"/>
  <c r="O31" i="2"/>
  <c r="U31" i="2"/>
  <c r="I31" i="2"/>
  <c r="H31" i="2"/>
  <c r="F31" i="2"/>
  <c r="J31" i="2"/>
  <c r="W31" i="2"/>
  <c r="Q31" i="2"/>
  <c r="P31" i="2"/>
  <c r="T31" i="2"/>
  <c r="L31" i="2"/>
  <c r="S31" i="2"/>
  <c r="V31" i="2"/>
  <c r="E31" i="2"/>
  <c r="D31" i="2"/>
  <c r="E3" i="5"/>
  <c r="E31" i="5" s="1"/>
  <c r="C3" i="5"/>
  <c r="C31" i="5" s="1"/>
  <c r="O3" i="5"/>
  <c r="O31" i="5" s="1"/>
  <c r="L3" i="5"/>
  <c r="L31" i="5" s="1"/>
  <c r="G3" i="5"/>
  <c r="J3" i="5"/>
  <c r="D3" i="5"/>
  <c r="D31" i="5" s="1"/>
  <c r="M3" i="5"/>
  <c r="M31" i="5" s="1"/>
  <c r="C4" i="5" l="1"/>
  <c r="C32" i="5" s="1"/>
  <c r="C5" i="5"/>
  <c r="C33" i="5" s="1"/>
  <c r="C18" i="5"/>
  <c r="C46" i="5" s="1"/>
  <c r="L3" i="4"/>
  <c r="R3" i="5"/>
  <c r="R3" i="4" s="1"/>
  <c r="J3" i="4"/>
  <c r="J31" i="5"/>
  <c r="G3" i="4"/>
  <c r="G31" i="5"/>
  <c r="R4" i="5"/>
  <c r="R32" i="5" s="1"/>
  <c r="M4" i="5"/>
  <c r="M32" i="5" s="1"/>
  <c r="M24" i="5"/>
  <c r="M52" i="5" s="1"/>
  <c r="F23" i="5"/>
  <c r="F51" i="5" s="1"/>
  <c r="C19" i="5"/>
  <c r="C47" i="5" s="1"/>
  <c r="U4" i="5"/>
  <c r="U3" i="5"/>
  <c r="F28" i="5"/>
  <c r="F56" i="5" s="1"/>
  <c r="K3" i="5"/>
  <c r="I3" i="5"/>
  <c r="T3" i="5"/>
  <c r="F26" i="5"/>
  <c r="F54" i="5" s="1"/>
  <c r="N3" i="5"/>
  <c r="H3" i="5"/>
  <c r="F20" i="5"/>
  <c r="F48" i="5" s="1"/>
  <c r="V3" i="5"/>
  <c r="P3" i="5"/>
  <c r="Q3" i="5"/>
  <c r="S3" i="5"/>
  <c r="F21" i="5"/>
  <c r="F49" i="5" s="1"/>
  <c r="F22" i="5"/>
  <c r="F50" i="5" s="1"/>
  <c r="W4" i="5"/>
  <c r="W32" i="5" s="1"/>
  <c r="W3" i="5"/>
  <c r="F27" i="5"/>
  <c r="F55" i="5" s="1"/>
  <c r="F4" i="5"/>
  <c r="F3" i="5"/>
  <c r="F24" i="5"/>
  <c r="F52" i="5" s="1"/>
  <c r="F25" i="5"/>
  <c r="F53" i="5" s="1"/>
  <c r="F5" i="5"/>
  <c r="F33" i="5" s="1"/>
  <c r="F6" i="5"/>
  <c r="F34" i="5" s="1"/>
  <c r="M6" i="5"/>
  <c r="M34" i="5" s="1"/>
  <c r="M5" i="5"/>
  <c r="M33" i="5" s="1"/>
  <c r="C6" i="5"/>
  <c r="C34" i="5" s="1"/>
  <c r="M3" i="4"/>
  <c r="E3" i="4"/>
  <c r="D3" i="4"/>
  <c r="C3" i="4"/>
  <c r="O3" i="4"/>
  <c r="C4" i="4" l="1"/>
  <c r="O5" i="5"/>
  <c r="O33" i="5" s="1"/>
  <c r="R31" i="5"/>
  <c r="E6" i="5"/>
  <c r="E34" i="5" s="1"/>
  <c r="E20" i="5"/>
  <c r="E48" i="5" s="1"/>
  <c r="E4" i="5"/>
  <c r="E32" i="5" s="1"/>
  <c r="O27" i="5"/>
  <c r="O55" i="5" s="1"/>
  <c r="O4" i="5"/>
  <c r="O4" i="4" s="1"/>
  <c r="E5" i="5"/>
  <c r="E33" i="5" s="1"/>
  <c r="O26" i="5"/>
  <c r="O54" i="5" s="1"/>
  <c r="O28" i="5"/>
  <c r="O56" i="5" s="1"/>
  <c r="O6" i="5"/>
  <c r="O34" i="5" s="1"/>
  <c r="G5" i="5"/>
  <c r="G33" i="5" s="1"/>
  <c r="R5" i="5"/>
  <c r="R33" i="5" s="1"/>
  <c r="F3" i="4"/>
  <c r="F31" i="5"/>
  <c r="W3" i="4"/>
  <c r="W31" i="5"/>
  <c r="Q3" i="4"/>
  <c r="Q31" i="5"/>
  <c r="S3" i="4"/>
  <c r="S31" i="5"/>
  <c r="N3" i="4"/>
  <c r="N31" i="5"/>
  <c r="U4" i="4"/>
  <c r="U32" i="5"/>
  <c r="P3" i="4"/>
  <c r="P31" i="5"/>
  <c r="V3" i="4"/>
  <c r="V31" i="5"/>
  <c r="T3" i="4"/>
  <c r="T31" i="5"/>
  <c r="K3" i="4"/>
  <c r="K31" i="5"/>
  <c r="H3" i="4"/>
  <c r="H31" i="5"/>
  <c r="F4" i="4"/>
  <c r="F32" i="5"/>
  <c r="I3" i="4"/>
  <c r="I31" i="5"/>
  <c r="U3" i="4"/>
  <c r="U31" i="5"/>
  <c r="D5" i="5"/>
  <c r="D33" i="5" s="1"/>
  <c r="D19" i="5"/>
  <c r="D47" i="5" s="1"/>
  <c r="D4" i="5"/>
  <c r="R6" i="5"/>
  <c r="R34" i="5" s="1"/>
  <c r="G4" i="5"/>
  <c r="L6" i="5"/>
  <c r="L34" i="5" s="1"/>
  <c r="L26" i="5"/>
  <c r="L54" i="5" s="1"/>
  <c r="T6" i="5"/>
  <c r="T34" i="5" s="1"/>
  <c r="I5" i="5"/>
  <c r="G21" i="5"/>
  <c r="G49" i="5" s="1"/>
  <c r="L4" i="5"/>
  <c r="J4" i="5"/>
  <c r="L24" i="5"/>
  <c r="L52" i="5" s="1"/>
  <c r="L25" i="5"/>
  <c r="L53" i="5" s="1"/>
  <c r="L27" i="5"/>
  <c r="L55" i="5" s="1"/>
  <c r="G22" i="5"/>
  <c r="G50" i="5" s="1"/>
  <c r="L5" i="5"/>
  <c r="L33" i="5" s="1"/>
  <c r="T4" i="5"/>
  <c r="L28" i="5"/>
  <c r="L56" i="5" s="1"/>
  <c r="T5" i="5"/>
  <c r="S6" i="5"/>
  <c r="S34" i="5" s="1"/>
  <c r="C20" i="5"/>
  <c r="C48" i="5" s="1"/>
  <c r="P5" i="5"/>
  <c r="P33" i="5" s="1"/>
  <c r="V6" i="5"/>
  <c r="V34" i="5" s="1"/>
  <c r="V4" i="5"/>
  <c r="V32" i="5" s="1"/>
  <c r="V7" i="5"/>
  <c r="V35" i="5" s="1"/>
  <c r="K5" i="5"/>
  <c r="K33" i="5" s="1"/>
  <c r="P4" i="5"/>
  <c r="M25" i="5"/>
  <c r="M53" i="5" s="1"/>
  <c r="S5" i="5"/>
  <c r="S33" i="5" s="1"/>
  <c r="J27" i="5"/>
  <c r="J55" i="5" s="1"/>
  <c r="N5" i="5"/>
  <c r="N33" i="5" s="1"/>
  <c r="R28" i="5"/>
  <c r="R56" i="5" s="1"/>
  <c r="Q5" i="5"/>
  <c r="Q33" i="5" s="1"/>
  <c r="V5" i="5"/>
  <c r="V33" i="5" s="1"/>
  <c r="Q4" i="5"/>
  <c r="E21" i="5"/>
  <c r="E49" i="5" s="1"/>
  <c r="P26" i="5"/>
  <c r="P54" i="5" s="1"/>
  <c r="R27" i="5"/>
  <c r="R55" i="5" s="1"/>
  <c r="N4" i="5"/>
  <c r="I4" i="5"/>
  <c r="I22" i="5"/>
  <c r="I50" i="5" s="1"/>
  <c r="G23" i="5"/>
  <c r="G51" i="5" s="1"/>
  <c r="S28" i="5"/>
  <c r="S56" i="5" s="1"/>
  <c r="D20" i="5"/>
  <c r="D48" i="5" s="1"/>
  <c r="H4" i="5"/>
  <c r="K23" i="5"/>
  <c r="K51" i="5" s="1"/>
  <c r="K4" i="5"/>
  <c r="S4" i="5"/>
  <c r="F7" i="5"/>
  <c r="F35" i="5" s="1"/>
  <c r="R7" i="5"/>
  <c r="R35" i="5" s="1"/>
  <c r="D6" i="5"/>
  <c r="D34" i="5" s="1"/>
  <c r="C7" i="5"/>
  <c r="C35" i="5" s="1"/>
  <c r="T7" i="5"/>
  <c r="T35" i="5" s="1"/>
  <c r="I6" i="5"/>
  <c r="I34" i="5" s="1"/>
  <c r="Q6" i="5"/>
  <c r="Q34" i="5" s="1"/>
  <c r="Q7" i="5"/>
  <c r="Q35" i="5" s="1"/>
  <c r="O7" i="5"/>
  <c r="O35" i="5" s="1"/>
  <c r="K6" i="5"/>
  <c r="K34" i="5" s="1"/>
  <c r="M7" i="5"/>
  <c r="M35" i="5" s="1"/>
  <c r="G6" i="5"/>
  <c r="G34" i="5" s="1"/>
  <c r="P6" i="5"/>
  <c r="P34" i="5" s="1"/>
  <c r="R4" i="4"/>
  <c r="M4" i="4"/>
  <c r="W4" i="4"/>
  <c r="O32" i="5" l="1"/>
  <c r="E4" i="4"/>
  <c r="E5" i="4"/>
  <c r="G5" i="4"/>
  <c r="V4" i="4"/>
  <c r="Q4" i="4"/>
  <c r="Q32" i="5"/>
  <c r="T4" i="4"/>
  <c r="T32" i="5"/>
  <c r="L4" i="4"/>
  <c r="L32" i="5"/>
  <c r="D4" i="4"/>
  <c r="D32" i="5"/>
  <c r="Y31" i="5"/>
  <c r="K4" i="4"/>
  <c r="K32" i="5"/>
  <c r="N4" i="4"/>
  <c r="N32" i="5"/>
  <c r="J4" i="4"/>
  <c r="J32" i="5"/>
  <c r="H4" i="4"/>
  <c r="H32" i="5"/>
  <c r="S4" i="4"/>
  <c r="S32" i="5"/>
  <c r="I4" i="4"/>
  <c r="I32" i="5"/>
  <c r="P4" i="4"/>
  <c r="P32" i="5"/>
  <c r="T5" i="4"/>
  <c r="T33" i="5"/>
  <c r="I5" i="4"/>
  <c r="I33" i="5"/>
  <c r="G4" i="4"/>
  <c r="G32" i="5"/>
  <c r="J6" i="5"/>
  <c r="J5" i="5"/>
  <c r="J33" i="5" s="1"/>
  <c r="W7" i="5"/>
  <c r="W35" i="5" s="1"/>
  <c r="W6" i="5"/>
  <c r="W34" i="5" s="1"/>
  <c r="U7" i="5"/>
  <c r="U35" i="5" s="1"/>
  <c r="U5" i="5"/>
  <c r="U6" i="5"/>
  <c r="U34" i="5" s="1"/>
  <c r="W5" i="5"/>
  <c r="H5" i="5"/>
  <c r="C22" i="5"/>
  <c r="C50" i="5" s="1"/>
  <c r="G25" i="5"/>
  <c r="G53" i="5" s="1"/>
  <c r="D22" i="5"/>
  <c r="D50" i="5" s="1"/>
  <c r="G24" i="5"/>
  <c r="G52" i="5" s="1"/>
  <c r="D21" i="5"/>
  <c r="D49" i="5" s="1"/>
  <c r="Q28" i="5"/>
  <c r="Q56" i="5" s="1"/>
  <c r="C21" i="5"/>
  <c r="C49" i="5" s="1"/>
  <c r="I23" i="5"/>
  <c r="I51" i="5" s="1"/>
  <c r="E22" i="5"/>
  <c r="E50" i="5" s="1"/>
  <c r="J28" i="5"/>
  <c r="J56" i="5" s="1"/>
  <c r="Q27" i="5"/>
  <c r="Q55" i="5" s="1"/>
  <c r="F8" i="5"/>
  <c r="F36" i="5" s="1"/>
  <c r="R8" i="5"/>
  <c r="R36" i="5" s="1"/>
  <c r="P7" i="5"/>
  <c r="P35" i="5" s="1"/>
  <c r="U8" i="5"/>
  <c r="U36" i="5" s="1"/>
  <c r="K7" i="5"/>
  <c r="K35" i="5" s="1"/>
  <c r="G7" i="5"/>
  <c r="G35" i="5" s="1"/>
  <c r="O8" i="5"/>
  <c r="O36" i="5" s="1"/>
  <c r="Q8" i="5"/>
  <c r="Q36" i="5" s="1"/>
  <c r="I7" i="5"/>
  <c r="I35" i="5" s="1"/>
  <c r="D7" i="5"/>
  <c r="D35" i="5" s="1"/>
  <c r="S7" i="5"/>
  <c r="S35" i="5" s="1"/>
  <c r="T8" i="5"/>
  <c r="T36" i="5" s="1"/>
  <c r="L7" i="5"/>
  <c r="L35" i="5" s="1"/>
  <c r="V8" i="5"/>
  <c r="V36" i="5" s="1"/>
  <c r="E7" i="5"/>
  <c r="E35" i="5" s="1"/>
  <c r="C8" i="5"/>
  <c r="C36" i="5" s="1"/>
  <c r="M5" i="4"/>
  <c r="F5" i="4"/>
  <c r="S5" i="4"/>
  <c r="V5" i="4"/>
  <c r="O5" i="4"/>
  <c r="L5" i="4"/>
  <c r="Q5" i="4"/>
  <c r="K5" i="4"/>
  <c r="C5" i="4"/>
  <c r="R5" i="4"/>
  <c r="D5" i="4"/>
  <c r="P5" i="4"/>
  <c r="N5" i="4"/>
  <c r="T6" i="4"/>
  <c r="Q6" i="4"/>
  <c r="O6" i="4"/>
  <c r="P6" i="4"/>
  <c r="L6" i="4"/>
  <c r="J5" i="4" l="1"/>
  <c r="U5" i="4"/>
  <c r="U33" i="5"/>
  <c r="W5" i="4"/>
  <c r="W33" i="5"/>
  <c r="J6" i="4"/>
  <c r="J34" i="5"/>
  <c r="Y32" i="5"/>
  <c r="H5" i="4"/>
  <c r="H33" i="5"/>
  <c r="J7" i="5"/>
  <c r="J35" i="5" s="1"/>
  <c r="N7" i="5"/>
  <c r="N35" i="5" s="1"/>
  <c r="M28" i="5"/>
  <c r="M56" i="5" s="1"/>
  <c r="M26" i="5"/>
  <c r="M54" i="5" s="1"/>
  <c r="N6" i="5"/>
  <c r="H7" i="5"/>
  <c r="H35" i="5" s="1"/>
  <c r="P28" i="5"/>
  <c r="P56" i="5" s="1"/>
  <c r="E23" i="5"/>
  <c r="E51" i="5" s="1"/>
  <c r="K25" i="5"/>
  <c r="K53" i="5" s="1"/>
  <c r="N8" i="5"/>
  <c r="N36" i="5" s="1"/>
  <c r="K24" i="5"/>
  <c r="K52" i="5" s="1"/>
  <c r="H6" i="5"/>
  <c r="I24" i="5"/>
  <c r="I52" i="5" s="1"/>
  <c r="P27" i="5"/>
  <c r="P55" i="5" s="1"/>
  <c r="C23" i="5"/>
  <c r="C51" i="5" s="1"/>
  <c r="F9" i="5"/>
  <c r="F37" i="5" s="1"/>
  <c r="L8" i="5"/>
  <c r="L36" i="5" s="1"/>
  <c r="L9" i="5"/>
  <c r="L37" i="5" s="1"/>
  <c r="C9" i="5"/>
  <c r="C37" i="5" s="1"/>
  <c r="T9" i="5"/>
  <c r="T37" i="5" s="1"/>
  <c r="P8" i="5"/>
  <c r="P36" i="5" s="1"/>
  <c r="P9" i="5"/>
  <c r="P37" i="5" s="1"/>
  <c r="M8" i="5"/>
  <c r="M36" i="5" s="1"/>
  <c r="M9" i="5"/>
  <c r="M37" i="5" s="1"/>
  <c r="I8" i="5"/>
  <c r="I36" i="5" s="1"/>
  <c r="Q9" i="5"/>
  <c r="Q37" i="5" s="1"/>
  <c r="G8" i="5"/>
  <c r="G36" i="5" s="1"/>
  <c r="E8" i="5"/>
  <c r="E36" i="5" s="1"/>
  <c r="V9" i="5"/>
  <c r="V37" i="5" s="1"/>
  <c r="S8" i="5"/>
  <c r="S36" i="5" s="1"/>
  <c r="S9" i="5"/>
  <c r="S37" i="5" s="1"/>
  <c r="W8" i="5"/>
  <c r="W36" i="5" s="1"/>
  <c r="K8" i="5"/>
  <c r="K36" i="5" s="1"/>
  <c r="K9" i="5"/>
  <c r="K37" i="5" s="1"/>
  <c r="D8" i="5"/>
  <c r="D36" i="5" s="1"/>
  <c r="H8" i="5"/>
  <c r="H36" i="5" s="1"/>
  <c r="U6" i="4"/>
  <c r="R6" i="4"/>
  <c r="C6" i="4"/>
  <c r="W6" i="4"/>
  <c r="E6" i="4"/>
  <c r="D6" i="4"/>
  <c r="V6" i="4"/>
  <c r="G6" i="4"/>
  <c r="I6" i="4"/>
  <c r="K6" i="4"/>
  <c r="S6" i="4"/>
  <c r="F6" i="4"/>
  <c r="M6" i="4"/>
  <c r="L7" i="4"/>
  <c r="V7" i="4"/>
  <c r="G7" i="4"/>
  <c r="K7" i="4"/>
  <c r="P7" i="4"/>
  <c r="I7" i="4"/>
  <c r="S7" i="4"/>
  <c r="T7" i="4"/>
  <c r="N7" i="4" l="1"/>
  <c r="Y35" i="5"/>
  <c r="H6" i="4"/>
  <c r="H34" i="5"/>
  <c r="N6" i="4"/>
  <c r="N34" i="5"/>
  <c r="Y33" i="5"/>
  <c r="J8" i="5"/>
  <c r="J36" i="5" s="1"/>
  <c r="Y36" i="5" s="1"/>
  <c r="M27" i="5"/>
  <c r="M55" i="5" s="1"/>
  <c r="G27" i="5"/>
  <c r="G55" i="5" s="1"/>
  <c r="I25" i="5"/>
  <c r="I53" i="5" s="1"/>
  <c r="G26" i="5"/>
  <c r="G54" i="5" s="1"/>
  <c r="K26" i="5"/>
  <c r="K54" i="5" s="1"/>
  <c r="H21" i="5"/>
  <c r="H49" i="5" s="1"/>
  <c r="D23" i="5"/>
  <c r="D51" i="5" s="1"/>
  <c r="R10" i="5"/>
  <c r="R38" i="5" s="1"/>
  <c r="R9" i="5"/>
  <c r="R37" i="5" s="1"/>
  <c r="L10" i="5"/>
  <c r="L38" i="5" s="1"/>
  <c r="T10" i="5"/>
  <c r="T38" i="5" s="1"/>
  <c r="O10" i="5"/>
  <c r="O38" i="5" s="1"/>
  <c r="C10" i="5"/>
  <c r="C38" i="5" s="1"/>
  <c r="D9" i="5"/>
  <c r="D37" i="5" s="1"/>
  <c r="O9" i="5"/>
  <c r="O37" i="5" s="1"/>
  <c r="E9" i="5"/>
  <c r="E37" i="5" s="1"/>
  <c r="H9" i="5"/>
  <c r="H37" i="5" s="1"/>
  <c r="V10" i="5"/>
  <c r="V38" i="5" s="1"/>
  <c r="G9" i="5"/>
  <c r="G37" i="5" s="1"/>
  <c r="I9" i="5"/>
  <c r="I37" i="5" s="1"/>
  <c r="I10" i="5"/>
  <c r="I38" i="5" s="1"/>
  <c r="U9" i="5"/>
  <c r="U37" i="5" s="1"/>
  <c r="W9" i="5"/>
  <c r="W37" i="5" s="1"/>
  <c r="M10" i="5"/>
  <c r="M38" i="5" s="1"/>
  <c r="U7" i="4"/>
  <c r="F7" i="4"/>
  <c r="Q7" i="4"/>
  <c r="C7" i="4"/>
  <c r="J7" i="4"/>
  <c r="E7" i="4"/>
  <c r="D7" i="4"/>
  <c r="M7" i="4"/>
  <c r="H7" i="4"/>
  <c r="O7" i="4"/>
  <c r="W7" i="4"/>
  <c r="R7" i="4"/>
  <c r="T8" i="4"/>
  <c r="S8" i="4"/>
  <c r="G8" i="4"/>
  <c r="P8" i="4"/>
  <c r="E8" i="4"/>
  <c r="L8" i="4"/>
  <c r="Y34" i="5" l="1"/>
  <c r="J9" i="5"/>
  <c r="J37" i="5" s="1"/>
  <c r="H23" i="5"/>
  <c r="H51" i="5" s="1"/>
  <c r="C25" i="5"/>
  <c r="C53" i="5" s="1"/>
  <c r="C24" i="5"/>
  <c r="C52" i="5" s="1"/>
  <c r="K27" i="5"/>
  <c r="K55" i="5" s="1"/>
  <c r="E25" i="5"/>
  <c r="E53" i="5" s="1"/>
  <c r="D25" i="5"/>
  <c r="D53" i="5" s="1"/>
  <c r="I26" i="5"/>
  <c r="I54" i="5" s="1"/>
  <c r="G28" i="5"/>
  <c r="G56" i="5" s="1"/>
  <c r="N9" i="5"/>
  <c r="N37" i="5" s="1"/>
  <c r="H22" i="5"/>
  <c r="H50" i="5" s="1"/>
  <c r="E24" i="5"/>
  <c r="E52" i="5" s="1"/>
  <c r="D24" i="5"/>
  <c r="D52" i="5" s="1"/>
  <c r="F10" i="5"/>
  <c r="F38" i="5" s="1"/>
  <c r="F12" i="5"/>
  <c r="F40" i="5" s="1"/>
  <c r="L11" i="5"/>
  <c r="L39" i="5" s="1"/>
  <c r="T11" i="5"/>
  <c r="T39" i="5" s="1"/>
  <c r="K10" i="5"/>
  <c r="K38" i="5" s="1"/>
  <c r="U10" i="5"/>
  <c r="U38" i="5" s="1"/>
  <c r="V11" i="5"/>
  <c r="V39" i="5" s="1"/>
  <c r="V12" i="5"/>
  <c r="V40" i="5" s="1"/>
  <c r="G10" i="5"/>
  <c r="G38" i="5" s="1"/>
  <c r="M11" i="5"/>
  <c r="M39" i="5" s="1"/>
  <c r="W10" i="5"/>
  <c r="W38" i="5" s="1"/>
  <c r="C11" i="5"/>
  <c r="C39" i="5" s="1"/>
  <c r="D10" i="5"/>
  <c r="D38" i="5" s="1"/>
  <c r="D11" i="5"/>
  <c r="D39" i="5" s="1"/>
  <c r="E10" i="5"/>
  <c r="E38" i="5" s="1"/>
  <c r="P10" i="5"/>
  <c r="P38" i="5" s="1"/>
  <c r="H10" i="5"/>
  <c r="H38" i="5" s="1"/>
  <c r="Q10" i="5"/>
  <c r="Q38" i="5" s="1"/>
  <c r="S10" i="5"/>
  <c r="S38" i="5" s="1"/>
  <c r="V8" i="4"/>
  <c r="N8" i="4"/>
  <c r="R8" i="4"/>
  <c r="U8" i="4"/>
  <c r="K8" i="4"/>
  <c r="W8" i="4"/>
  <c r="C8" i="4"/>
  <c r="F8" i="4"/>
  <c r="D8" i="4"/>
  <c r="I8" i="4"/>
  <c r="O8" i="4"/>
  <c r="H8" i="4"/>
  <c r="J8" i="4"/>
  <c r="M8" i="4"/>
  <c r="Q8" i="4"/>
  <c r="H9" i="4"/>
  <c r="E9" i="4"/>
  <c r="M9" i="4"/>
  <c r="W9" i="4"/>
  <c r="P9" i="4"/>
  <c r="R9" i="4"/>
  <c r="Q9" i="4"/>
  <c r="U9" i="4"/>
  <c r="K9" i="4"/>
  <c r="Y37" i="5" l="1"/>
  <c r="J10" i="5"/>
  <c r="J38" i="5" s="1"/>
  <c r="N12" i="5"/>
  <c r="N40" i="5" s="1"/>
  <c r="N11" i="5"/>
  <c r="N39" i="5" s="1"/>
  <c r="I27" i="5"/>
  <c r="I55" i="5" s="1"/>
  <c r="D26" i="5"/>
  <c r="D54" i="5" s="1"/>
  <c r="K28" i="5"/>
  <c r="K56" i="5" s="1"/>
  <c r="N10" i="5"/>
  <c r="N38" i="5" s="1"/>
  <c r="E26" i="5"/>
  <c r="E54" i="5" s="1"/>
  <c r="H24" i="5"/>
  <c r="H52" i="5" s="1"/>
  <c r="R11" i="5"/>
  <c r="R39" i="5" s="1"/>
  <c r="F11" i="5"/>
  <c r="F39" i="5" s="1"/>
  <c r="F13" i="5"/>
  <c r="F41" i="5" s="1"/>
  <c r="L12" i="5"/>
  <c r="L40" i="5" s="1"/>
  <c r="T12" i="5"/>
  <c r="T40" i="5" s="1"/>
  <c r="I11" i="5"/>
  <c r="I39" i="5" s="1"/>
  <c r="I12" i="5"/>
  <c r="I40" i="5" s="1"/>
  <c r="M12" i="5"/>
  <c r="M40" i="5" s="1"/>
  <c r="G11" i="5"/>
  <c r="G39" i="5" s="1"/>
  <c r="G12" i="5"/>
  <c r="G40" i="5" s="1"/>
  <c r="P11" i="5"/>
  <c r="P39" i="5" s="1"/>
  <c r="S12" i="5"/>
  <c r="S40" i="5" s="1"/>
  <c r="Q11" i="5"/>
  <c r="Q39" i="5" s="1"/>
  <c r="W12" i="5"/>
  <c r="W40" i="5" s="1"/>
  <c r="R12" i="5"/>
  <c r="R40" i="5" s="1"/>
  <c r="R13" i="5"/>
  <c r="R41" i="5" s="1"/>
  <c r="W11" i="5"/>
  <c r="W39" i="5" s="1"/>
  <c r="K11" i="5"/>
  <c r="K39" i="5" s="1"/>
  <c r="H11" i="5"/>
  <c r="H39" i="5" s="1"/>
  <c r="E11" i="5"/>
  <c r="E39" i="5" s="1"/>
  <c r="O11" i="5"/>
  <c r="O39" i="5" s="1"/>
  <c r="U11" i="5"/>
  <c r="U39" i="5" s="1"/>
  <c r="S11" i="5"/>
  <c r="S39" i="5" s="1"/>
  <c r="C12" i="5"/>
  <c r="C40" i="5" s="1"/>
  <c r="I9" i="4"/>
  <c r="S9" i="4"/>
  <c r="O9" i="4"/>
  <c r="T9" i="4"/>
  <c r="L9" i="4"/>
  <c r="J9" i="4"/>
  <c r="N9" i="4"/>
  <c r="G9" i="4"/>
  <c r="C9" i="4"/>
  <c r="D9" i="4"/>
  <c r="F9" i="4"/>
  <c r="V9" i="4"/>
  <c r="P10" i="4"/>
  <c r="L10" i="4"/>
  <c r="I10" i="4"/>
  <c r="K10" i="4"/>
  <c r="S10" i="4"/>
  <c r="Q10" i="4"/>
  <c r="R10" i="4"/>
  <c r="M10" i="4"/>
  <c r="C10" i="4"/>
  <c r="H10" i="4"/>
  <c r="Y38" i="5" l="1"/>
  <c r="J11" i="5"/>
  <c r="J39" i="5" s="1"/>
  <c r="Y39" i="5" s="1"/>
  <c r="N26" i="5"/>
  <c r="N54" i="5" s="1"/>
  <c r="C27" i="5"/>
  <c r="C55" i="5" s="1"/>
  <c r="I28" i="5"/>
  <c r="I56" i="5" s="1"/>
  <c r="C26" i="5"/>
  <c r="C54" i="5" s="1"/>
  <c r="H25" i="5"/>
  <c r="H53" i="5" s="1"/>
  <c r="E27" i="5"/>
  <c r="E55" i="5" s="1"/>
  <c r="D27" i="5"/>
  <c r="D55" i="5" s="1"/>
  <c r="N25" i="5"/>
  <c r="N53" i="5" s="1"/>
  <c r="L13" i="5"/>
  <c r="L41" i="5" s="1"/>
  <c r="T13" i="5"/>
  <c r="T41" i="5" s="1"/>
  <c r="K12" i="5"/>
  <c r="K40" i="5" s="1"/>
  <c r="D12" i="5"/>
  <c r="D40" i="5" s="1"/>
  <c r="O12" i="5"/>
  <c r="O40" i="5" s="1"/>
  <c r="Q12" i="5"/>
  <c r="Q40" i="5" s="1"/>
  <c r="Q13" i="5"/>
  <c r="Q41" i="5" s="1"/>
  <c r="U13" i="5"/>
  <c r="U41" i="5" s="1"/>
  <c r="W13" i="5"/>
  <c r="W41" i="5" s="1"/>
  <c r="S13" i="5"/>
  <c r="S41" i="5" s="1"/>
  <c r="N13" i="5"/>
  <c r="N41" i="5" s="1"/>
  <c r="N14" i="5"/>
  <c r="N42" i="5" s="1"/>
  <c r="C13" i="5"/>
  <c r="C41" i="5" s="1"/>
  <c r="B18" i="1"/>
  <c r="B17" i="1" s="1"/>
  <c r="C14" i="5"/>
  <c r="C42" i="5" s="1"/>
  <c r="E12" i="5"/>
  <c r="E40" i="5" s="1"/>
  <c r="E13" i="5"/>
  <c r="E41" i="5" s="1"/>
  <c r="H12" i="5"/>
  <c r="H40" i="5" s="1"/>
  <c r="U12" i="5"/>
  <c r="U40" i="5" s="1"/>
  <c r="V13" i="5"/>
  <c r="V41" i="5" s="1"/>
  <c r="V14" i="5"/>
  <c r="V42" i="5" s="1"/>
  <c r="P12" i="5"/>
  <c r="P40" i="5" s="1"/>
  <c r="P13" i="5"/>
  <c r="P41" i="5" s="1"/>
  <c r="G13" i="5"/>
  <c r="G41" i="5" s="1"/>
  <c r="M13" i="5"/>
  <c r="M41" i="5" s="1"/>
  <c r="J10" i="4"/>
  <c r="G10" i="4"/>
  <c r="E10" i="4"/>
  <c r="U10" i="4"/>
  <c r="N10" i="4"/>
  <c r="O10" i="4"/>
  <c r="W10" i="4"/>
  <c r="V10" i="4"/>
  <c r="T10" i="4"/>
  <c r="D10" i="4"/>
  <c r="F10" i="4"/>
  <c r="C11" i="4"/>
  <c r="N11" i="4"/>
  <c r="T11" i="4"/>
  <c r="D11" i="4"/>
  <c r="O11" i="4"/>
  <c r="H11" i="4"/>
  <c r="I11" i="4"/>
  <c r="U11" i="4"/>
  <c r="P11" i="4"/>
  <c r="J12" i="5" l="1"/>
  <c r="J40" i="5" s="1"/>
  <c r="Y40" i="5" s="1"/>
  <c r="C28" i="5"/>
  <c r="C56" i="5" s="1"/>
  <c r="E28" i="5"/>
  <c r="E56" i="5" s="1"/>
  <c r="D28" i="5"/>
  <c r="D56" i="5" s="1"/>
  <c r="N27" i="5"/>
  <c r="N55" i="5" s="1"/>
  <c r="T14" i="5"/>
  <c r="T42" i="5" s="1"/>
  <c r="L15" i="5"/>
  <c r="L43" i="5" s="1"/>
  <c r="R14" i="5"/>
  <c r="R42" i="5" s="1"/>
  <c r="R15" i="5"/>
  <c r="R43" i="5" s="1"/>
  <c r="K14" i="5"/>
  <c r="K42" i="5" s="1"/>
  <c r="M14" i="5"/>
  <c r="M42" i="5" s="1"/>
  <c r="D13" i="5"/>
  <c r="D41" i="5" s="1"/>
  <c r="D14" i="5"/>
  <c r="D42" i="5" s="1"/>
  <c r="P14" i="5"/>
  <c r="P42" i="5" s="1"/>
  <c r="E14" i="5"/>
  <c r="E42" i="5" s="1"/>
  <c r="K13" i="5"/>
  <c r="K41" i="5" s="1"/>
  <c r="U14" i="5"/>
  <c r="U42" i="5" s="1"/>
  <c r="G14" i="5"/>
  <c r="G42" i="5" s="1"/>
  <c r="F14" i="5"/>
  <c r="F42" i="5" s="1"/>
  <c r="H13" i="5"/>
  <c r="H41" i="5" s="1"/>
  <c r="I13" i="5"/>
  <c r="I41" i="5" s="1"/>
  <c r="N15" i="5"/>
  <c r="N43" i="5" s="1"/>
  <c r="W14" i="5"/>
  <c r="W42" i="5" s="1"/>
  <c r="O13" i="5"/>
  <c r="O41" i="5" s="1"/>
  <c r="O14" i="5"/>
  <c r="O42" i="5" s="1"/>
  <c r="R11" i="4"/>
  <c r="K11" i="4"/>
  <c r="L11" i="4"/>
  <c r="Q11" i="4"/>
  <c r="E11" i="4"/>
  <c r="W11" i="4"/>
  <c r="S11" i="4"/>
  <c r="F11" i="4"/>
  <c r="G11" i="4"/>
  <c r="V11" i="4"/>
  <c r="J11" i="4"/>
  <c r="M11" i="4"/>
  <c r="W12" i="4"/>
  <c r="M12" i="4"/>
  <c r="V12" i="4"/>
  <c r="P12" i="4"/>
  <c r="I12" i="4"/>
  <c r="Q12" i="4"/>
  <c r="T12" i="4"/>
  <c r="C12" i="4"/>
  <c r="J13" i="5" l="1"/>
  <c r="J41" i="5" s="1"/>
  <c r="Y41" i="5" s="1"/>
  <c r="H27" i="5"/>
  <c r="H55" i="5" s="1"/>
  <c r="N28" i="5"/>
  <c r="N56" i="5" s="1"/>
  <c r="H26" i="5"/>
  <c r="H54" i="5" s="1"/>
  <c r="T15" i="5"/>
  <c r="T43" i="5" s="1"/>
  <c r="L14" i="5"/>
  <c r="L42" i="5" s="1"/>
  <c r="I14" i="5"/>
  <c r="I42" i="5" s="1"/>
  <c r="I15" i="5"/>
  <c r="I43" i="5" s="1"/>
  <c r="Q14" i="5"/>
  <c r="Q42" i="5" s="1"/>
  <c r="Q15" i="5"/>
  <c r="Q43" i="5" s="1"/>
  <c r="F15" i="5"/>
  <c r="F43" i="5" s="1"/>
  <c r="F16" i="5"/>
  <c r="F44" i="5" s="1"/>
  <c r="W15" i="5"/>
  <c r="W43" i="5" s="1"/>
  <c r="K15" i="5"/>
  <c r="K43" i="5" s="1"/>
  <c r="R16" i="5"/>
  <c r="R44" i="5" s="1"/>
  <c r="U15" i="5"/>
  <c r="U43" i="5" s="1"/>
  <c r="H14" i="5"/>
  <c r="H42" i="5" s="1"/>
  <c r="H15" i="5"/>
  <c r="H43" i="5" s="1"/>
  <c r="C15" i="5"/>
  <c r="C43" i="5" s="1"/>
  <c r="C16" i="5"/>
  <c r="C44" i="5" s="1"/>
  <c r="C17" i="5"/>
  <c r="C45" i="5" s="1"/>
  <c r="S14" i="5"/>
  <c r="S42" i="5" s="1"/>
  <c r="S15" i="5"/>
  <c r="S43" i="5" s="1"/>
  <c r="N16" i="5"/>
  <c r="N44" i="5" s="1"/>
  <c r="V15" i="5"/>
  <c r="V43" i="5" s="1"/>
  <c r="V16" i="5"/>
  <c r="V44" i="5" s="1"/>
  <c r="G15" i="5"/>
  <c r="G43" i="5" s="1"/>
  <c r="P15" i="5"/>
  <c r="P43" i="5" s="1"/>
  <c r="G12" i="4"/>
  <c r="E12" i="4"/>
  <c r="O12" i="4"/>
  <c r="S12" i="4"/>
  <c r="F12" i="4"/>
  <c r="L12" i="4"/>
  <c r="K12" i="4"/>
  <c r="D12" i="4"/>
  <c r="N12" i="4"/>
  <c r="U12" i="4"/>
  <c r="H12" i="4"/>
  <c r="R12" i="4"/>
  <c r="J12" i="4"/>
  <c r="W13" i="4"/>
  <c r="L13" i="4"/>
  <c r="V13" i="4"/>
  <c r="T13" i="4"/>
  <c r="C13" i="4"/>
  <c r="I13" i="4"/>
  <c r="F13" i="4"/>
  <c r="M13" i="4"/>
  <c r="H28" i="5" l="1"/>
  <c r="H56" i="5" s="1"/>
  <c r="T16" i="5"/>
  <c r="T44" i="5" s="1"/>
  <c r="D15" i="5"/>
  <c r="D43" i="5" s="1"/>
  <c r="D16" i="5"/>
  <c r="D44" i="5" s="1"/>
  <c r="L16" i="5"/>
  <c r="L44" i="5" s="1"/>
  <c r="O15" i="5"/>
  <c r="O43" i="5" s="1"/>
  <c r="O16" i="5"/>
  <c r="O44" i="5" s="1"/>
  <c r="K16" i="5"/>
  <c r="K44" i="5" s="1"/>
  <c r="M15" i="5"/>
  <c r="M43" i="5" s="1"/>
  <c r="R17" i="5"/>
  <c r="R45" i="5" s="1"/>
  <c r="F17" i="5"/>
  <c r="F45" i="5" s="1"/>
  <c r="P16" i="5"/>
  <c r="P44" i="5" s="1"/>
  <c r="G16" i="5"/>
  <c r="G44" i="5" s="1"/>
  <c r="S16" i="5"/>
  <c r="S44" i="5" s="1"/>
  <c r="E15" i="5"/>
  <c r="E43" i="5" s="1"/>
  <c r="H16" i="5"/>
  <c r="H44" i="5" s="1"/>
  <c r="U16" i="5"/>
  <c r="U44" i="5" s="1"/>
  <c r="U13" i="4"/>
  <c r="E13" i="4"/>
  <c r="J13" i="4"/>
  <c r="D13" i="4"/>
  <c r="O13" i="4"/>
  <c r="P13" i="4"/>
  <c r="N13" i="4"/>
  <c r="G13" i="4"/>
  <c r="H13" i="4"/>
  <c r="R13" i="4"/>
  <c r="Q13" i="4"/>
  <c r="K13" i="4"/>
  <c r="S13" i="4"/>
  <c r="F14" i="4"/>
  <c r="P14" i="4"/>
  <c r="H14" i="4"/>
  <c r="D14" i="4"/>
  <c r="C14" i="4"/>
  <c r="T14" i="4"/>
  <c r="J14" i="5" l="1"/>
  <c r="T17" i="5"/>
  <c r="T45" i="5" s="1"/>
  <c r="Q17" i="5"/>
  <c r="Q45" i="5" s="1"/>
  <c r="F18" i="5"/>
  <c r="F46" i="5" s="1"/>
  <c r="F19" i="5"/>
  <c r="F47" i="5" s="1"/>
  <c r="M16" i="5"/>
  <c r="M44" i="5" s="1"/>
  <c r="W16" i="5"/>
  <c r="W44" i="5" s="1"/>
  <c r="E16" i="5"/>
  <c r="E44" i="5" s="1"/>
  <c r="S17" i="5"/>
  <c r="S45" i="5" s="1"/>
  <c r="I16" i="5"/>
  <c r="I44" i="5" s="1"/>
  <c r="I17" i="5"/>
  <c r="I45" i="5" s="1"/>
  <c r="O17" i="5"/>
  <c r="O45" i="5" s="1"/>
  <c r="V17" i="5"/>
  <c r="V45" i="5" s="1"/>
  <c r="R18" i="5"/>
  <c r="R46" i="5" s="1"/>
  <c r="L17" i="5"/>
  <c r="L45" i="5" s="1"/>
  <c r="D17" i="5"/>
  <c r="D45" i="5" s="1"/>
  <c r="D18" i="5"/>
  <c r="D46" i="5" s="1"/>
  <c r="N17" i="5"/>
  <c r="N45" i="5" s="1"/>
  <c r="Q16" i="5"/>
  <c r="Q44" i="5" s="1"/>
  <c r="Q14" i="4"/>
  <c r="S14" i="4"/>
  <c r="N14" i="4"/>
  <c r="O14" i="4"/>
  <c r="I14" i="4"/>
  <c r="G14" i="4"/>
  <c r="L14" i="4"/>
  <c r="M14" i="4"/>
  <c r="V14" i="4"/>
  <c r="K14" i="4"/>
  <c r="W14" i="4"/>
  <c r="R14" i="4"/>
  <c r="U14" i="4"/>
  <c r="E14" i="4"/>
  <c r="I15" i="4"/>
  <c r="O15" i="4"/>
  <c r="G15" i="4"/>
  <c r="W15" i="4"/>
  <c r="D15" i="4"/>
  <c r="S15" i="4"/>
  <c r="J14" i="4" l="1"/>
  <c r="J42" i="5"/>
  <c r="Y42" i="5" s="1"/>
  <c r="J16" i="5"/>
  <c r="J44" i="5" s="1"/>
  <c r="Y44" i="5" s="1"/>
  <c r="J15" i="5"/>
  <c r="T18" i="5"/>
  <c r="T46" i="5" s="1"/>
  <c r="Q18" i="5"/>
  <c r="Q46" i="5" s="1"/>
  <c r="U18" i="5"/>
  <c r="U46" i="5" s="1"/>
  <c r="G18" i="5"/>
  <c r="G46" i="5" s="1"/>
  <c r="P17" i="5"/>
  <c r="P45" i="5" s="1"/>
  <c r="P18" i="5"/>
  <c r="P46" i="5" s="1"/>
  <c r="H17" i="5"/>
  <c r="H45" i="5" s="1"/>
  <c r="H18" i="5"/>
  <c r="H46" i="5" s="1"/>
  <c r="K18" i="5"/>
  <c r="K46" i="5" s="1"/>
  <c r="V18" i="5"/>
  <c r="V46" i="5" s="1"/>
  <c r="V19" i="5"/>
  <c r="V47" i="5" s="1"/>
  <c r="E18" i="5"/>
  <c r="E46" i="5" s="1"/>
  <c r="E19" i="5"/>
  <c r="E47" i="5" s="1"/>
  <c r="L18" i="5"/>
  <c r="L46" i="5" s="1"/>
  <c r="K17" i="5"/>
  <c r="K45" i="5" s="1"/>
  <c r="U17" i="5"/>
  <c r="U45" i="5" s="1"/>
  <c r="I18" i="5"/>
  <c r="I46" i="5" s="1"/>
  <c r="G17" i="5"/>
  <c r="G45" i="5" s="1"/>
  <c r="S18" i="5"/>
  <c r="S46" i="5" s="1"/>
  <c r="E17" i="5"/>
  <c r="E45" i="5" s="1"/>
  <c r="W17" i="5"/>
  <c r="W45" i="5" s="1"/>
  <c r="M17" i="5"/>
  <c r="M45" i="5" s="1"/>
  <c r="N18" i="5"/>
  <c r="N46" i="5" s="1"/>
  <c r="N19" i="5"/>
  <c r="N47" i="5" s="1"/>
  <c r="L15" i="4"/>
  <c r="K15" i="4"/>
  <c r="N15" i="4"/>
  <c r="F15" i="4"/>
  <c r="T15" i="4"/>
  <c r="H15" i="4"/>
  <c r="U15" i="4"/>
  <c r="P15" i="4"/>
  <c r="M15" i="4"/>
  <c r="V15" i="4"/>
  <c r="C15" i="4"/>
  <c r="R15" i="4"/>
  <c r="E15" i="4"/>
  <c r="Q15" i="4"/>
  <c r="D16" i="4"/>
  <c r="E16" i="4"/>
  <c r="S16" i="4"/>
  <c r="N16" i="4"/>
  <c r="M16" i="4"/>
  <c r="K16" i="4"/>
  <c r="Q16" i="4"/>
  <c r="L16" i="4"/>
  <c r="J15" i="4" l="1"/>
  <c r="J43" i="5"/>
  <c r="Y43" i="5" s="1"/>
  <c r="Q19" i="5"/>
  <c r="Q47" i="5" s="1"/>
  <c r="L19" i="5"/>
  <c r="L47" i="5" s="1"/>
  <c r="U19" i="5"/>
  <c r="U47" i="5" s="1"/>
  <c r="N20" i="5"/>
  <c r="N48" i="5" s="1"/>
  <c r="M18" i="5"/>
  <c r="M46" i="5" s="1"/>
  <c r="M19" i="5"/>
  <c r="M47" i="5" s="1"/>
  <c r="T19" i="5"/>
  <c r="T47" i="5" s="1"/>
  <c r="W19" i="5"/>
  <c r="W47" i="5" s="1"/>
  <c r="G19" i="5"/>
  <c r="G47" i="5" s="1"/>
  <c r="G20" i="5"/>
  <c r="G48" i="5" s="1"/>
  <c r="I19" i="5"/>
  <c r="I47" i="5" s="1"/>
  <c r="P19" i="5"/>
  <c r="P47" i="5" s="1"/>
  <c r="R19" i="5"/>
  <c r="R47" i="5" s="1"/>
  <c r="R20" i="5"/>
  <c r="R48" i="5" s="1"/>
  <c r="O18" i="5"/>
  <c r="O46" i="5" s="1"/>
  <c r="H19" i="5"/>
  <c r="H47" i="5" s="1"/>
  <c r="H20" i="5"/>
  <c r="H48" i="5" s="1"/>
  <c r="W18" i="5"/>
  <c r="W46" i="5" s="1"/>
  <c r="O16" i="4"/>
  <c r="J16" i="4"/>
  <c r="I16" i="4"/>
  <c r="C16" i="4"/>
  <c r="F16" i="4"/>
  <c r="V16" i="4"/>
  <c r="W16" i="4"/>
  <c r="U16" i="4"/>
  <c r="G16" i="4"/>
  <c r="R16" i="4"/>
  <c r="T16" i="4"/>
  <c r="H16" i="4"/>
  <c r="P16" i="4"/>
  <c r="U17" i="4"/>
  <c r="M17" i="4"/>
  <c r="S17" i="4"/>
  <c r="G17" i="4"/>
  <c r="W17" i="4"/>
  <c r="T17" i="4"/>
  <c r="N17" i="4"/>
  <c r="D17" i="4"/>
  <c r="J18" i="5" l="1"/>
  <c r="J17" i="5"/>
  <c r="Q20" i="5"/>
  <c r="Q48" i="5" s="1"/>
  <c r="V21" i="5"/>
  <c r="V49" i="5" s="1"/>
  <c r="K19" i="5"/>
  <c r="K47" i="5" s="1"/>
  <c r="L21" i="5"/>
  <c r="L49" i="5" s="1"/>
  <c r="P20" i="5"/>
  <c r="P48" i="5" s="1"/>
  <c r="S19" i="5"/>
  <c r="S47" i="5" s="1"/>
  <c r="T20" i="5"/>
  <c r="T48" i="5" s="1"/>
  <c r="U20" i="5"/>
  <c r="U48" i="5" s="1"/>
  <c r="O19" i="5"/>
  <c r="O47" i="5" s="1"/>
  <c r="O20" i="5"/>
  <c r="O48" i="5" s="1"/>
  <c r="V20" i="5"/>
  <c r="V48" i="5" s="1"/>
  <c r="I21" i="5"/>
  <c r="I49" i="5" s="1"/>
  <c r="I20" i="5"/>
  <c r="I48" i="5" s="1"/>
  <c r="L20" i="5"/>
  <c r="L48" i="5" s="1"/>
  <c r="L17" i="4"/>
  <c r="R17" i="4"/>
  <c r="K17" i="4"/>
  <c r="Q17" i="4"/>
  <c r="F17" i="4"/>
  <c r="E17" i="4"/>
  <c r="O17" i="4"/>
  <c r="P17" i="4"/>
  <c r="H17" i="4"/>
  <c r="I17" i="4"/>
  <c r="V17" i="4"/>
  <c r="C17" i="4"/>
  <c r="S18" i="4"/>
  <c r="W18" i="4"/>
  <c r="F18" i="4"/>
  <c r="L18" i="4"/>
  <c r="N18" i="4"/>
  <c r="P18" i="4"/>
  <c r="M18" i="4"/>
  <c r="U18" i="4"/>
  <c r="J18" i="4" l="1"/>
  <c r="J46" i="5"/>
  <c r="Y46" i="5" s="1"/>
  <c r="J17" i="4"/>
  <c r="J45" i="5"/>
  <c r="Y45" i="5" s="1"/>
  <c r="J19" i="5"/>
  <c r="Q21" i="5"/>
  <c r="Q49" i="5" s="1"/>
  <c r="W21" i="5"/>
  <c r="W49" i="5" s="1"/>
  <c r="O21" i="5"/>
  <c r="O49" i="5" s="1"/>
  <c r="N22" i="5"/>
  <c r="N50" i="5" s="1"/>
  <c r="S20" i="5"/>
  <c r="S48" i="5" s="1"/>
  <c r="S21" i="5"/>
  <c r="S49" i="5" s="1"/>
  <c r="R22" i="5"/>
  <c r="R50" i="5" s="1"/>
  <c r="L23" i="5"/>
  <c r="L51" i="5" s="1"/>
  <c r="L22" i="5"/>
  <c r="L50" i="5" s="1"/>
  <c r="W20" i="5"/>
  <c r="W48" i="5" s="1"/>
  <c r="M20" i="5"/>
  <c r="M48" i="5" s="1"/>
  <c r="N21" i="5"/>
  <c r="N49" i="5" s="1"/>
  <c r="T21" i="5"/>
  <c r="T49" i="5" s="1"/>
  <c r="R21" i="5"/>
  <c r="R49" i="5" s="1"/>
  <c r="K20" i="5"/>
  <c r="K48" i="5" s="1"/>
  <c r="K21" i="5"/>
  <c r="K49" i="5" s="1"/>
  <c r="K22" i="5"/>
  <c r="K50" i="5" s="1"/>
  <c r="H18" i="4"/>
  <c r="E18" i="4"/>
  <c r="Q18" i="4"/>
  <c r="D18" i="4"/>
  <c r="O18" i="4"/>
  <c r="I18" i="4"/>
  <c r="K18" i="4"/>
  <c r="R18" i="4"/>
  <c r="V18" i="4"/>
  <c r="T18" i="4"/>
  <c r="G18" i="4"/>
  <c r="C18" i="4"/>
  <c r="T19" i="4"/>
  <c r="E19" i="4"/>
  <c r="G19" i="4"/>
  <c r="W19" i="4"/>
  <c r="O19" i="4"/>
  <c r="R19" i="4"/>
  <c r="J19" i="4" l="1"/>
  <c r="J47" i="5"/>
  <c r="Y47" i="5" s="1"/>
  <c r="J20" i="5"/>
  <c r="Q22" i="5"/>
  <c r="Q50" i="5" s="1"/>
  <c r="V23" i="5"/>
  <c r="V51" i="5" s="1"/>
  <c r="M21" i="5"/>
  <c r="M49" i="5" s="1"/>
  <c r="M22" i="5"/>
  <c r="M50" i="5" s="1"/>
  <c r="M23" i="5"/>
  <c r="M51" i="5" s="1"/>
  <c r="T22" i="5"/>
  <c r="T50" i="5" s="1"/>
  <c r="P21" i="5"/>
  <c r="P49" i="5" s="1"/>
  <c r="N24" i="5"/>
  <c r="N52" i="5" s="1"/>
  <c r="N23" i="5"/>
  <c r="N51" i="5" s="1"/>
  <c r="R23" i="5"/>
  <c r="R51" i="5" s="1"/>
  <c r="V22" i="5"/>
  <c r="V50" i="5" s="1"/>
  <c r="U21" i="5"/>
  <c r="U49" i="5" s="1"/>
  <c r="D19" i="4"/>
  <c r="I19" i="4"/>
  <c r="U19" i="4"/>
  <c r="M19" i="4"/>
  <c r="L19" i="4"/>
  <c r="K19" i="4"/>
  <c r="H19" i="4"/>
  <c r="S19" i="4"/>
  <c r="P19" i="4"/>
  <c r="F19" i="4"/>
  <c r="C19" i="4"/>
  <c r="N19" i="4"/>
  <c r="Q19" i="4"/>
  <c r="V19" i="4"/>
  <c r="L20" i="4"/>
  <c r="T20" i="4"/>
  <c r="R20" i="4"/>
  <c r="I20" i="4"/>
  <c r="U20" i="4"/>
  <c r="E20" i="4"/>
  <c r="J20" i="4" l="1"/>
  <c r="J48" i="5"/>
  <c r="Y48" i="5" s="1"/>
  <c r="J21" i="5"/>
  <c r="J49" i="5" s="1"/>
  <c r="Y49" i="5" s="1"/>
  <c r="Q23" i="5"/>
  <c r="Q51" i="5" s="1"/>
  <c r="S23" i="5"/>
  <c r="S51" i="5" s="1"/>
  <c r="U22" i="5"/>
  <c r="U50" i="5" s="1"/>
  <c r="U23" i="5"/>
  <c r="U51" i="5" s="1"/>
  <c r="R24" i="5"/>
  <c r="R52" i="5" s="1"/>
  <c r="W22" i="5"/>
  <c r="W50" i="5" s="1"/>
  <c r="P22" i="5"/>
  <c r="P50" i="5" s="1"/>
  <c r="T23" i="5"/>
  <c r="T51" i="5" s="1"/>
  <c r="T24" i="5"/>
  <c r="T52" i="5" s="1"/>
  <c r="O22" i="5"/>
  <c r="O50" i="5" s="1"/>
  <c r="O23" i="5"/>
  <c r="O51" i="5" s="1"/>
  <c r="S22" i="5"/>
  <c r="S50" i="5" s="1"/>
  <c r="O20" i="4"/>
  <c r="V20" i="4"/>
  <c r="C20" i="4"/>
  <c r="Q20" i="4"/>
  <c r="P20" i="4"/>
  <c r="K20" i="4"/>
  <c r="G20" i="4"/>
  <c r="N20" i="4"/>
  <c r="S20" i="4"/>
  <c r="W20" i="4"/>
  <c r="H20" i="4"/>
  <c r="M20" i="4"/>
  <c r="F20" i="4"/>
  <c r="D20" i="4"/>
  <c r="K21" i="4"/>
  <c r="T21" i="4"/>
  <c r="S21" i="4"/>
  <c r="W21" i="4"/>
  <c r="C21" i="4"/>
  <c r="R21" i="4"/>
  <c r="J22" i="5" l="1"/>
  <c r="Q24" i="5"/>
  <c r="Q52" i="5" s="1"/>
  <c r="V25" i="5"/>
  <c r="V53" i="5" s="1"/>
  <c r="P23" i="5"/>
  <c r="P51" i="5" s="1"/>
  <c r="P25" i="5"/>
  <c r="P53" i="5" s="1"/>
  <c r="P24" i="5"/>
  <c r="P52" i="5" s="1"/>
  <c r="V24" i="5"/>
  <c r="V52" i="5" s="1"/>
  <c r="U24" i="5"/>
  <c r="U52" i="5" s="1"/>
  <c r="T25" i="5"/>
  <c r="T53" i="5" s="1"/>
  <c r="W23" i="5"/>
  <c r="W51" i="5" s="1"/>
  <c r="R26" i="5"/>
  <c r="R54" i="5" s="1"/>
  <c r="R25" i="5"/>
  <c r="R53" i="5" s="1"/>
  <c r="O24" i="5"/>
  <c r="O52" i="5" s="1"/>
  <c r="O25" i="5"/>
  <c r="O53" i="5" s="1"/>
  <c r="Q21" i="4"/>
  <c r="H21" i="4"/>
  <c r="F21" i="4"/>
  <c r="I21" i="4"/>
  <c r="L21" i="4"/>
  <c r="E21" i="4"/>
  <c r="P21" i="4"/>
  <c r="M21" i="4"/>
  <c r="N21" i="4"/>
  <c r="J21" i="4"/>
  <c r="U21" i="4"/>
  <c r="G21" i="4"/>
  <c r="D21" i="4"/>
  <c r="O21" i="4"/>
  <c r="V21" i="4"/>
  <c r="O22" i="4"/>
  <c r="L22" i="4"/>
  <c r="W22" i="4"/>
  <c r="I22" i="4"/>
  <c r="Q22" i="4"/>
  <c r="C22" i="4"/>
  <c r="H22" i="4"/>
  <c r="F22" i="4"/>
  <c r="J22" i="4" l="1"/>
  <c r="J50" i="5"/>
  <c r="Y50" i="5" s="1"/>
  <c r="Q25" i="5"/>
  <c r="Q53" i="5" s="1"/>
  <c r="Q26" i="5"/>
  <c r="Q54" i="5" s="1"/>
  <c r="U25" i="5"/>
  <c r="U53" i="5" s="1"/>
  <c r="S24" i="5"/>
  <c r="S52" i="5" s="1"/>
  <c r="S25" i="5"/>
  <c r="S53" i="5" s="1"/>
  <c r="T26" i="5"/>
  <c r="T54" i="5" s="1"/>
  <c r="V26" i="5"/>
  <c r="V54" i="5" s="1"/>
  <c r="W24" i="5"/>
  <c r="W52" i="5" s="1"/>
  <c r="W25" i="5"/>
  <c r="W53" i="5" s="1"/>
  <c r="K22" i="4"/>
  <c r="S22" i="4"/>
  <c r="N22" i="4"/>
  <c r="U22" i="4"/>
  <c r="G22" i="4"/>
  <c r="P22" i="4"/>
  <c r="E22" i="4"/>
  <c r="T22" i="4"/>
  <c r="V22" i="4"/>
  <c r="R22" i="4"/>
  <c r="D22" i="4"/>
  <c r="M22" i="4"/>
  <c r="L23" i="4"/>
  <c r="S23" i="4"/>
  <c r="D23" i="4"/>
  <c r="H23" i="4"/>
  <c r="U23" i="4"/>
  <c r="G23" i="4"/>
  <c r="O23" i="4"/>
  <c r="J24" i="5" l="1"/>
  <c r="J52" i="5" s="1"/>
  <c r="Y52" i="5" s="1"/>
  <c r="J23" i="5"/>
  <c r="S26" i="5"/>
  <c r="S54" i="5" s="1"/>
  <c r="T28" i="5"/>
  <c r="T56" i="5" s="1"/>
  <c r="T27" i="5"/>
  <c r="T55" i="5" s="1"/>
  <c r="I23" i="4"/>
  <c r="W23" i="4"/>
  <c r="F23" i="4"/>
  <c r="C23" i="4"/>
  <c r="N23" i="4"/>
  <c r="M23" i="4"/>
  <c r="T23" i="4"/>
  <c r="P23" i="4"/>
  <c r="V23" i="4"/>
  <c r="Q23" i="4"/>
  <c r="E23" i="4"/>
  <c r="R23" i="4"/>
  <c r="K23" i="4"/>
  <c r="N24" i="4"/>
  <c r="C24" i="4"/>
  <c r="L24" i="4"/>
  <c r="Q24" i="4"/>
  <c r="M24" i="4"/>
  <c r="K24" i="4"/>
  <c r="J23" i="4" l="1"/>
  <c r="J51" i="5"/>
  <c r="Y51" i="5" s="1"/>
  <c r="J26" i="5"/>
  <c r="J54" i="5" s="1"/>
  <c r="W26" i="5"/>
  <c r="W54" i="5" s="1"/>
  <c r="W27" i="5"/>
  <c r="W55" i="5" s="1"/>
  <c r="V27" i="5"/>
  <c r="V55" i="5" s="1"/>
  <c r="V28" i="5"/>
  <c r="V56" i="5" s="1"/>
  <c r="U26" i="5"/>
  <c r="U54" i="5" s="1"/>
  <c r="U27" i="5"/>
  <c r="U55" i="5" s="1"/>
  <c r="U28" i="5"/>
  <c r="U56" i="5" s="1"/>
  <c r="S27" i="5"/>
  <c r="S55" i="5" s="1"/>
  <c r="D24" i="4"/>
  <c r="U24" i="4"/>
  <c r="E24" i="4"/>
  <c r="J24" i="4"/>
  <c r="F24" i="4"/>
  <c r="G24" i="4"/>
  <c r="H24" i="4"/>
  <c r="V24" i="4"/>
  <c r="S24" i="4"/>
  <c r="O24" i="4"/>
  <c r="P24" i="4"/>
  <c r="T24" i="4"/>
  <c r="R24" i="4"/>
  <c r="I24" i="4"/>
  <c r="W24" i="4"/>
  <c r="T25" i="4"/>
  <c r="O25" i="4"/>
  <c r="D25" i="4"/>
  <c r="I25" i="4"/>
  <c r="U25" i="4"/>
  <c r="C25" i="4"/>
  <c r="S25" i="4"/>
  <c r="Y54" i="5" l="1"/>
  <c r="Y55" i="5"/>
  <c r="J25" i="5"/>
  <c r="W28" i="5"/>
  <c r="W56" i="5" s="1"/>
  <c r="Y56" i="5" s="1"/>
  <c r="G25" i="4"/>
  <c r="L25" i="4"/>
  <c r="Q25" i="4"/>
  <c r="H25" i="4"/>
  <c r="W25" i="4"/>
  <c r="E25" i="4"/>
  <c r="N25" i="4"/>
  <c r="M25" i="4"/>
  <c r="R25" i="4"/>
  <c r="K25" i="4"/>
  <c r="F25" i="4"/>
  <c r="V25" i="4"/>
  <c r="P25" i="4"/>
  <c r="R26" i="4"/>
  <c r="G26" i="4"/>
  <c r="O26" i="4"/>
  <c r="J25" i="4" l="1"/>
  <c r="J53" i="5"/>
  <c r="Y53" i="5" s="1"/>
  <c r="F26" i="4"/>
  <c r="W26" i="4"/>
  <c r="K26" i="4"/>
  <c r="U26" i="4"/>
  <c r="E26" i="4"/>
  <c r="S26" i="4"/>
  <c r="M26" i="4"/>
  <c r="T26" i="4"/>
  <c r="J26" i="4"/>
  <c r="Q26" i="4"/>
  <c r="D26" i="4"/>
  <c r="L26" i="4"/>
  <c r="V26" i="4"/>
  <c r="P26" i="4"/>
  <c r="C26" i="4"/>
  <c r="I26" i="4"/>
  <c r="H26" i="4"/>
  <c r="N26" i="4"/>
  <c r="K28" i="4"/>
  <c r="U28" i="4"/>
  <c r="O28" i="4"/>
  <c r="R28" i="4"/>
  <c r="E28" i="4"/>
  <c r="I28" i="4"/>
  <c r="D28" i="4"/>
  <c r="F28" i="4"/>
  <c r="J28" i="4"/>
  <c r="H28" i="4"/>
  <c r="G28" i="4"/>
  <c r="M28" i="4"/>
  <c r="L28" i="4"/>
  <c r="N28" i="4"/>
  <c r="T28" i="4"/>
  <c r="W28" i="4"/>
  <c r="V28" i="4"/>
  <c r="P28" i="4"/>
  <c r="Q28" i="4"/>
  <c r="C28" i="4"/>
  <c r="S28" i="4"/>
  <c r="C27" i="4" l="1"/>
  <c r="C30" i="4" s="1"/>
  <c r="C31" i="4" s="1"/>
  <c r="J27" i="4"/>
  <c r="J30" i="4" s="1"/>
  <c r="J31" i="4" s="1"/>
  <c r="E27" i="4"/>
  <c r="E30" i="4" s="1"/>
  <c r="E31" i="4" s="1"/>
  <c r="K27" i="4"/>
  <c r="K30" i="4" s="1"/>
  <c r="K31" i="4" s="1"/>
  <c r="N27" i="4"/>
  <c r="N30" i="4" s="1"/>
  <c r="N31" i="4" s="1"/>
  <c r="R27" i="4"/>
  <c r="R30" i="4" s="1"/>
  <c r="R31" i="4" s="1"/>
  <c r="T27" i="4"/>
  <c r="T30" i="4" s="1"/>
  <c r="T31" i="4" s="1"/>
  <c r="D27" i="4"/>
  <c r="D30" i="4" s="1"/>
  <c r="D31" i="4" s="1"/>
  <c r="Q27" i="4"/>
  <c r="Q30" i="4" s="1"/>
  <c r="Q31" i="4" s="1"/>
  <c r="M27" i="4"/>
  <c r="M30" i="4" s="1"/>
  <c r="M31" i="4" s="1"/>
  <c r="P27" i="4"/>
  <c r="P30" i="4" s="1"/>
  <c r="P31" i="4" s="1"/>
  <c r="L27" i="4"/>
  <c r="L30" i="4" s="1"/>
  <c r="L31" i="4" s="1"/>
  <c r="O27" i="4"/>
  <c r="O30" i="4" s="1"/>
  <c r="O31" i="4" s="1"/>
  <c r="H27" i="4"/>
  <c r="H30" i="4" s="1"/>
  <c r="H31" i="4" s="1"/>
  <c r="I27" i="4"/>
  <c r="I30" i="4" s="1"/>
  <c r="I31" i="4" s="1"/>
  <c r="V27" i="4"/>
  <c r="V30" i="4" s="1"/>
  <c r="V31" i="4" s="1"/>
  <c r="G27" i="4"/>
  <c r="G30" i="4" s="1"/>
  <c r="G31" i="4" s="1"/>
  <c r="S27" i="4"/>
  <c r="S30" i="4" s="1"/>
  <c r="S31" i="4" s="1"/>
  <c r="U27" i="4"/>
  <c r="U30" i="4" s="1"/>
  <c r="U31" i="4" s="1"/>
  <c r="W27" i="4"/>
  <c r="W30" i="4" s="1"/>
  <c r="W31" i="4" s="1"/>
  <c r="F27" i="4"/>
  <c r="F30" i="4" s="1"/>
  <c r="F31" i="4" s="1"/>
  <c r="B33" i="4" l="1"/>
  <c r="O32" i="4" s="1"/>
  <c r="R32" i="4" l="1"/>
  <c r="E32" i="4"/>
  <c r="U32" i="4"/>
  <c r="V32" i="4"/>
  <c r="Q32" i="4"/>
  <c r="G32" i="4"/>
  <c r="H32" i="4"/>
  <c r="P32" i="4"/>
  <c r="D32" i="4"/>
  <c r="C32" i="4"/>
  <c r="F32" i="4"/>
  <c r="J32" i="4"/>
  <c r="S32" i="4"/>
  <c r="I32" i="4"/>
  <c r="L32" i="4"/>
  <c r="N32" i="4"/>
  <c r="M32" i="4"/>
  <c r="T32" i="4"/>
  <c r="K32" i="4"/>
  <c r="W32" i="4"/>
  <c r="B34" i="4" l="1"/>
  <c r="B16" i="1" s="1"/>
</calcChain>
</file>

<file path=xl/sharedStrings.xml><?xml version="1.0" encoding="utf-8"?>
<sst xmlns="http://schemas.openxmlformats.org/spreadsheetml/2006/main" count="43" uniqueCount="38">
  <si>
    <t>Mpar</t>
  </si>
  <si>
    <t xml:space="preserve">Kpar </t>
  </si>
  <si>
    <t>Linf</t>
  </si>
  <si>
    <t>L50</t>
  </si>
  <si>
    <t>L95</t>
  </si>
  <si>
    <t>FecB</t>
  </si>
  <si>
    <t>NGTG</t>
  </si>
  <si>
    <t>GTG</t>
  </si>
  <si>
    <t>Lens</t>
  </si>
  <si>
    <t>DiffLinfs</t>
  </si>
  <si>
    <t>LinfDL</t>
  </si>
  <si>
    <t>Max SD</t>
  </si>
  <si>
    <t>CVLinf</t>
  </si>
  <si>
    <t>SDLinf</t>
  </si>
  <si>
    <t>Prob</t>
  </si>
  <si>
    <t>Recs</t>
  </si>
  <si>
    <t>Ages</t>
  </si>
  <si>
    <t>kslope</t>
  </si>
  <si>
    <t>Fecundity</t>
  </si>
  <si>
    <t>FitGTG</t>
  </si>
  <si>
    <t>Median</t>
  </si>
  <si>
    <t>SSQ</t>
  </si>
  <si>
    <t>Pen</t>
  </si>
  <si>
    <t>Mpow</t>
  </si>
  <si>
    <t>M-size</t>
  </si>
  <si>
    <t>LensMids</t>
  </si>
  <si>
    <t>minM</t>
  </si>
  <si>
    <t>FitGTG per R</t>
  </si>
  <si>
    <t>Natural mortality for each GTG</t>
  </si>
  <si>
    <t>Size composition</t>
  </si>
  <si>
    <t>Fitness per recruit</t>
  </si>
  <si>
    <t>SL50</t>
  </si>
  <si>
    <t>SL95</t>
  </si>
  <si>
    <t>Select</t>
  </si>
  <si>
    <t>FM</t>
  </si>
  <si>
    <t xml:space="preserve">Fpar </t>
  </si>
  <si>
    <t>F Matrix</t>
  </si>
  <si>
    <t>F/M_GTG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</si>
</sst>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0.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Size Dist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Density!$B$31:$B$56</c:f>
              <c:numCache>
                <c:formatCode>General</c:formatCode>
                <c:ptCount val="26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  <c:pt idx="20">
                  <c:v>102.5</c:v>
                </c:pt>
                <c:pt idx="21">
                  <c:v>107.5</c:v>
                </c:pt>
                <c:pt idx="22">
                  <c:v>112.5</c:v>
                </c:pt>
                <c:pt idx="23">
                  <c:v>117.5</c:v>
                </c:pt>
                <c:pt idx="24">
                  <c:v>122.5</c:v>
                </c:pt>
                <c:pt idx="25">
                  <c:v>127.5</c:v>
                </c:pt>
              </c:numCache>
            </c:numRef>
          </c:cat>
          <c:val>
            <c:numRef>
              <c:f>Density!$Y$31:$Y$56</c:f>
              <c:numCache>
                <c:formatCode>General</c:formatCode>
                <c:ptCount val="26"/>
                <c:pt idx="0">
                  <c:v>0.73611123449151461</c:v>
                </c:pt>
                <c:pt idx="1">
                  <c:v>0.69764853797193194</c:v>
                </c:pt>
                <c:pt idx="2">
                  <c:v>0.66534710127365149</c:v>
                </c:pt>
                <c:pt idx="3">
                  <c:v>0.63587445959176769</c:v>
                </c:pt>
                <c:pt idx="4">
                  <c:v>0.60814074369132665</c:v>
                </c:pt>
                <c:pt idx="5">
                  <c:v>0.58157485405939735</c:v>
                </c:pt>
                <c:pt idx="6">
                  <c:v>0.55581127467005753</c:v>
                </c:pt>
                <c:pt idx="7">
                  <c:v>0.53058382818474348</c:v>
                </c:pt>
                <c:pt idx="8">
                  <c:v>0.50567809311088874</c:v>
                </c:pt>
                <c:pt idx="9">
                  <c:v>0.48090583884847693</c:v>
                </c:pt>
                <c:pt idx="10">
                  <c:v>0.45608983354581006</c:v>
                </c:pt>
                <c:pt idx="11">
                  <c:v>0.43105795491480253</c:v>
                </c:pt>
                <c:pt idx="12">
                  <c:v>0.40566892152420009</c:v>
                </c:pt>
                <c:pt idx="13">
                  <c:v>0.3803945136012078</c:v>
                </c:pt>
                <c:pt idx="14">
                  <c:v>0.34890794160911776</c:v>
                </c:pt>
                <c:pt idx="15">
                  <c:v>0.30711506005664241</c:v>
                </c:pt>
                <c:pt idx="16">
                  <c:v>0.25090612888128511</c:v>
                </c:pt>
                <c:pt idx="17">
                  <c:v>0.18046618884262561</c:v>
                </c:pt>
                <c:pt idx="18">
                  <c:v>0.11252903061964598</c:v>
                </c:pt>
                <c:pt idx="19">
                  <c:v>5.8671409497008803E-2</c:v>
                </c:pt>
                <c:pt idx="20">
                  <c:v>2.4546397745267949E-2</c:v>
                </c:pt>
                <c:pt idx="21">
                  <c:v>8.3657880943155526E-3</c:v>
                </c:pt>
                <c:pt idx="22">
                  <c:v>2.2773002730457777E-3</c:v>
                </c:pt>
                <c:pt idx="23">
                  <c:v>4.707269791572713E-4</c:v>
                </c:pt>
                <c:pt idx="24">
                  <c:v>7.1309415292046037E-5</c:v>
                </c:pt>
                <c:pt idx="25">
                  <c:v>5.8230370075977173E-6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457328"/>
        <c:axId val="275458504"/>
      </c:lineChart>
      <c:catAx>
        <c:axId val="27545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58504"/>
        <c:crosses val="autoZero"/>
        <c:auto val="1"/>
        <c:lblAlgn val="ctr"/>
        <c:lblOffset val="100"/>
        <c:noMultiLvlLbl val="0"/>
      </c:catAx>
      <c:valAx>
        <c:axId val="275458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5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MMatrix!$C$29:$W$29</c:f>
              <c:numCache>
                <c:formatCode>General</c:formatCode>
                <c:ptCount val="21"/>
                <c:pt idx="0">
                  <c:v>4.2647346195090141E-2</c:v>
                </c:pt>
                <c:pt idx="1">
                  <c:v>4.810512188146053E-2</c:v>
                </c:pt>
                <c:pt idx="2">
                  <c:v>5.3562897567830912E-2</c:v>
                </c:pt>
                <c:pt idx="3">
                  <c:v>5.9020673254201295E-2</c:v>
                </c:pt>
                <c:pt idx="4">
                  <c:v>6.447844894057167E-2</c:v>
                </c:pt>
                <c:pt idx="5">
                  <c:v>6.9936224626942059E-2</c:v>
                </c:pt>
                <c:pt idx="6">
                  <c:v>7.5394000313312448E-2</c:v>
                </c:pt>
                <c:pt idx="7">
                  <c:v>8.0851775999682823E-2</c:v>
                </c:pt>
                <c:pt idx="8">
                  <c:v>8.6309551686053212E-2</c:v>
                </c:pt>
                <c:pt idx="9">
                  <c:v>9.1767327372423588E-2</c:v>
                </c:pt>
                <c:pt idx="10">
                  <c:v>9.7225103058793977E-2</c:v>
                </c:pt>
                <c:pt idx="11">
                  <c:v>0.10268287874516437</c:v>
                </c:pt>
                <c:pt idx="12">
                  <c:v>0.10814065443153474</c:v>
                </c:pt>
                <c:pt idx="13">
                  <c:v>0.11359843011790513</c:v>
                </c:pt>
                <c:pt idx="14">
                  <c:v>0.11905620580427551</c:v>
                </c:pt>
                <c:pt idx="15">
                  <c:v>0.12451398149064589</c:v>
                </c:pt>
                <c:pt idx="16">
                  <c:v>0.12997175717701628</c:v>
                </c:pt>
                <c:pt idx="17">
                  <c:v>0.13542953286338666</c:v>
                </c:pt>
                <c:pt idx="18">
                  <c:v>0.14088730854975703</c:v>
                </c:pt>
                <c:pt idx="19">
                  <c:v>0.14634508423612741</c:v>
                </c:pt>
                <c:pt idx="20">
                  <c:v>0.15180285992249781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459680"/>
        <c:axId val="275460072"/>
      </c:lineChart>
      <c:catAx>
        <c:axId val="27545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60072"/>
        <c:crosses val="autoZero"/>
        <c:auto val="1"/>
        <c:lblAlgn val="ctr"/>
        <c:lblOffset val="100"/>
        <c:noMultiLvlLbl val="0"/>
      </c:catAx>
      <c:valAx>
        <c:axId val="27546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5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Size Dist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Density!$B$31:$B$56</c:f>
              <c:numCache>
                <c:formatCode>General</c:formatCode>
                <c:ptCount val="26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  <c:pt idx="20">
                  <c:v>102.5</c:v>
                </c:pt>
                <c:pt idx="21">
                  <c:v>107.5</c:v>
                </c:pt>
                <c:pt idx="22">
                  <c:v>112.5</c:v>
                </c:pt>
                <c:pt idx="23">
                  <c:v>117.5</c:v>
                </c:pt>
                <c:pt idx="24">
                  <c:v>122.5</c:v>
                </c:pt>
                <c:pt idx="25">
                  <c:v>127.5</c:v>
                </c:pt>
              </c:numCache>
            </c:numRef>
          </c:cat>
          <c:val>
            <c:numRef>
              <c:f>Density!$Y$31:$Y$56</c:f>
              <c:numCache>
                <c:formatCode>General</c:formatCode>
                <c:ptCount val="26"/>
                <c:pt idx="0">
                  <c:v>0.73611123449151461</c:v>
                </c:pt>
                <c:pt idx="1">
                  <c:v>0.69764853797193194</c:v>
                </c:pt>
                <c:pt idx="2">
                  <c:v>0.66534710127365149</c:v>
                </c:pt>
                <c:pt idx="3">
                  <c:v>0.63587445959176769</c:v>
                </c:pt>
                <c:pt idx="4">
                  <c:v>0.60814074369132665</c:v>
                </c:pt>
                <c:pt idx="5">
                  <c:v>0.58157485405939735</c:v>
                </c:pt>
                <c:pt idx="6">
                  <c:v>0.55581127467005753</c:v>
                </c:pt>
                <c:pt idx="7">
                  <c:v>0.53058382818474348</c:v>
                </c:pt>
                <c:pt idx="8">
                  <c:v>0.50567809311088874</c:v>
                </c:pt>
                <c:pt idx="9">
                  <c:v>0.48090583884847693</c:v>
                </c:pt>
                <c:pt idx="10">
                  <c:v>0.45608983354581006</c:v>
                </c:pt>
                <c:pt idx="11">
                  <c:v>0.43105795491480253</c:v>
                </c:pt>
                <c:pt idx="12">
                  <c:v>0.40566892152420009</c:v>
                </c:pt>
                <c:pt idx="13">
                  <c:v>0.3803945136012078</c:v>
                </c:pt>
                <c:pt idx="14">
                  <c:v>0.34890794160911776</c:v>
                </c:pt>
                <c:pt idx="15">
                  <c:v>0.30711506005664241</c:v>
                </c:pt>
                <c:pt idx="16">
                  <c:v>0.25090612888128511</c:v>
                </c:pt>
                <c:pt idx="17">
                  <c:v>0.18046618884262561</c:v>
                </c:pt>
                <c:pt idx="18">
                  <c:v>0.11252903061964598</c:v>
                </c:pt>
                <c:pt idx="19">
                  <c:v>5.8671409497008803E-2</c:v>
                </c:pt>
                <c:pt idx="20">
                  <c:v>2.4546397745267949E-2</c:v>
                </c:pt>
                <c:pt idx="21">
                  <c:v>8.3657880943155526E-3</c:v>
                </c:pt>
                <c:pt idx="22">
                  <c:v>2.2773002730457777E-3</c:v>
                </c:pt>
                <c:pt idx="23">
                  <c:v>4.707269791572713E-4</c:v>
                </c:pt>
                <c:pt idx="24">
                  <c:v>7.1309415292046037E-5</c:v>
                </c:pt>
                <c:pt idx="25">
                  <c:v>5.8230370075977173E-6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460856"/>
        <c:axId val="275461248"/>
      </c:lineChart>
      <c:catAx>
        <c:axId val="27546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61248"/>
        <c:crosses val="autoZero"/>
        <c:auto val="1"/>
        <c:lblAlgn val="ctr"/>
        <c:lblOffset val="100"/>
        <c:noMultiLvlLbl val="0"/>
      </c:catAx>
      <c:valAx>
        <c:axId val="275461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60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Density!$C$31:$C$56</c:f>
              <c:numCache>
                <c:formatCode>General</c:formatCode>
                <c:ptCount val="26"/>
                <c:pt idx="0">
                  <c:v>1.4086152858630015E-3</c:v>
                </c:pt>
                <c:pt idx="1">
                  <c:v>1.3833457141907385E-3</c:v>
                </c:pt>
                <c:pt idx="2">
                  <c:v>1.3747000803155341E-3</c:v>
                </c:pt>
                <c:pt idx="3">
                  <c:v>1.3751292651527354E-3</c:v>
                </c:pt>
                <c:pt idx="4">
                  <c:v>1.3828608025471722E-3</c:v>
                </c:pt>
                <c:pt idx="5">
                  <c:v>1.3976194698188415E-3</c:v>
                </c:pt>
                <c:pt idx="6">
                  <c:v>1.4199980411987369E-3</c:v>
                </c:pt>
                <c:pt idx="7">
                  <c:v>1.4514468487239658E-3</c:v>
                </c:pt>
                <c:pt idx="8">
                  <c:v>1.4946259020420251E-3</c:v>
                </c:pt>
                <c:pt idx="9">
                  <c:v>1.5543206350792052E-3</c:v>
                </c:pt>
                <c:pt idx="10">
                  <c:v>1.639756901074235E-3</c:v>
                </c:pt>
                <c:pt idx="11">
                  <c:v>1.7715432087801262E-3</c:v>
                </c:pt>
                <c:pt idx="12">
                  <c:v>2.0113281630445416E-3</c:v>
                </c:pt>
                <c:pt idx="13">
                  <c:v>2.9800667013668539E-3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Density!$D$31:$D$56</c:f>
              <c:numCache>
                <c:formatCode>General</c:formatCode>
                <c:ptCount val="26"/>
                <c:pt idx="0">
                  <c:v>3.1687078838426655E-3</c:v>
                </c:pt>
                <c:pt idx="1">
                  <c:v>3.0955990542691323E-3</c:v>
                </c:pt>
                <c:pt idx="2">
                  <c:v>3.0571976891432188E-3</c:v>
                </c:pt>
                <c:pt idx="3">
                  <c:v>3.0365484576670484E-3</c:v>
                </c:pt>
                <c:pt idx="4">
                  <c:v>3.0291076345370952E-3</c:v>
                </c:pt>
                <c:pt idx="5">
                  <c:v>3.033347707833302E-3</c:v>
                </c:pt>
                <c:pt idx="6">
                  <c:v>3.0492252789069228E-3</c:v>
                </c:pt>
                <c:pt idx="7">
                  <c:v>3.0778650853916841E-3</c:v>
                </c:pt>
                <c:pt idx="8">
                  <c:v>3.1217451357915017E-3</c:v>
                </c:pt>
                <c:pt idx="9">
                  <c:v>3.1854028416864501E-3</c:v>
                </c:pt>
                <c:pt idx="10">
                  <c:v>3.2771731176841328E-3</c:v>
                </c:pt>
                <c:pt idx="11">
                  <c:v>3.4137630615016681E-3</c:v>
                </c:pt>
                <c:pt idx="12">
                  <c:v>3.6353120913318652E-3</c:v>
                </c:pt>
                <c:pt idx="13">
                  <c:v>4.0857795931164877E-3</c:v>
                </c:pt>
                <c:pt idx="14">
                  <c:v>3.3335919746000382E-3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Density!$E$31:$E$56</c:f>
              <c:numCache>
                <c:formatCode>General</c:formatCode>
                <c:ptCount val="26"/>
                <c:pt idx="0">
                  <c:v>6.5268198948733799E-3</c:v>
                </c:pt>
                <c:pt idx="1">
                  <c:v>6.3457299432293024E-3</c:v>
                </c:pt>
                <c:pt idx="2">
                  <c:v>6.2317248493920048E-3</c:v>
                </c:pt>
                <c:pt idx="3">
                  <c:v>6.1502131620813768E-3</c:v>
                </c:pt>
                <c:pt idx="4">
                  <c:v>6.0911735136768416E-3</c:v>
                </c:pt>
                <c:pt idx="5">
                  <c:v>6.0503281492973937E-3</c:v>
                </c:pt>
                <c:pt idx="6">
                  <c:v>6.0259115500347332E-3</c:v>
                </c:pt>
                <c:pt idx="7">
                  <c:v>6.0177472067548419E-3</c:v>
                </c:pt>
                <c:pt idx="8">
                  <c:v>6.027079772537621E-3</c:v>
                </c:pt>
                <c:pt idx="9">
                  <c:v>6.05689822286044E-3</c:v>
                </c:pt>
                <c:pt idx="10">
                  <c:v>6.1129332499106704E-3</c:v>
                </c:pt>
                <c:pt idx="11">
                  <c:v>6.206155675534725E-3</c:v>
                </c:pt>
                <c:pt idx="12">
                  <c:v>6.3597741396503758E-3</c:v>
                </c:pt>
                <c:pt idx="13">
                  <c:v>6.6352964850780157E-3</c:v>
                </c:pt>
                <c:pt idx="14">
                  <c:v>7.3385557980443113E-3</c:v>
                </c:pt>
                <c:pt idx="15">
                  <c:v>1.8733817235966339E-3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Density!$F$31:$F$56</c:f>
              <c:numCache>
                <c:formatCode>General</c:formatCode>
                <c:ptCount val="26"/>
                <c:pt idx="0">
                  <c:v>1.2307906307805906E-2</c:v>
                </c:pt>
                <c:pt idx="1">
                  <c:v>1.1913825357734172E-2</c:v>
                </c:pt>
                <c:pt idx="2">
                  <c:v>1.1639645762784097E-2</c:v>
                </c:pt>
                <c:pt idx="3">
                  <c:v>1.1421100200629459E-2</c:v>
                </c:pt>
                <c:pt idx="4">
                  <c:v>1.1238645748796655E-2</c:v>
                </c:pt>
                <c:pt idx="5">
                  <c:v>1.108297537071673E-2</c:v>
                </c:pt>
                <c:pt idx="6">
                  <c:v>1.0948938837951901E-2</c:v>
                </c:pt>
                <c:pt idx="7">
                  <c:v>1.0833591312606475E-2</c:v>
                </c:pt>
                <c:pt idx="8">
                  <c:v>1.073544033044913E-2</c:v>
                </c:pt>
                <c:pt idx="9">
                  <c:v>1.0654209683724119E-2</c:v>
                </c:pt>
                <c:pt idx="10">
                  <c:v>1.0590970403873618E-2</c:v>
                </c:pt>
                <c:pt idx="11">
                  <c:v>1.0548771195688313E-2</c:v>
                </c:pt>
                <c:pt idx="12">
                  <c:v>1.0534403279564801E-2</c:v>
                </c:pt>
                <c:pt idx="13">
                  <c:v>1.0563842417343214E-2</c:v>
                </c:pt>
                <c:pt idx="14">
                  <c:v>1.0686315173216955E-2</c:v>
                </c:pt>
                <c:pt idx="15">
                  <c:v>8.9513211388113703E-3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Density!$G$31:$G$56</c:f>
              <c:numCache>
                <c:formatCode>General</c:formatCode>
                <c:ptCount val="26"/>
                <c:pt idx="0">
                  <c:v>2.1245706937843431E-2</c:v>
                </c:pt>
                <c:pt idx="1">
                  <c:v>2.0482125365401411E-2</c:v>
                </c:pt>
                <c:pt idx="2">
                  <c:v>1.9916476588022317E-2</c:v>
                </c:pt>
                <c:pt idx="3">
                  <c:v>1.9439844859022563E-2</c:v>
                </c:pt>
                <c:pt idx="4">
                  <c:v>1.9018069956747652E-2</c:v>
                </c:pt>
                <c:pt idx="5">
                  <c:v>1.8633936265909212E-2</c:v>
                </c:pt>
                <c:pt idx="6">
                  <c:v>1.8276837778283799E-2</c:v>
                </c:pt>
                <c:pt idx="7">
                  <c:v>1.7939300768379535E-2</c:v>
                </c:pt>
                <c:pt idx="8">
                  <c:v>1.7615402650740661E-2</c:v>
                </c:pt>
                <c:pt idx="9">
                  <c:v>1.7299837706849414E-2</c:v>
                </c:pt>
                <c:pt idx="10">
                  <c:v>1.6987146928395803E-2</c:v>
                </c:pt>
                <c:pt idx="11">
                  <c:v>1.6670766729450226E-2</c:v>
                </c:pt>
                <c:pt idx="12">
                  <c:v>1.6341337547380222E-2</c:v>
                </c:pt>
                <c:pt idx="13">
                  <c:v>1.5982689993469183E-2</c:v>
                </c:pt>
                <c:pt idx="14">
                  <c:v>1.5558889068550354E-2</c:v>
                </c:pt>
                <c:pt idx="15">
                  <c:v>1.4939992903143063E-2</c:v>
                </c:pt>
                <c:pt idx="16">
                  <c:v>5.5541828534843955E-3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Density!$H$31:$H$56</c:f>
              <c:numCache>
                <c:formatCode>General</c:formatCode>
                <c:ptCount val="26"/>
                <c:pt idx="0">
                  <c:v>3.3566850968055416E-2</c:v>
                </c:pt>
                <c:pt idx="1">
                  <c:v>3.2239179817262764E-2</c:v>
                </c:pt>
                <c:pt idx="2">
                  <c:v>3.121296219014659E-2</c:v>
                </c:pt>
                <c:pt idx="3">
                  <c:v>3.0319639745445992E-2</c:v>
                </c:pt>
                <c:pt idx="4">
                  <c:v>2.9505281000364526E-2</c:v>
                </c:pt>
                <c:pt idx="5">
                  <c:v>2.874187310297394E-2</c:v>
                </c:pt>
                <c:pt idx="6">
                  <c:v>2.8011341134641054E-2</c:v>
                </c:pt>
                <c:pt idx="7">
                  <c:v>2.7300073408437327E-2</c:v>
                </c:pt>
                <c:pt idx="8">
                  <c:v>2.659631491361291E-2</c:v>
                </c:pt>
                <c:pt idx="9">
                  <c:v>2.5888472525586508E-2</c:v>
                </c:pt>
                <c:pt idx="10">
                  <c:v>2.5163526266806506E-2</c:v>
                </c:pt>
                <c:pt idx="11">
                  <c:v>2.4404899529789217E-2</c:v>
                </c:pt>
                <c:pt idx="12">
                  <c:v>2.3588716235849183E-2</c:v>
                </c:pt>
                <c:pt idx="13">
                  <c:v>2.2675713083638156E-2</c:v>
                </c:pt>
                <c:pt idx="14">
                  <c:v>2.1589524453827797E-2</c:v>
                </c:pt>
                <c:pt idx="15">
                  <c:v>2.0135199283851393E-2</c:v>
                </c:pt>
                <c:pt idx="16">
                  <c:v>1.709876432564017E-2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Density!$I$31:$I$56</c:f>
              <c:numCache>
                <c:formatCode>General</c:formatCode>
                <c:ptCount val="26"/>
                <c:pt idx="0">
                  <c:v>4.85351134583707E-2</c:v>
                </c:pt>
                <c:pt idx="1">
                  <c:v>4.6453376101789109E-2</c:v>
                </c:pt>
                <c:pt idx="2">
                  <c:v>4.479476767423754E-2</c:v>
                </c:pt>
                <c:pt idx="3">
                  <c:v>4.3320894927953373E-2</c:v>
                </c:pt>
                <c:pt idx="4">
                  <c:v>4.1954495901632957E-2</c:v>
                </c:pt>
                <c:pt idx="5">
                  <c:v>4.0654810423520267E-2</c:v>
                </c:pt>
                <c:pt idx="6">
                  <c:v>3.9395030934211824E-2</c:v>
                </c:pt>
                <c:pt idx="7">
                  <c:v>3.8154538347692259E-2</c:v>
                </c:pt>
                <c:pt idx="8">
                  <c:v>3.6915184871675485E-2</c:v>
                </c:pt>
                <c:pt idx="9">
                  <c:v>3.5658878528902684E-2</c:v>
                </c:pt>
                <c:pt idx="10">
                  <c:v>3.436536647916167E-2</c:v>
                </c:pt>
                <c:pt idx="11">
                  <c:v>3.3009406140745941E-2</c:v>
                </c:pt>
                <c:pt idx="12">
                  <c:v>3.1556141004038585E-2</c:v>
                </c:pt>
                <c:pt idx="13">
                  <c:v>2.9952030468715477E-2</c:v>
                </c:pt>
                <c:pt idx="14">
                  <c:v>2.8103663177881506E-2</c:v>
                </c:pt>
                <c:pt idx="15">
                  <c:v>2.5815241766445843E-2</c:v>
                </c:pt>
                <c:pt idx="16">
                  <c:v>2.2503520674898032E-2</c:v>
                </c:pt>
                <c:pt idx="17">
                  <c:v>1.0077115266087877E-2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Density!$J$31:$J$56</c:f>
              <c:numCache>
                <c:formatCode>General</c:formatCode>
                <c:ptCount val="26"/>
                <c:pt idx="0">
                  <c:v>6.4219368932099313E-2</c:v>
                </c:pt>
                <c:pt idx="1">
                  <c:v>6.1266204843800236E-2</c:v>
                </c:pt>
                <c:pt idx="2">
                  <c:v>5.8859864235552672E-2</c:v>
                </c:pt>
                <c:pt idx="3">
                  <c:v>5.6692068351154666E-2</c:v>
                </c:pt>
                <c:pt idx="4">
                  <c:v>5.4662083760762516E-2</c:v>
                </c:pt>
                <c:pt idx="5">
                  <c:v>5.2716395293439675E-2</c:v>
                </c:pt>
                <c:pt idx="6">
                  <c:v>5.0819621310204725E-2</c:v>
                </c:pt>
                <c:pt idx="7">
                  <c:v>4.8944505293930442E-2</c:v>
                </c:pt>
                <c:pt idx="8">
                  <c:v>4.7067170463795431E-2</c:v>
                </c:pt>
                <c:pt idx="9">
                  <c:v>4.5164129382072808E-2</c:v>
                </c:pt>
                <c:pt idx="10">
                  <c:v>4.3209697954799002E-2</c:v>
                </c:pt>
                <c:pt idx="11">
                  <c:v>4.117294008475595E-2</c:v>
                </c:pt>
                <c:pt idx="12">
                  <c:v>3.9013063521153094E-2</c:v>
                </c:pt>
                <c:pt idx="13">
                  <c:v>3.6671152649557115E-2</c:v>
                </c:pt>
                <c:pt idx="14">
                  <c:v>3.4052884552963264E-2</c:v>
                </c:pt>
                <c:pt idx="15">
                  <c:v>3.0985301036852573E-2</c:v>
                </c:pt>
                <c:pt idx="16">
                  <c:v>2.707411688983806E-2</c:v>
                </c:pt>
                <c:pt idx="17">
                  <c:v>2.080206031761004E-2</c:v>
                </c:pt>
                <c:pt idx="18">
                  <c:v>2.3760706211607414E-3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Density!$K$31:$K$56</c:f>
              <c:numCache>
                <c:formatCode>General</c:formatCode>
                <c:ptCount val="26"/>
                <c:pt idx="0">
                  <c:v>7.7750513867724524E-2</c:v>
                </c:pt>
                <c:pt idx="1">
                  <c:v>7.3951508267680127E-2</c:v>
                </c:pt>
                <c:pt idx="2">
                  <c:v>7.0802559311917229E-2</c:v>
                </c:pt>
                <c:pt idx="3">
                  <c:v>6.7939038462224571E-2</c:v>
                </c:pt>
                <c:pt idx="4">
                  <c:v>6.524118495567674E-2</c:v>
                </c:pt>
                <c:pt idx="5">
                  <c:v>6.2645256221648696E-2</c:v>
                </c:pt>
                <c:pt idx="6">
                  <c:v>6.0109205130295953E-2</c:v>
                </c:pt>
                <c:pt idx="7">
                  <c:v>5.7600901404191225E-2</c:v>
                </c:pt>
                <c:pt idx="8">
                  <c:v>5.5092627789568381E-2</c:v>
                </c:pt>
                <c:pt idx="9">
                  <c:v>5.2557746121285415E-2</c:v>
                </c:pt>
                <c:pt idx="10">
                  <c:v>4.9968014263851682E-2</c:v>
                </c:pt>
                <c:pt idx="11">
                  <c:v>4.729068774538564E-2</c:v>
                </c:pt>
                <c:pt idx="12">
                  <c:v>4.44845178498329E-2</c:v>
                </c:pt>
                <c:pt idx="13">
                  <c:v>4.1493146294654906E-2</c:v>
                </c:pt>
                <c:pt idx="14">
                  <c:v>3.8232533699323105E-2</c:v>
                </c:pt>
                <c:pt idx="15">
                  <c:v>3.4563212983323939E-2</c:v>
                </c:pt>
                <c:pt idx="16">
                  <c:v>3.0215446765569316E-2</c:v>
                </c:pt>
                <c:pt idx="17">
                  <c:v>2.4502487132130706E-2</c:v>
                </c:pt>
                <c:pt idx="18">
                  <c:v>1.2302699852860661E-2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Density!$L$31:$L$56</c:f>
              <c:numCache>
                <c:formatCode>General</c:formatCode>
                <c:ptCount val="26"/>
                <c:pt idx="0">
                  <c:v>8.6125970605160473E-2</c:v>
                </c:pt>
                <c:pt idx="1">
                  <c:v>8.1686914111906248E-2</c:v>
                </c:pt>
                <c:pt idx="2">
                  <c:v>7.7958137251962822E-2</c:v>
                </c:pt>
                <c:pt idx="3">
                  <c:v>7.4545075808222824E-2</c:v>
                </c:pt>
                <c:pt idx="4">
                  <c:v>7.1317723659843194E-2</c:v>
                </c:pt>
                <c:pt idx="5">
                  <c:v>6.8206963607054805E-2</c:v>
                </c:pt>
                <c:pt idx="6">
                  <c:v>6.5167493693539719E-2</c:v>
                </c:pt>
                <c:pt idx="7">
                  <c:v>6.2165144646901344E-2</c:v>
                </c:pt>
                <c:pt idx="8">
                  <c:v>5.9171040824884509E-2</c:v>
                </c:pt>
                <c:pt idx="9">
                  <c:v>5.6158199394704421E-2</c:v>
                </c:pt>
                <c:pt idx="10">
                  <c:v>5.3098987172334446E-2</c:v>
                </c:pt>
                <c:pt idx="11">
                  <c:v>4.9962625209266198E-2</c:v>
                </c:pt>
                <c:pt idx="12">
                  <c:v>4.6712054770733216E-2</c:v>
                </c:pt>
                <c:pt idx="13">
                  <c:v>4.3299187142684423E-2</c:v>
                </c:pt>
                <c:pt idx="14">
                  <c:v>3.9656599616919343E-2</c:v>
                </c:pt>
                <c:pt idx="15">
                  <c:v>3.5680976064799995E-2</c:v>
                </c:pt>
                <c:pt idx="16">
                  <c:v>3.1194456344616227E-2</c:v>
                </c:pt>
                <c:pt idx="17">
                  <c:v>2.5830390678670417E-2</c:v>
                </c:pt>
                <c:pt idx="18">
                  <c:v>1.8486860423980424E-2</c:v>
                </c:pt>
                <c:pt idx="19">
                  <c:v>3.7200882787002403E-3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Density!$M$31:$M$56</c:f>
              <c:numCache>
                <c:formatCode>General</c:formatCode>
                <c:ptCount val="26"/>
                <c:pt idx="0">
                  <c:v>8.7282703824963309E-2</c:v>
                </c:pt>
                <c:pt idx="1">
                  <c:v>8.2565527276202741E-2</c:v>
                </c:pt>
                <c:pt idx="2">
                  <c:v>7.8561143432618094E-2</c:v>
                </c:pt>
                <c:pt idx="3">
                  <c:v>7.4878879834360243E-2</c:v>
                </c:pt>
                <c:pt idx="4">
                  <c:v>7.1389757961027867E-2</c:v>
                </c:pt>
                <c:pt idx="5">
                  <c:v>6.8025397450819536E-2</c:v>
                </c:pt>
                <c:pt idx="6">
                  <c:v>6.4741356348053669E-2</c:v>
                </c:pt>
                <c:pt idx="7">
                  <c:v>6.1504624937698801E-2</c:v>
                </c:pt>
                <c:pt idx="8">
                  <c:v>5.8287942444051104E-2</c:v>
                </c:pt>
                <c:pt idx="9">
                  <c:v>5.506660021225996E-2</c:v>
                </c:pt>
                <c:pt idx="10">
                  <c:v>5.1816209329849809E-2</c:v>
                </c:pt>
                <c:pt idx="11">
                  <c:v>4.8510713965358845E-2</c:v>
                </c:pt>
                <c:pt idx="12">
                  <c:v>4.5120140178032127E-2</c:v>
                </c:pt>
                <c:pt idx="13">
                  <c:v>4.1607481493620667E-2</c:v>
                </c:pt>
                <c:pt idx="14">
                  <c:v>3.7923687895581336E-2</c:v>
                </c:pt>
                <c:pt idx="15">
                  <c:v>3.3998517352469011E-2</c:v>
                </c:pt>
                <c:pt idx="16">
                  <c:v>2.972145839908211E-2</c:v>
                </c:pt>
                <c:pt idx="17">
                  <c:v>2.4894287076863083E-2</c:v>
                </c:pt>
                <c:pt idx="18">
                  <c:v>1.9073272762879741E-2</c:v>
                </c:pt>
                <c:pt idx="19">
                  <c:v>1.0355672975004868E-2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Density!$N$31:$N$56</c:f>
              <c:numCache>
                <c:formatCode>General</c:formatCode>
                <c:ptCount val="26"/>
                <c:pt idx="0">
                  <c:v>8.0920364890163923E-2</c:v>
                </c:pt>
                <c:pt idx="1">
                  <c:v>7.6357388664999137E-2</c:v>
                </c:pt>
                <c:pt idx="2">
                  <c:v>7.2450966406391065E-2</c:v>
                </c:pt>
                <c:pt idx="3">
                  <c:v>6.8847117550541501E-2</c:v>
                </c:pt>
                <c:pt idx="4">
                  <c:v>6.5428824870445018E-2</c:v>
                </c:pt>
                <c:pt idx="5">
                  <c:v>6.213426808825525E-2</c:v>
                </c:pt>
                <c:pt idx="6">
                  <c:v>5.8923636895853081E-2</c:v>
                </c:pt>
                <c:pt idx="7">
                  <c:v>5.5767833115159898E-2</c:v>
                </c:pt>
                <c:pt idx="8">
                  <c:v>5.2643390262208309E-2</c:v>
                </c:pt>
                <c:pt idx="9">
                  <c:v>4.9529696747144504E-2</c:v>
                </c:pt>
                <c:pt idx="10">
                  <c:v>4.6407168953935291E-2</c:v>
                </c:pt>
                <c:pt idx="11">
                  <c:v>4.3255770750474709E-2</c:v>
                </c:pt>
                <c:pt idx="12">
                  <c:v>4.0053509918097252E-2</c:v>
                </c:pt>
                <c:pt idx="13">
                  <c:v>3.6774559253470826E-2</c:v>
                </c:pt>
                <c:pt idx="14">
                  <c:v>3.3386487661203015E-2</c:v>
                </c:pt>
                <c:pt idx="15">
                  <c:v>2.9845609426620234E-2</c:v>
                </c:pt>
                <c:pt idx="16">
                  <c:v>2.6088161169554432E-2</c:v>
                </c:pt>
                <c:pt idx="17">
                  <c:v>2.2011006696670853E-2</c:v>
                </c:pt>
                <c:pt idx="18">
                  <c:v>1.741986333347029E-2</c:v>
                </c:pt>
                <c:pt idx="19">
                  <c:v>1.1826387895380689E-2</c:v>
                </c:pt>
                <c:pt idx="20">
                  <c:v>3.18024889788499E-3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Density!$O$31:$O$56</c:f>
              <c:numCache>
                <c:formatCode>General</c:formatCode>
                <c:ptCount val="26"/>
                <c:pt idx="0">
                  <c:v>6.8627456165426981E-2</c:v>
                </c:pt>
                <c:pt idx="1">
                  <c:v>6.4606760520737452E-2</c:v>
                </c:pt>
                <c:pt idx="2">
                  <c:v>6.1140821361763596E-2</c:v>
                </c:pt>
                <c:pt idx="3">
                  <c:v>5.7936114906257684E-2</c:v>
                </c:pt>
                <c:pt idx="4">
                  <c:v>5.4895511721232332E-2</c:v>
                </c:pt>
                <c:pt idx="5">
                  <c:v>5.1967886067496381E-2</c:v>
                </c:pt>
                <c:pt idx="6">
                  <c:v>4.9120612725078401E-2</c:v>
                </c:pt>
                <c:pt idx="7">
                  <c:v>4.6330216525950152E-2</c:v>
                </c:pt>
                <c:pt idx="8">
                  <c:v>4.357820094571372E-2</c:v>
                </c:pt>
                <c:pt idx="9">
                  <c:v>4.0848818578050332E-2</c:v>
                </c:pt>
                <c:pt idx="10">
                  <c:v>3.8127674010708462E-2</c:v>
                </c:pt>
                <c:pt idx="11">
                  <c:v>3.5400683010499576E-2</c:v>
                </c:pt>
                <c:pt idx="12">
                  <c:v>3.2653127148340275E-2</c:v>
                </c:pt>
                <c:pt idx="13">
                  <c:v>2.9868600390931282E-2</c:v>
                </c:pt>
                <c:pt idx="14">
                  <c:v>2.7027604645569296E-2</c:v>
                </c:pt>
                <c:pt idx="15">
                  <c:v>2.4105387714626423E-2</c:v>
                </c:pt>
                <c:pt idx="16">
                  <c:v>2.1068182662656424E-2</c:v>
                </c:pt>
                <c:pt idx="17">
                  <c:v>1.7865797140610675E-2</c:v>
                </c:pt>
                <c:pt idx="18">
                  <c:v>1.4414510619122342E-2</c:v>
                </c:pt>
                <c:pt idx="19">
                  <c:v>1.0546588004563111E-2</c:v>
                </c:pt>
                <c:pt idx="20">
                  <c:v>5.7522833625229973E-3</c:v>
                </c:pt>
                <c:pt idx="21">
                  <c:v>3.1096776398985379E-4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Density!$P$31:$P$56</c:f>
              <c:numCache>
                <c:formatCode>General</c:formatCode>
                <c:ptCount val="26"/>
                <c:pt idx="0">
                  <c:v>5.3238453239628919E-2</c:v>
                </c:pt>
                <c:pt idx="1">
                  <c:v>5.000931598603052E-2</c:v>
                </c:pt>
                <c:pt idx="2">
                  <c:v>4.7209954446949996E-2</c:v>
                </c:pt>
                <c:pt idx="3">
                  <c:v>4.4617618808863731E-2</c:v>
                </c:pt>
                <c:pt idx="4">
                  <c:v>4.2158527120375176E-2</c:v>
                </c:pt>
                <c:pt idx="5">
                  <c:v>3.9793974355644864E-2</c:v>
                </c:pt>
                <c:pt idx="6">
                  <c:v>3.7499468204728589E-2</c:v>
                </c:pt>
                <c:pt idx="7">
                  <c:v>3.5257640092907987E-2</c:v>
                </c:pt>
                <c:pt idx="8">
                  <c:v>3.305510044062232E-2</c:v>
                </c:pt>
                <c:pt idx="9">
                  <c:v>3.088078542607587E-2</c:v>
                </c:pt>
                <c:pt idx="10">
                  <c:v>2.8724959149287375E-2</c:v>
                </c:pt>
                <c:pt idx="11">
                  <c:v>2.6578520821023948E-2</c:v>
                </c:pt>
                <c:pt idx="12">
                  <c:v>2.4432438979703833E-2</c:v>
                </c:pt>
                <c:pt idx="13">
                  <c:v>2.2277195563460733E-2</c:v>
                </c:pt>
                <c:pt idx="14">
                  <c:v>2.010212837212454E-2</c:v>
                </c:pt>
                <c:pt idx="15">
                  <c:v>1.7894516993351525E-2</c:v>
                </c:pt>
                <c:pt idx="16">
                  <c:v>1.5638130081476399E-2</c:v>
                </c:pt>
                <c:pt idx="17">
                  <c:v>1.3310618006064121E-2</c:v>
                </c:pt>
                <c:pt idx="18">
                  <c:v>1.0878163365120814E-2</c:v>
                </c:pt>
                <c:pt idx="19">
                  <c:v>8.2823251929523001E-3</c:v>
                </c:pt>
                <c:pt idx="20">
                  <c:v>5.395954728018933E-3</c:v>
                </c:pt>
                <c:pt idx="21">
                  <c:v>1.7441298563179947E-3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Density!$Q$31:$Q$56</c:f>
              <c:numCache>
                <c:formatCode>General</c:formatCode>
                <c:ptCount val="26"/>
                <c:pt idx="0">
                  <c:v>3.7776297253830152E-2</c:v>
                </c:pt>
                <c:pt idx="1">
                  <c:v>3.5411468888930105E-2</c:v>
                </c:pt>
                <c:pt idx="2">
                  <c:v>3.3351781105476423E-2</c:v>
                </c:pt>
                <c:pt idx="3">
                  <c:v>3.1442528601685477E-2</c:v>
                </c:pt>
                <c:pt idx="4">
                  <c:v>2.9632409449577717E-2</c:v>
                </c:pt>
                <c:pt idx="5">
                  <c:v>2.7894587405787302E-2</c:v>
                </c:pt>
                <c:pt idx="6">
                  <c:v>2.6212204667976441E-2</c:v>
                </c:pt>
                <c:pt idx="7">
                  <c:v>2.4573459614282627E-2</c:v>
                </c:pt>
                <c:pt idx="8">
                  <c:v>2.2969431267443278E-2</c:v>
                </c:pt>
                <c:pt idx="9">
                  <c:v>2.1392948738381379E-2</c:v>
                </c:pt>
                <c:pt idx="10">
                  <c:v>1.9837927212654507E-2</c:v>
                </c:pt>
                <c:pt idx="11">
                  <c:v>1.8298931430418369E-2</c:v>
                </c:pt>
                <c:pt idx="12">
                  <c:v>1.6770850811049336E-2</c:v>
                </c:pt>
                <c:pt idx="13">
                  <c:v>1.52486188614545E-2</c:v>
                </c:pt>
                <c:pt idx="14">
                  <c:v>1.372692560881254E-2</c:v>
                </c:pt>
                <c:pt idx="15">
                  <c:v>1.2199867182321647E-2</c:v>
                </c:pt>
                <c:pt idx="16">
                  <c:v>1.0660447369443833E-2</c:v>
                </c:pt>
                <c:pt idx="17">
                  <c:v>9.0997670555012043E-3</c:v>
                </c:pt>
                <c:pt idx="18">
                  <c:v>7.5055257885308308E-3</c:v>
                </c:pt>
                <c:pt idx="19">
                  <c:v>5.8588072949834914E-3</c:v>
                </c:pt>
                <c:pt idx="20">
                  <c:v>4.1255344965571705E-3</c:v>
                </c:pt>
                <c:pt idx="21">
                  <c:v>2.2220281341908724E-3</c:v>
                </c:pt>
                <c:pt idx="22">
                  <c:v>2.5529855234198134E-4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Density!$R$31:$R$56</c:f>
              <c:numCache>
                <c:formatCode>General</c:formatCode>
                <c:ptCount val="26"/>
                <c:pt idx="0">
                  <c:v>2.4516612950089157E-2</c:v>
                </c:pt>
                <c:pt idx="1">
                  <c:v>2.2936827172935954E-2</c:v>
                </c:pt>
                <c:pt idx="2">
                  <c:v>2.1555519732189329E-2</c:v>
                </c:pt>
                <c:pt idx="3">
                  <c:v>2.0274356624015485E-2</c:v>
                </c:pt>
                <c:pt idx="4">
                  <c:v>1.9060682401381326E-2</c:v>
                </c:pt>
                <c:pt idx="5">
                  <c:v>1.7897450541813791E-2</c:v>
                </c:pt>
                <c:pt idx="6">
                  <c:v>1.6774016968225312E-2</c:v>
                </c:pt>
                <c:pt idx="7">
                  <c:v>1.5683010469451319E-2</c:v>
                </c:pt>
                <c:pt idx="8">
                  <c:v>1.4618952409507032E-2</c:v>
                </c:pt>
                <c:pt idx="9">
                  <c:v>1.3577544848951514E-2</c:v>
                </c:pt>
                <c:pt idx="10">
                  <c:v>1.2555260133294882E-2</c:v>
                </c:pt>
                <c:pt idx="11">
                  <c:v>1.1549081447506743E-2</c:v>
                </c:pt>
                <c:pt idx="12">
                  <c:v>1.0556323343529661E-2</c:v>
                </c:pt>
                <c:pt idx="13">
                  <c:v>9.5744940869974208E-3</c:v>
                </c:pt>
                <c:pt idx="14">
                  <c:v>8.6011755923950089E-3</c:v>
                </c:pt>
                <c:pt idx="15">
                  <c:v>7.6339010595214193E-3</c:v>
                </c:pt>
                <c:pt idx="16">
                  <c:v>6.6700073791753954E-3</c:v>
                </c:pt>
                <c:pt idx="17">
                  <c:v>5.7064259688626813E-3</c:v>
                </c:pt>
                <c:pt idx="18">
                  <c:v>4.739339511614986E-3</c:v>
                </c:pt>
                <c:pt idx="19">
                  <c:v>3.7635308951583643E-3</c:v>
                </c:pt>
                <c:pt idx="20">
                  <c:v>2.7709155769971355E-3</c:v>
                </c:pt>
                <c:pt idx="21">
                  <c:v>1.7462336989108088E-3</c:v>
                </c:pt>
                <c:pt idx="22">
                  <c:v>6.4232502009138506E-4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Density!$S$31:$S$56</c:f>
              <c:numCache>
                <c:formatCode>General</c:formatCode>
                <c:ptCount val="26"/>
                <c:pt idx="0">
                  <c:v>1.4552275844155532E-2</c:v>
                </c:pt>
                <c:pt idx="1">
                  <c:v>1.3589310461209142E-2</c:v>
                </c:pt>
                <c:pt idx="2">
                  <c:v>1.2744578462380319E-2</c:v>
                </c:pt>
                <c:pt idx="3">
                  <c:v>1.1960878671825631E-2</c:v>
                </c:pt>
                <c:pt idx="4">
                  <c:v>1.121918074951341E-2</c:v>
                </c:pt>
                <c:pt idx="5">
                  <c:v>1.0509562955093798E-2</c:v>
                </c:pt>
                <c:pt idx="6">
                  <c:v>9.8258580552511941E-3</c:v>
                </c:pt>
                <c:pt idx="7">
                  <c:v>9.1638316894509988E-3</c:v>
                </c:pt>
                <c:pt idx="8">
                  <c:v>8.5203796627514334E-3</c:v>
                </c:pt>
                <c:pt idx="9">
                  <c:v>7.8931158120054204E-3</c:v>
                </c:pt>
                <c:pt idx="10">
                  <c:v>7.2801371717416937E-3</c:v>
                </c:pt>
                <c:pt idx="11">
                  <c:v>6.679879285298394E-3</c:v>
                </c:pt>
                <c:pt idx="12">
                  <c:v>6.0910211225696171E-3</c:v>
                </c:pt>
                <c:pt idx="13">
                  <c:v>5.5124187436706796E-3</c:v>
                </c:pt>
                <c:pt idx="14">
                  <c:v>4.9430559277853234E-3</c:v>
                </c:pt>
                <c:pt idx="15">
                  <c:v>4.3820043230378943E-3</c:v>
                </c:pt>
                <c:pt idx="16">
                  <c:v>3.8283875029843581E-3</c:v>
                </c:pt>
                <c:pt idx="17">
                  <c:v>3.2813433073646528E-3</c:v>
                </c:pt>
                <c:pt idx="18">
                  <c:v>2.7399764884166239E-3</c:v>
                </c:pt>
                <c:pt idx="19">
                  <c:v>2.2032862897886497E-3</c:v>
                </c:pt>
                <c:pt idx="20">
                  <c:v>1.6700312217648844E-3</c:v>
                </c:pt>
                <c:pt idx="21">
                  <c:v>1.1384119622537892E-3</c:v>
                </c:pt>
                <c:pt idx="22">
                  <c:v>6.0501311570891993E-4</c:v>
                </c:pt>
                <c:pt idx="23">
                  <c:v>1.0236635949931923E-4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Density!$T$31:$T$56</c:f>
              <c:numCache>
                <c:formatCode>General</c:formatCode>
                <c:ptCount val="26"/>
                <c:pt idx="0">
                  <c:v>7.8997682325777727E-3</c:v>
                </c:pt>
                <c:pt idx="1">
                  <c:v>7.3640422686132006E-3</c:v>
                </c:pt>
                <c:pt idx="2">
                  <c:v>6.8928014147572325E-3</c:v>
                </c:pt>
                <c:pt idx="3">
                  <c:v>6.4555949574919506E-3</c:v>
                </c:pt>
                <c:pt idx="4">
                  <c:v>6.0422693092013445E-3</c:v>
                </c:pt>
                <c:pt idx="5">
                  <c:v>5.6475325245341577E-3</c:v>
                </c:pt>
                <c:pt idx="6">
                  <c:v>5.2681050821899887E-3</c:v>
                </c:pt>
                <c:pt idx="7">
                  <c:v>4.9017493497862169E-3</c:v>
                </c:pt>
                <c:pt idx="8">
                  <c:v>4.5468419077488486E-3</c:v>
                </c:pt>
                <c:pt idx="9">
                  <c:v>4.2021544533028263E-3</c:v>
                </c:pt>
                <c:pt idx="10">
                  <c:v>3.8667297785454943E-3</c:v>
                </c:pt>
                <c:pt idx="11">
                  <c:v>3.5398064986873227E-3</c:v>
                </c:pt>
                <c:pt idx="12">
                  <c:v>3.2207711180577969E-3</c:v>
                </c:pt>
                <c:pt idx="13">
                  <c:v>2.9091266369614534E-3</c:v>
                </c:pt>
                <c:pt idx="14">
                  <c:v>2.6044719547115435E-3</c:v>
                </c:pt>
                <c:pt idx="15">
                  <c:v>2.306489004430928E-3</c:v>
                </c:pt>
                <c:pt idx="16">
                  <c:v>2.0149362103089648E-3</c:v>
                </c:pt>
                <c:pt idx="17">
                  <c:v>1.7296481967544308E-3</c:v>
                </c:pt>
                <c:pt idx="18">
                  <c:v>1.4505433048420178E-3</c:v>
                </c:pt>
                <c:pt idx="19">
                  <c:v>1.1776434004774636E-3</c:v>
                </c:pt>
                <c:pt idx="20">
                  <c:v>9.111174293150667E-4</c:v>
                </c:pt>
                <c:pt idx="21">
                  <c:v>6.5138101486090648E-4</c:v>
                </c:pt>
                <c:pt idx="22">
                  <c:v>3.9936753930761086E-4</c:v>
                </c:pt>
                <c:pt idx="23">
                  <c:v>1.5767834378624078E-4</c:v>
                </c:pt>
                <c:pt idx="24">
                  <c:v>4.1283648855083296E-6</c:v>
                </c:pt>
                <c:pt idx="25">
                  <c:v>0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Density!$U$31:$U$56</c:f>
              <c:numCache>
                <c:formatCode>General</c:formatCode>
                <c:ptCount val="26"/>
                <c:pt idx="0">
                  <c:v>3.9218919803114096E-3</c:v>
                </c:pt>
                <c:pt idx="1">
                  <c:v>3.6498212244241469E-3</c:v>
                </c:pt>
                <c:pt idx="2">
                  <c:v>3.4099438512641932E-3</c:v>
                </c:pt>
                <c:pt idx="3">
                  <c:v>3.1874255480952057E-3</c:v>
                </c:pt>
                <c:pt idx="4">
                  <c:v>2.9773063950101972E-3</c:v>
                </c:pt>
                <c:pt idx="5">
                  <c:v>2.7769998160308376E-3</c:v>
                </c:pt>
                <c:pt idx="6">
                  <c:v>2.5849052511337576E-3</c:v>
                </c:pt>
                <c:pt idx="7">
                  <c:v>2.399934932182996E-3</c:v>
                </c:pt>
                <c:pt idx="8">
                  <c:v>2.2213052098818344E-3</c:v>
                </c:pt>
                <c:pt idx="9">
                  <c:v>2.0484297130915334E-3</c:v>
                </c:pt>
                <c:pt idx="10">
                  <c:v>1.8808590464621322E-3</c:v>
                </c:pt>
                <c:pt idx="11">
                  <c:v>1.7182444588856145E-3</c:v>
                </c:pt>
                <c:pt idx="12">
                  <c:v>1.560315070896221E-3</c:v>
                </c:pt>
                <c:pt idx="13">
                  <c:v>1.4068634476128443E-3</c:v>
                </c:pt>
                <c:pt idx="14">
                  <c:v>1.2577368013048987E-3</c:v>
                </c:pt>
                <c:pt idx="15">
                  <c:v>1.1128324664302746E-3</c:v>
                </c:pt>
                <c:pt idx="16">
                  <c:v>9.7209718007475676E-4</c:v>
                </c:pt>
                <c:pt idx="17">
                  <c:v>8.3553049273207825E-4</c:v>
                </c:pt>
                <c:pt idx="18">
                  <c:v>7.0319366936342673E-4</c:v>
                </c:pt>
                <c:pt idx="19">
                  <c:v>5.7522729819248913E-4</c:v>
                </c:pt>
                <c:pt idx="20">
                  <c:v>4.5188495212603367E-4</c:v>
                </c:pt>
                <c:pt idx="21">
                  <c:v>3.336011965389367E-4</c:v>
                </c:pt>
                <c:pt idx="22">
                  <c:v>2.2114816050655884E-4</c:v>
                </c:pt>
                <c:pt idx="23">
                  <c:v>1.1610093878954749E-4</c:v>
                </c:pt>
                <c:pt idx="24">
                  <c:v>2.515027274945738E-5</c:v>
                </c:pt>
                <c:pt idx="25">
                  <c:v>0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Density!$V$31:$V$56</c:f>
              <c:numCache>
                <c:formatCode>General</c:formatCode>
                <c:ptCount val="26"/>
                <c:pt idx="0">
                  <c:v>1.7805768969859127E-3</c:v>
                </c:pt>
                <c:pt idx="1">
                  <c:v>1.6544227985391066E-3</c:v>
                </c:pt>
                <c:pt idx="2">
                  <c:v>1.5429773199853425E-3</c:v>
                </c:pt>
                <c:pt idx="3">
                  <c:v>1.4396274488141308E-3</c:v>
                </c:pt>
                <c:pt idx="4">
                  <c:v>1.3421549758518075E-3</c:v>
                </c:pt>
                <c:pt idx="5">
                  <c:v>1.2494013855804109E-3</c:v>
                </c:pt>
                <c:pt idx="6">
                  <c:v>1.1606498178190661E-3</c:v>
                </c:pt>
                <c:pt idx="7">
                  <c:v>1.0754139288887061E-3</c:v>
                </c:pt>
                <c:pt idx="8">
                  <c:v>9.9334468098158228E-4</c:v>
                </c:pt>
                <c:pt idx="9">
                  <c:v>9.1418259148577088E-4</c:v>
                </c:pt>
                <c:pt idx="10">
                  <c:v>8.3773079308885887E-4</c:v>
                </c:pt>
                <c:pt idx="11">
                  <c:v>7.6383883671111855E-4</c:v>
                </c:pt>
                <c:pt idx="12">
                  <c:v>6.9239259023485731E-4</c:v>
                </c:pt>
                <c:pt idx="13">
                  <c:v>6.2330790648531512E-4</c:v>
                </c:pt>
                <c:pt idx="14">
                  <c:v>5.565268493953969E-4</c:v>
                </c:pt>
                <c:pt idx="15">
                  <c:v>4.920158730261486E-4</c:v>
                </c:pt>
                <c:pt idx="16">
                  <c:v>4.2976574022645254E-4</c:v>
                </c:pt>
                <c:pt idx="17">
                  <c:v>3.6979330436656021E-4</c:v>
                </c:pt>
                <c:pt idx="18">
                  <c:v>3.1214569086943187E-4</c:v>
                </c:pt>
                <c:pt idx="19">
                  <c:v>2.5690810325882995E-4</c:v>
                </c:pt>
                <c:pt idx="20">
                  <c:v>2.0421788410832098E-4</c:v>
                </c:pt>
                <c:pt idx="21">
                  <c:v>1.5429082382622294E-4</c:v>
                </c:pt>
                <c:pt idx="22">
                  <c:v>1.0747524860376833E-4</c:v>
                </c:pt>
                <c:pt idx="23">
                  <c:v>6.4383866197877189E-5</c:v>
                </c:pt>
                <c:pt idx="24">
                  <c:v>2.6348445616451734E-5</c:v>
                </c:pt>
                <c:pt idx="25">
                  <c:v>1.7766428066898538E-6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Density!$W$31:$W$56</c:f>
              <c:numCache>
                <c:formatCode>General</c:formatCode>
                <c:ptCount val="26"/>
                <c:pt idx="0">
                  <c:v>7.39259071742652E-4</c:v>
                </c:pt>
                <c:pt idx="1">
                  <c:v>6.8584413204707338E-4</c:v>
                </c:pt>
                <c:pt idx="2">
                  <c:v>6.3857810640199214E-4</c:v>
                </c:pt>
                <c:pt idx="3">
                  <c:v>5.9476340026214905E-4</c:v>
                </c:pt>
                <c:pt idx="4">
                  <c:v>5.5349180312517599E-4</c:v>
                </c:pt>
                <c:pt idx="5">
                  <c:v>5.1428785612818537E-4</c:v>
                </c:pt>
                <c:pt idx="6">
                  <c:v>4.7685696447875072E-4</c:v>
                </c:pt>
                <c:pt idx="7">
                  <c:v>4.4099920597463256E-4</c:v>
                </c:pt>
                <c:pt idx="8">
                  <c:v>4.0657122488151407E-4</c:v>
                </c:pt>
                <c:pt idx="9">
                  <c:v>3.7346668497630162E-4</c:v>
                </c:pt>
                <c:pt idx="10">
                  <c:v>3.4160522834987588E-4</c:v>
                </c:pt>
                <c:pt idx="11">
                  <c:v>3.109258290397858E-4</c:v>
                </c:pt>
                <c:pt idx="12">
                  <c:v>2.8138264111031257E-4</c:v>
                </c:pt>
                <c:pt idx="13">
                  <c:v>2.5294238691826753E-4</c:v>
                </c:pt>
                <c:pt idx="14">
                  <c:v>2.2558278490820351E-4</c:v>
                </c:pt>
                <c:pt idx="15">
                  <c:v>1.992917599820827E-4</c:v>
                </c:pt>
                <c:pt idx="16">
                  <c:v>1.740673322557721E-4</c:v>
                </c:pt>
                <c:pt idx="17">
                  <c:v>1.4991820233626075E-4</c:v>
                </c:pt>
                <c:pt idx="18">
                  <c:v>1.268651874136382E-4</c:v>
                </c:pt>
                <c:pt idx="19">
                  <c:v>1.0494386854830396E-4</c:v>
                </c:pt>
                <c:pt idx="20">
                  <c:v>8.4209195972421701E-5</c:v>
                </c:pt>
                <c:pt idx="21">
                  <c:v>6.4743643426166473E-5</c:v>
                </c:pt>
                <c:pt idx="22">
                  <c:v>4.6672636485553481E-5</c:v>
                </c:pt>
                <c:pt idx="23">
                  <c:v>3.0197470884286576E-5</c:v>
                </c:pt>
                <c:pt idx="24">
                  <c:v>1.5682332040628594E-5</c:v>
                </c:pt>
                <c:pt idx="25">
                  <c:v>4.0463942009078635E-6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463600"/>
        <c:axId val="275463992"/>
      </c:lineChart>
      <c:catAx>
        <c:axId val="27546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63992"/>
        <c:crosses val="autoZero"/>
        <c:auto val="1"/>
        <c:lblAlgn val="ctr"/>
        <c:lblOffset val="100"/>
        <c:noMultiLvlLbl val="0"/>
      </c:catAx>
      <c:valAx>
        <c:axId val="275463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6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Fitness!$C$31:$W$31</c:f>
              <c:numCache>
                <c:formatCode>General</c:formatCode>
                <c:ptCount val="21"/>
                <c:pt idx="0">
                  <c:v>0.2967462625916944</c:v>
                </c:pt>
                <c:pt idx="1">
                  <c:v>0.3636236910533589</c:v>
                </c:pt>
                <c:pt idx="2">
                  <c:v>0.38689284463766532</c:v>
                </c:pt>
                <c:pt idx="3">
                  <c:v>0.40183621193017377</c:v>
                </c:pt>
                <c:pt idx="4">
                  <c:v>0.41142037076112919</c:v>
                </c:pt>
                <c:pt idx="5">
                  <c:v>0.41221278251728521</c:v>
                </c:pt>
                <c:pt idx="6">
                  <c:v>0.41484588514125176</c:v>
                </c:pt>
                <c:pt idx="7">
                  <c:v>0.41243492034601931</c:v>
                </c:pt>
                <c:pt idx="8">
                  <c:v>0.40991997137031122</c:v>
                </c:pt>
                <c:pt idx="9">
                  <c:v>0.40609912132701559</c:v>
                </c:pt>
                <c:pt idx="10">
                  <c:v>0.40149564905398777</c:v>
                </c:pt>
                <c:pt idx="11">
                  <c:v>0.39703390846799752</c:v>
                </c:pt>
                <c:pt idx="12">
                  <c:v>0.39188123546502374</c:v>
                </c:pt>
                <c:pt idx="13">
                  <c:v>0.38689325520969342</c:v>
                </c:pt>
                <c:pt idx="14">
                  <c:v>0.38165060127025835</c:v>
                </c:pt>
                <c:pt idx="15">
                  <c:v>0.37644543511440048</c:v>
                </c:pt>
                <c:pt idx="16">
                  <c:v>0.37127338226122353</c:v>
                </c:pt>
                <c:pt idx="17">
                  <c:v>0.36609959262579123</c:v>
                </c:pt>
                <c:pt idx="18">
                  <c:v>0.36103605459580612</c:v>
                </c:pt>
                <c:pt idx="19">
                  <c:v>0.35600875089685996</c:v>
                </c:pt>
                <c:pt idx="20">
                  <c:v>0.35108750060773858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465168"/>
        <c:axId val="275465560"/>
      </c:lineChart>
      <c:catAx>
        <c:axId val="275465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65560"/>
        <c:crosses val="autoZero"/>
        <c:auto val="1"/>
        <c:lblAlgn val="ctr"/>
        <c:lblOffset val="100"/>
        <c:noMultiLvlLbl val="0"/>
      </c:catAx>
      <c:valAx>
        <c:axId val="27546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6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34</xdr:row>
      <xdr:rowOff>9525</xdr:rowOff>
    </xdr:from>
    <xdr:to>
      <xdr:col>14</xdr:col>
      <xdr:colOff>447675</xdr:colOff>
      <xdr:row>48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32</xdr:row>
      <xdr:rowOff>71437</xdr:rowOff>
    </xdr:from>
    <xdr:to>
      <xdr:col>9</xdr:col>
      <xdr:colOff>304800</xdr:colOff>
      <xdr:row>46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14</xdr:row>
      <xdr:rowOff>185737</xdr:rowOff>
    </xdr:from>
    <xdr:to>
      <xdr:col>15</xdr:col>
      <xdr:colOff>57150</xdr:colOff>
      <xdr:row>29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209549</xdr:colOff>
      <xdr:row>8</xdr:row>
      <xdr:rowOff>4762</xdr:rowOff>
    </xdr:from>
    <xdr:to>
      <xdr:col>23</xdr:col>
      <xdr:colOff>104774</xdr:colOff>
      <xdr:row>29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34</xdr:row>
      <xdr:rowOff>0</xdr:rowOff>
    </xdr:from>
    <xdr:to>
      <xdr:col>10</xdr:col>
      <xdr:colOff>304800</xdr:colOff>
      <xdr:row>48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abSelected="1" workbookViewId="0">
      <selection activeCell="F5" sqref="F5:F31"/>
    </sheetView>
  </sheetViews>
  <sheetFormatPr defaultRowHeight="15" x14ac:dyDescent="0.25"/>
  <cols>
    <col min="1" max="1" width="7.42578125" bestFit="1" customWidth="1"/>
    <col min="2" max="2" width="12" bestFit="1" customWidth="1"/>
    <col min="3" max="3" width="10" bestFit="1" customWidth="1"/>
    <col min="4" max="4" width="12" bestFit="1" customWidth="1"/>
    <col min="5" max="5" width="5" bestFit="1" customWidth="1"/>
    <col min="6" max="6" width="8.42578125" bestFit="1" customWidth="1"/>
    <col min="7" max="27" width="12" bestFit="1" customWidth="1"/>
    <col min="29" max="29" width="6" bestFit="1" customWidth="1"/>
    <col min="30" max="31" width="12" bestFit="1" customWidth="1"/>
  </cols>
  <sheetData>
    <row r="1" spans="1:31" x14ac:dyDescent="0.25">
      <c r="A1" t="s">
        <v>23</v>
      </c>
      <c r="B1">
        <v>0.1</v>
      </c>
      <c r="F1" t="s">
        <v>14</v>
      </c>
      <c r="G1">
        <f t="shared" ref="G1:AA1" si="0">_xlfn.NORM.DIST(G3,$B$5,$B$7,FALSE)</f>
        <v>4.4318484119380076E-4</v>
      </c>
      <c r="H1">
        <f t="shared" si="0"/>
        <v>1.0420934814422591E-3</v>
      </c>
      <c r="I1">
        <f t="shared" si="0"/>
        <v>2.2394530294842902E-3</v>
      </c>
      <c r="J1">
        <f t="shared" si="0"/>
        <v>4.3983595980427196E-3</v>
      </c>
      <c r="K1">
        <f t="shared" si="0"/>
        <v>7.8950158300894139E-3</v>
      </c>
      <c r="L1">
        <f t="shared" si="0"/>
        <v>1.2951759566589173E-2</v>
      </c>
      <c r="M1">
        <f t="shared" si="0"/>
        <v>1.9418605498321296E-2</v>
      </c>
      <c r="N1">
        <f t="shared" si="0"/>
        <v>2.6608524989875482E-2</v>
      </c>
      <c r="O1">
        <f t="shared" si="0"/>
        <v>3.3322460289179963E-2</v>
      </c>
      <c r="P1">
        <f t="shared" si="0"/>
        <v>3.8138781546052408E-2</v>
      </c>
      <c r="Q1">
        <f t="shared" si="0"/>
        <v>3.9894228040143274E-2</v>
      </c>
      <c r="R1">
        <f t="shared" si="0"/>
        <v>3.8138781546052408E-2</v>
      </c>
      <c r="S1">
        <f t="shared" si="0"/>
        <v>3.3322460289179963E-2</v>
      </c>
      <c r="T1">
        <f t="shared" si="0"/>
        <v>2.6608524989875482E-2</v>
      </c>
      <c r="U1">
        <f t="shared" si="0"/>
        <v>1.9418605498321296E-2</v>
      </c>
      <c r="V1">
        <f t="shared" si="0"/>
        <v>1.2951759566589173E-2</v>
      </c>
      <c r="W1">
        <f t="shared" si="0"/>
        <v>7.8950158300894139E-3</v>
      </c>
      <c r="X1">
        <f t="shared" si="0"/>
        <v>4.3983595980427196E-3</v>
      </c>
      <c r="Y1">
        <f t="shared" si="0"/>
        <v>2.2394530294842902E-3</v>
      </c>
      <c r="Z1">
        <f t="shared" si="0"/>
        <v>1.0420934814422591E-3</v>
      </c>
      <c r="AA1">
        <f t="shared" si="0"/>
        <v>4.4318484119380076E-4</v>
      </c>
    </row>
    <row r="2" spans="1:31" x14ac:dyDescent="0.25">
      <c r="A2" t="s">
        <v>0</v>
      </c>
      <c r="B2">
        <v>0.1</v>
      </c>
      <c r="C2">
        <f>B2/B4</f>
        <v>1.5000015000014999</v>
      </c>
      <c r="F2" t="s">
        <v>7</v>
      </c>
      <c r="G2">
        <v>0</v>
      </c>
      <c r="H2">
        <v>1</v>
      </c>
      <c r="I2">
        <v>2</v>
      </c>
      <c r="J2">
        <v>3</v>
      </c>
      <c r="K2">
        <v>4</v>
      </c>
      <c r="L2">
        <v>5</v>
      </c>
      <c r="M2">
        <v>6</v>
      </c>
      <c r="N2">
        <v>7</v>
      </c>
      <c r="O2">
        <v>8</v>
      </c>
      <c r="P2">
        <v>9</v>
      </c>
      <c r="Q2">
        <v>10</v>
      </c>
      <c r="R2">
        <v>11</v>
      </c>
      <c r="S2">
        <v>12</v>
      </c>
      <c r="T2">
        <v>13</v>
      </c>
      <c r="U2">
        <v>14</v>
      </c>
      <c r="V2">
        <v>15</v>
      </c>
      <c r="W2">
        <v>16</v>
      </c>
      <c r="X2">
        <v>17</v>
      </c>
      <c r="Y2">
        <v>18</v>
      </c>
      <c r="Z2">
        <v>19</v>
      </c>
      <c r="AA2">
        <v>20</v>
      </c>
    </row>
    <row r="3" spans="1:31" x14ac:dyDescent="0.25">
      <c r="A3" t="s">
        <v>17</v>
      </c>
      <c r="B3">
        <v>1.8192585621234611E-3</v>
      </c>
      <c r="F3" t="s">
        <v>9</v>
      </c>
      <c r="G3">
        <f t="shared" ref="G3:AA3" si="1">($B$5-$B$13*$B$7+G2*$B$14)</f>
        <v>70</v>
      </c>
      <c r="H3">
        <f t="shared" si="1"/>
        <v>73</v>
      </c>
      <c r="I3">
        <f t="shared" si="1"/>
        <v>76</v>
      </c>
      <c r="J3">
        <f t="shared" si="1"/>
        <v>79</v>
      </c>
      <c r="K3">
        <f t="shared" si="1"/>
        <v>82</v>
      </c>
      <c r="L3">
        <f t="shared" si="1"/>
        <v>85</v>
      </c>
      <c r="M3">
        <f t="shared" si="1"/>
        <v>88</v>
      </c>
      <c r="N3">
        <f t="shared" si="1"/>
        <v>91</v>
      </c>
      <c r="O3">
        <f t="shared" si="1"/>
        <v>94</v>
      </c>
      <c r="P3">
        <f t="shared" si="1"/>
        <v>97</v>
      </c>
      <c r="Q3">
        <f t="shared" si="1"/>
        <v>100</v>
      </c>
      <c r="R3">
        <f t="shared" si="1"/>
        <v>103</v>
      </c>
      <c r="S3">
        <f t="shared" si="1"/>
        <v>106</v>
      </c>
      <c r="T3">
        <f t="shared" si="1"/>
        <v>109</v>
      </c>
      <c r="U3">
        <f t="shared" si="1"/>
        <v>112</v>
      </c>
      <c r="V3">
        <f t="shared" si="1"/>
        <v>115</v>
      </c>
      <c r="W3">
        <f t="shared" si="1"/>
        <v>118</v>
      </c>
      <c r="X3">
        <f t="shared" si="1"/>
        <v>121</v>
      </c>
      <c r="Y3">
        <f t="shared" si="1"/>
        <v>124</v>
      </c>
      <c r="Z3">
        <f t="shared" si="1"/>
        <v>127</v>
      </c>
      <c r="AA3">
        <f t="shared" si="1"/>
        <v>130</v>
      </c>
    </row>
    <row r="4" spans="1:31" x14ac:dyDescent="0.25">
      <c r="A4" t="s">
        <v>1</v>
      </c>
      <c r="B4">
        <v>6.6666600000000006E-2</v>
      </c>
      <c r="D4" t="s">
        <v>24</v>
      </c>
      <c r="F4" t="s">
        <v>15</v>
      </c>
      <c r="G4">
        <f>G1/SUM($G$1:$AA$1)</f>
        <v>1.331642384180114E-3</v>
      </c>
      <c r="H4">
        <f t="shared" ref="H4:AA4" si="2">H1/SUM($G$1:$AA$1)</f>
        <v>3.1311897862487999E-3</v>
      </c>
      <c r="I4">
        <f t="shared" si="2"/>
        <v>6.728909236626556E-3</v>
      </c>
      <c r="J4">
        <f t="shared" si="2"/>
        <v>1.3215799633042645E-2</v>
      </c>
      <c r="K4">
        <f t="shared" si="2"/>
        <v>2.3722241209334641E-2</v>
      </c>
      <c r="L4">
        <f t="shared" si="2"/>
        <v>3.8916294930399928E-2</v>
      </c>
      <c r="M4">
        <f t="shared" si="2"/>
        <v>5.8347298282095103E-2</v>
      </c>
      <c r="N4">
        <f t="shared" si="2"/>
        <v>7.9950928740225982E-2</v>
      </c>
      <c r="O4">
        <f t="shared" si="2"/>
        <v>0.10012436424202199</v>
      </c>
      <c r="P4">
        <f t="shared" si="2"/>
        <v>0.11459601788478359</v>
      </c>
      <c r="Q4">
        <f t="shared" si="2"/>
        <v>0.11987062734208125</v>
      </c>
      <c r="R4">
        <f t="shared" si="2"/>
        <v>0.11459601788478359</v>
      </c>
      <c r="S4">
        <f t="shared" si="2"/>
        <v>0.10012436424202199</v>
      </c>
      <c r="T4">
        <f t="shared" si="2"/>
        <v>7.9950928740225982E-2</v>
      </c>
      <c r="U4">
        <f t="shared" si="2"/>
        <v>5.8347298282095103E-2</v>
      </c>
      <c r="V4">
        <f t="shared" si="2"/>
        <v>3.8916294930399928E-2</v>
      </c>
      <c r="W4">
        <f t="shared" si="2"/>
        <v>2.3722241209334641E-2</v>
      </c>
      <c r="X4">
        <f t="shared" si="2"/>
        <v>1.3215799633042645E-2</v>
      </c>
      <c r="Y4">
        <f t="shared" si="2"/>
        <v>6.728909236626556E-3</v>
      </c>
      <c r="Z4">
        <f t="shared" si="2"/>
        <v>3.1311897862487999E-3</v>
      </c>
      <c r="AA4">
        <f t="shared" si="2"/>
        <v>1.331642384180114E-3</v>
      </c>
      <c r="AD4" t="s">
        <v>18</v>
      </c>
    </row>
    <row r="5" spans="1:31" x14ac:dyDescent="0.25">
      <c r="A5" t="s">
        <v>2</v>
      </c>
      <c r="B5">
        <v>100</v>
      </c>
      <c r="D5">
        <f>$B$2*($B$5/(F5+2.5))^$B$1</f>
        <v>0.14461255495919248</v>
      </c>
      <c r="E5" t="s">
        <v>8</v>
      </c>
      <c r="F5">
        <v>0</v>
      </c>
      <c r="G5" s="1">
        <f>G4</f>
        <v>1.331642384180114E-3</v>
      </c>
      <c r="H5">
        <f t="shared" ref="H5:AA5" si="3">H4</f>
        <v>3.1311897862487999E-3</v>
      </c>
      <c r="I5">
        <f t="shared" si="3"/>
        <v>6.728909236626556E-3</v>
      </c>
      <c r="J5">
        <f t="shared" si="3"/>
        <v>1.3215799633042645E-2</v>
      </c>
      <c r="K5">
        <f t="shared" si="3"/>
        <v>2.3722241209334641E-2</v>
      </c>
      <c r="L5">
        <f t="shared" si="3"/>
        <v>3.8916294930399928E-2</v>
      </c>
      <c r="M5">
        <f t="shared" si="3"/>
        <v>5.8347298282095103E-2</v>
      </c>
      <c r="N5">
        <f t="shared" si="3"/>
        <v>7.9950928740225982E-2</v>
      </c>
      <c r="O5">
        <f t="shared" si="3"/>
        <v>0.10012436424202199</v>
      </c>
      <c r="P5">
        <f t="shared" si="3"/>
        <v>0.11459601788478359</v>
      </c>
      <c r="Q5">
        <f t="shared" si="3"/>
        <v>0.11987062734208125</v>
      </c>
      <c r="R5">
        <f t="shared" si="3"/>
        <v>0.11459601788478359</v>
      </c>
      <c r="S5">
        <f t="shared" si="3"/>
        <v>0.10012436424202199</v>
      </c>
      <c r="T5">
        <f t="shared" si="3"/>
        <v>7.9950928740225982E-2</v>
      </c>
      <c r="U5">
        <f t="shared" si="3"/>
        <v>5.8347298282095103E-2</v>
      </c>
      <c r="V5">
        <f t="shared" si="3"/>
        <v>3.8916294930399928E-2</v>
      </c>
      <c r="W5">
        <f t="shared" si="3"/>
        <v>2.3722241209334641E-2</v>
      </c>
      <c r="X5">
        <f t="shared" si="3"/>
        <v>1.3215799633042645E-2</v>
      </c>
      <c r="Y5">
        <f t="shared" si="3"/>
        <v>6.728909236626556E-3</v>
      </c>
      <c r="Z5">
        <f t="shared" si="3"/>
        <v>3.1311897862487999E-3</v>
      </c>
      <c r="AA5">
        <f t="shared" si="3"/>
        <v>1.331642384180114E-3</v>
      </c>
      <c r="AC5">
        <f>F5+2.5</f>
        <v>2.5</v>
      </c>
      <c r="AD5">
        <f xml:space="preserve"> AC5^$B$10*(1/(1+EXP(-LN(19) *(AC5-$B$8)/($B$9-$B$8))))</f>
        <v>1.590779609666939E-7</v>
      </c>
      <c r="AE5">
        <f>AD5/MAX($AD$5:$AD$31)</f>
        <v>7.6750191144589619E-14</v>
      </c>
    </row>
    <row r="6" spans="1:31" x14ac:dyDescent="0.25">
      <c r="A6" t="s">
        <v>12</v>
      </c>
      <c r="B6">
        <v>0.1</v>
      </c>
      <c r="D6">
        <f t="shared" ref="D6:D30" si="4">$B$2*($B$5/(F6+2.5))^$B$1</f>
        <v>0.12956684201487567</v>
      </c>
      <c r="F6">
        <v>5</v>
      </c>
      <c r="G6" s="3">
        <f>IF($F6&lt;G$3,G5*EXP(-MMatrix!C3*(NatL!G36-NatL!G35)),0)</f>
        <v>1.2048179913232196E-3</v>
      </c>
      <c r="H6" s="3">
        <f>IF($F6&lt;H$3,H5*EXP(-MMatrix!D3*(NatL!H36-NatL!H35)),0)</f>
        <v>2.8286017148577958E-3</v>
      </c>
      <c r="I6" s="3">
        <f>IF($F6&lt;I$3,I5*EXP(-MMatrix!E3*(NatL!I36-NatL!I35)),0)</f>
        <v>6.0700244873228958E-3</v>
      </c>
      <c r="J6" s="3">
        <f>IF($F6&lt;J$3,J5*EXP(-MMatrix!F3*(NatL!J36-NatL!J35)),0)</f>
        <v>1.1906138398250546E-2</v>
      </c>
      <c r="K6" s="3">
        <f>IF($F6&lt;K$3,K5*EXP(-MMatrix!G3*(NatL!K36-NatL!K35)),0)</f>
        <v>2.1345571063729536E-2</v>
      </c>
      <c r="L6" s="3">
        <f>IF($F6&lt;L$3,L5*EXP(-MMatrix!H3*(NatL!L36-NatL!L35)),0)</f>
        <v>3.4978108565382346E-2</v>
      </c>
      <c r="M6" s="3">
        <f>IF($F6&lt;M$3,M5*EXP(-MMatrix!I3*(NatL!M36-NatL!M35)),0)</f>
        <v>5.2388086568319121E-2</v>
      </c>
      <c r="N6" s="3">
        <f>IF($F6&lt;N$3,N5*EXP(-MMatrix!J3*(NatL!N36-NatL!N35)),0)</f>
        <v>7.1715486452143096E-2</v>
      </c>
      <c r="O6" s="3">
        <f>IF($F6&lt;O$3,O5*EXP(-MMatrix!K3*(NatL!O36-NatL!O35)),0)</f>
        <v>8.9729353510600365E-2</v>
      </c>
      <c r="P6" s="3">
        <f>IF($F6&lt;P$3,P5*EXP(-MMatrix!L3*(NatL!P36-NatL!P35)),0)</f>
        <v>0.10261117745556492</v>
      </c>
      <c r="Q6" s="3">
        <f>IF($F6&lt;Q$3,Q5*EXP(-MMatrix!M3*(NatL!Q36-NatL!Q35)),0)</f>
        <v>0.10724845253820682</v>
      </c>
      <c r="R6" s="3">
        <f>IF($F6&lt;R$3,R5*EXP(-MMatrix!N3*(NatL!R36-NatL!R35)),0)</f>
        <v>0.10245227196975709</v>
      </c>
      <c r="S6" s="3">
        <f>IF($F6&lt;S$3,S5*EXP(-MMatrix!O3*(NatL!S36-NatL!S35)),0)</f>
        <v>8.9450865942235377E-2</v>
      </c>
      <c r="T6" s="3">
        <f>IF($F6&lt;T$3,T5*EXP(-MMatrix!P3*(NatL!T36-NatL!T35)),0)</f>
        <v>7.1380289388154106E-2</v>
      </c>
      <c r="U6" s="3">
        <f>IF($F6&lt;U$3,U5*EXP(-MMatrix!Q3*(NatL!U36-NatL!U35)),0)</f>
        <v>5.2059673192628581E-2</v>
      </c>
      <c r="V6" s="3">
        <f>IF($F6&lt;V$3,V5*EXP(-MMatrix!R3*(NatL!V36-NatL!V35)),0)</f>
        <v>3.470185402238616E-2</v>
      </c>
      <c r="W6" s="3">
        <f>IF($F6&lt;W$3,W5*EXP(-MMatrix!S3*(NatL!W36-NatL!W35)),0)</f>
        <v>2.1141261075338848E-2</v>
      </c>
      <c r="X6" s="3">
        <f>IF($F6&lt;X$3,X5*EXP(-MMatrix!T3*(NatL!X36-NatL!X35)),0)</f>
        <v>1.177158782443004E-2</v>
      </c>
      <c r="Y6" s="3">
        <f>IF($F6&lt;Y$3,Y5*EXP(-MMatrix!U3*(NatL!Y36-NatL!Y35)),0)</f>
        <v>5.9905159635220391E-3</v>
      </c>
      <c r="Z6" s="3">
        <f>IF($F6&lt;Z$3,Z5*EXP(-MMatrix!V3*(NatL!Z36-NatL!Z35)),0)</f>
        <v>2.7862341082096134E-3</v>
      </c>
      <c r="AA6" s="3">
        <f>IF($F6&lt;AA$3,AA5*EXP(-MMatrix!W3*(NatL!AA36-NatL!AA35)),0)</f>
        <v>1.1843891391617903E-3</v>
      </c>
      <c r="AC6">
        <f t="shared" ref="AC6:AC30" si="5">F6+2.5</f>
        <v>7.5</v>
      </c>
      <c r="AD6">
        <f t="shared" ref="AD6:AD30" si="6" xml:space="preserve"> AC6^$B$10*(1/(1+EXP(-LN(19) *(AC6-$B$8)/($B$9-$B$8))))</f>
        <v>1.8721927771722592E-5</v>
      </c>
      <c r="AE6">
        <f t="shared" ref="AE6:AE30" si="7">AD6/MAX($AD$5:$AD$31)</f>
        <v>9.0327505227185767E-12</v>
      </c>
    </row>
    <row r="7" spans="1:31" x14ac:dyDescent="0.25">
      <c r="A7" t="s">
        <v>13</v>
      </c>
      <c r="B7">
        <f>B6*B5</f>
        <v>10</v>
      </c>
      <c r="D7">
        <f t="shared" si="4"/>
        <v>0.12311444133449163</v>
      </c>
      <c r="F7">
        <v>10</v>
      </c>
      <c r="G7" s="3">
        <f>IF($F7&lt;G$3,G6*EXP(-MMatrix!C4*(NatL!G37-NatL!G36)),0)</f>
        <v>1.1010821617682617E-3</v>
      </c>
      <c r="H7" s="3">
        <f>IF($F7&lt;H$3,H6*EXP(-MMatrix!D4*(NatL!H37-NatL!H36)),0)</f>
        <v>2.5795704885301796E-3</v>
      </c>
      <c r="I7" s="3">
        <f>IF($F7&lt;I$3,I6*EXP(-MMatrix!E4*(NatL!I37-NatL!I36)),0)</f>
        <v>5.5248968630708739E-3</v>
      </c>
      <c r="J7" s="3">
        <f>IF($F7&lt;J$3,J6*EXP(-MMatrix!F4*(NatL!J37-NatL!J36)),0)</f>
        <v>1.0817662574915914E-2</v>
      </c>
      <c r="K7" s="3">
        <f>IF($F7&lt;K$3,K6*EXP(-MMatrix!G4*(NatL!K37-NatL!K36)),0)</f>
        <v>1.9362487837328562E-2</v>
      </c>
      <c r="L7" s="3">
        <f>IF($F7&lt;L$3,L6*EXP(-MMatrix!H4*(NatL!L37-NatL!L36)),0)</f>
        <v>3.168075090608579E-2</v>
      </c>
      <c r="M7" s="3">
        <f>IF($F7&lt;M$3,M6*EXP(-MMatrix!I4*(NatL!M37-NatL!M36)),0)</f>
        <v>4.7383397752433665E-2</v>
      </c>
      <c r="N7" s="3">
        <f>IF($F7&lt;N$3,N6*EXP(-MMatrix!J4*(NatL!N37-NatL!N36)),0)</f>
        <v>6.4780549377873461E-2</v>
      </c>
      <c r="O7" s="3">
        <f>IF($F7&lt;O$3,O6*EXP(-MMatrix!K4*(NatL!O37-NatL!O36)),0)</f>
        <v>8.0954911609707608E-2</v>
      </c>
      <c r="P7" s="3">
        <f>IF($F7&lt;P$3,P6*EXP(-MMatrix!L4*(NatL!P37-NatL!P36)),0)</f>
        <v>9.247309081387943E-2</v>
      </c>
      <c r="Q7" s="3">
        <f>IF($F7&lt;Q$3,Q6*EXP(-MMatrix!M4*(NatL!Q37-NatL!Q36)),0)</f>
        <v>9.6550697909736152E-2</v>
      </c>
      <c r="R7" s="3">
        <f>IF($F7&lt;R$3,R6*EXP(-MMatrix!N4*(NatL!R37-NatL!R36)),0)</f>
        <v>9.2142144756600125E-2</v>
      </c>
      <c r="S7" s="3">
        <f>IF($F7&lt;S$3,S6*EXP(-MMatrix!O4*(NatL!S37-NatL!S36)),0)</f>
        <v>8.0374753595261611E-2</v>
      </c>
      <c r="T7" s="3">
        <f>IF($F7&lt;T$3,T6*EXP(-MMatrix!P4*(NatL!T37-NatL!T36)),0)</f>
        <v>6.408192135787838E-2</v>
      </c>
      <c r="U7" s="3">
        <f>IF($F7&lt;U$3,U6*EXP(-MMatrix!Q4*(NatL!U37-NatL!U36)),0)</f>
        <v>4.6698449581899233E-2</v>
      </c>
      <c r="V7" s="3">
        <f>IF($F7&lt;V$3,V6*EXP(-MMatrix!R4*(NatL!V37-NatL!V36)),0)</f>
        <v>3.1104081471413213E-2</v>
      </c>
      <c r="W7" s="3">
        <f>IF($F7&lt;W$3,W6*EXP(-MMatrix!S4*(NatL!W37-NatL!W36)),0)</f>
        <v>1.893553258434191E-2</v>
      </c>
      <c r="X7" s="3">
        <f>IF($F7&lt;X$3,X6*EXP(-MMatrix!T4*(NatL!X37-NatL!X36)),0)</f>
        <v>1.053611308729248E-2</v>
      </c>
      <c r="Y7" s="3">
        <f>IF($F7&lt;Y$3,Y6*EXP(-MMatrix!U4*(NatL!Y37-NatL!Y36)),0)</f>
        <v>5.3582609092484501E-3</v>
      </c>
      <c r="Z7" s="3">
        <f>IF($F7&lt;Z$3,Z6*EXP(-MMatrix!V4*(NatL!Z37-NatL!Z36)),0)</f>
        <v>2.4906105541218962E-3</v>
      </c>
      <c r="AA7" s="3">
        <f>IF($F7&lt;AA$3,AA6*EXP(-MMatrix!W4*(NatL!AA37-NatL!AA36)),0)</f>
        <v>1.0580946465727544E-3</v>
      </c>
      <c r="AC7">
        <f t="shared" si="5"/>
        <v>12.5</v>
      </c>
      <c r="AD7">
        <f t="shared" si="6"/>
        <v>3.7781008805924752E-4</v>
      </c>
      <c r="AE7">
        <f t="shared" si="7"/>
        <v>1.8228167056386003E-10</v>
      </c>
    </row>
    <row r="8" spans="1:31" x14ac:dyDescent="0.25">
      <c r="A8" t="s">
        <v>3</v>
      </c>
      <c r="B8">
        <v>65</v>
      </c>
      <c r="D8">
        <f t="shared" si="4"/>
        <v>0.1190408982088965</v>
      </c>
      <c r="F8">
        <v>15</v>
      </c>
      <c r="G8" s="3">
        <f>IF($F8&lt;G$3,G7*EXP(-MMatrix!C5*(NatL!G38-NatL!G37)),0)</f>
        <v>1.0068647761217093E-3</v>
      </c>
      <c r="H8" s="3">
        <f>IF($F8&lt;H$3,H7*EXP(-MMatrix!D5*(NatL!H38-NatL!H37)),0)</f>
        <v>2.3533547959283157E-3</v>
      </c>
      <c r="I8" s="3">
        <f>IF($F8&lt;I$3,I7*EXP(-MMatrix!E5*(NatL!I38-NatL!I37)),0)</f>
        <v>5.0297723906250029E-3</v>
      </c>
      <c r="J8" s="3">
        <f>IF($F8&lt;J$3,J7*EXP(-MMatrix!F5*(NatL!J38-NatL!J37)),0)</f>
        <v>9.8293401189939768E-3</v>
      </c>
      <c r="K8" s="3">
        <f>IF($F8&lt;K$3,K7*EXP(-MMatrix!G5*(NatL!K38-NatL!K37)),0)</f>
        <v>1.7562679918924351E-2</v>
      </c>
      <c r="L8" s="3">
        <f>IF($F8&lt;L$3,L7*EXP(-MMatrix!H5*(NatL!L38-NatL!L37)),0)</f>
        <v>2.8689751234356183E-2</v>
      </c>
      <c r="M8" s="3">
        <f>IF($F8&lt;M$3,M7*EXP(-MMatrix!I5*(NatL!M38-NatL!M37)),0)</f>
        <v>4.2846434131067819E-2</v>
      </c>
      <c r="N8" s="3">
        <f>IF($F8&lt;N$3,N7*EXP(-MMatrix!J5*(NatL!N38-NatL!N37)),0)</f>
        <v>5.8497781883272953E-2</v>
      </c>
      <c r="O8" s="3">
        <f>IF($F8&lt;O$3,O7*EXP(-MMatrix!K5*(NatL!O38-NatL!O37)),0)</f>
        <v>7.3010943048459467E-2</v>
      </c>
      <c r="P8" s="3">
        <f>IF($F8&lt;P$3,P7*EXP(-MMatrix!L5*(NatL!P38-NatL!P37)),0)</f>
        <v>8.3300796324674894E-2</v>
      </c>
      <c r="Q8" s="3">
        <f>IF($F8&lt;Q$3,Q7*EXP(-MMatrix!M5*(NatL!Q38-NatL!Q37)),0)</f>
        <v>8.687868662543051E-2</v>
      </c>
      <c r="R8" s="3">
        <f>IF($F8&lt;R$3,R7*EXP(-MMatrix!N5*(NatL!R38-NatL!R37)),0)</f>
        <v>8.282696338042643E-2</v>
      </c>
      <c r="S8" s="3">
        <f>IF($F8&lt;S$3,S7*EXP(-MMatrix!O5*(NatL!S38-NatL!S37)),0)</f>
        <v>7.2180049754030237E-2</v>
      </c>
      <c r="T8" s="3">
        <f>IF($F8&lt;T$3,T7*EXP(-MMatrix!P5*(NatL!T38-NatL!T37)),0)</f>
        <v>5.7496710166109681E-2</v>
      </c>
      <c r="U8" s="3">
        <f>IF($F8&lt;U$3,U7*EXP(-MMatrix!Q5*(NatL!U38-NatL!U37)),0)</f>
        <v>4.1864257523529784E-2</v>
      </c>
      <c r="V8" s="3">
        <f>IF($F8&lt;V$3,V7*EXP(-MMatrix!R5*(NatL!V38-NatL!V37)),0)</f>
        <v>2.7862059744403013E-2</v>
      </c>
      <c r="W8" s="3">
        <f>IF($F8&lt;W$3,W7*EXP(-MMatrix!S5*(NatL!W38-NatL!W37)),0)</f>
        <v>1.6949148624112249E-2</v>
      </c>
      <c r="X8" s="3">
        <f>IF($F8&lt;X$3,X7*EXP(-MMatrix!T5*(NatL!X38-NatL!X37)),0)</f>
        <v>9.4241741440779601E-3</v>
      </c>
      <c r="Y8" s="3">
        <f>IF($F8&lt;Y$3,Y7*EXP(-MMatrix!U5*(NatL!Y38-NatL!Y37)),0)</f>
        <v>4.7895619078715309E-3</v>
      </c>
      <c r="Z8" s="3">
        <f>IF($F8&lt;Z$3,Z7*EXP(-MMatrix!V5*(NatL!Z38-NatL!Z37)),0)</f>
        <v>2.2248567464653772E-3</v>
      </c>
      <c r="AA8" s="3">
        <f>IF($F8&lt;AA$3,AA7*EXP(-MMatrix!W5*(NatL!AA38-NatL!AA37)),0)</f>
        <v>9.4462429912494327E-4</v>
      </c>
      <c r="AC8">
        <f t="shared" si="5"/>
        <v>17.5</v>
      </c>
      <c r="AD8">
        <f t="shared" si="6"/>
        <v>4.5189150305885032E-3</v>
      </c>
      <c r="AE8">
        <f t="shared" si="7"/>
        <v>2.1802365975538363E-9</v>
      </c>
    </row>
    <row r="9" spans="1:31" x14ac:dyDescent="0.25">
      <c r="A9" t="s">
        <v>4</v>
      </c>
      <c r="B9">
        <v>75</v>
      </c>
      <c r="D9">
        <f t="shared" si="4"/>
        <v>0.11608650821807937</v>
      </c>
      <c r="F9">
        <v>20</v>
      </c>
      <c r="G9" s="3">
        <f>IF($F9&lt;G$3,G8*EXP(-MMatrix!C6*(NatL!G39-NatL!G38)),0)</f>
        <v>9.1821962393425762E-4</v>
      </c>
      <c r="H9" s="3">
        <f>IF($F9&lt;H$3,H8*EXP(-MMatrix!D6*(NatL!H39-NatL!H38)),0)</f>
        <v>2.1410365431574572E-3</v>
      </c>
      <c r="I9" s="3">
        <f>IF($F9&lt;I$3,I8*EXP(-MMatrix!E6*(NatL!I39-NatL!I38)),0)</f>
        <v>4.5661773625306811E-3</v>
      </c>
      <c r="J9" s="3">
        <f>IF($F9&lt;J$3,J8*EXP(-MMatrix!F6*(NatL!J39-NatL!J38)),0)</f>
        <v>8.9060987134834055E-3</v>
      </c>
      <c r="K9" s="3">
        <f>IF($F9&lt;K$3,K8*EXP(-MMatrix!G6*(NatL!K39-NatL!K38)),0)</f>
        <v>1.588513320157502E-2</v>
      </c>
      <c r="L9" s="3">
        <f>IF($F9&lt;L$3,L8*EXP(-MMatrix!H6*(NatL!L39-NatL!L38)),0)</f>
        <v>2.5907863048799155E-2</v>
      </c>
      <c r="M9" s="3">
        <f>IF($F9&lt;M$3,M8*EXP(-MMatrix!I6*(NatL!M39-NatL!M38)),0)</f>
        <v>3.8635218795829381E-2</v>
      </c>
      <c r="N9" s="3">
        <f>IF($F9&lt;N$3,N8*EXP(-MMatrix!J6*(NatL!N39-NatL!N38)),0)</f>
        <v>5.2677344922202288E-2</v>
      </c>
      <c r="O9" s="3">
        <f>IF($F9&lt;O$3,O8*EXP(-MMatrix!K6*(NatL!O39-NatL!O38)),0)</f>
        <v>6.5665010951016511E-2</v>
      </c>
      <c r="P9" s="3">
        <f>IF($F9&lt;P$3,P8*EXP(-MMatrix!L6*(NatL!P39-NatL!P38)),0)</f>
        <v>7.4833733845698525E-2</v>
      </c>
      <c r="Q9" s="3">
        <f>IF($F9&lt;Q$3,Q8*EXP(-MMatrix!M6*(NatL!Q39-NatL!Q38)),0)</f>
        <v>7.7965037513072238E-2</v>
      </c>
      <c r="R9" s="3">
        <f>IF($F9&lt;R$3,R8*EXP(-MMatrix!N6*(NatL!R39-NatL!R38)),0)</f>
        <v>7.4255588543872458E-2</v>
      </c>
      <c r="S9" s="3">
        <f>IF($F9&lt;S$3,S8*EXP(-MMatrix!O6*(NatL!S39-NatL!S38)),0)</f>
        <v>6.4650877958259217E-2</v>
      </c>
      <c r="T9" s="3">
        <f>IF($F9&lt;T$3,T8*EXP(-MMatrix!P6*(NatL!T39-NatL!T38)),0)</f>
        <v>5.1454849881804113E-2</v>
      </c>
      <c r="U9" s="3">
        <f>IF($F9&lt;U$3,U8*EXP(-MMatrix!Q6*(NatL!U39-NatL!U38)),0)</f>
        <v>3.7434885604345089E-2</v>
      </c>
      <c r="V9" s="3">
        <f>IF($F9&lt;V$3,V8*EXP(-MMatrix!R6*(NatL!V39-NatL!V38)),0)</f>
        <v>2.4895317668075949E-2</v>
      </c>
      <c r="W9" s="3">
        <f>IF($F9&lt;W$3,W8*EXP(-MMatrix!S6*(NatL!W39-NatL!W38)),0)</f>
        <v>1.5133636126834197E-2</v>
      </c>
      <c r="X9" s="3">
        <f>IF($F9&lt;X$3,X8*EXP(-MMatrix!T6*(NatL!X39-NatL!X38)),0)</f>
        <v>8.4090619974649117E-3</v>
      </c>
      <c r="Y9" s="3">
        <f>IF($F9&lt;Y$3,Y8*EXP(-MMatrix!U6*(NatL!Y39-NatL!Y38)),0)</f>
        <v>4.2709578783842149E-3</v>
      </c>
      <c r="Z9" s="3">
        <f>IF($F9&lt;Z$3,Z8*EXP(-MMatrix!V6*(NatL!Z39-NatL!Z38)),0)</f>
        <v>1.9827677286842382E-3</v>
      </c>
      <c r="AA9" s="3">
        <f>IF($F9&lt;AA$3,AA8*EXP(-MMatrix!W6*(NatL!AA39-NatL!AA38)),0)</f>
        <v>8.4136227748502228E-4</v>
      </c>
      <c r="AC9">
        <f t="shared" si="5"/>
        <v>22.5</v>
      </c>
      <c r="AD9">
        <f t="shared" si="6"/>
        <v>4.1864234470684457E-2</v>
      </c>
      <c r="AE9">
        <f t="shared" si="7"/>
        <v>2.0198197023783031E-8</v>
      </c>
    </row>
    <row r="10" spans="1:31" x14ac:dyDescent="0.25">
      <c r="A10" t="s">
        <v>5</v>
      </c>
      <c r="B10">
        <v>3</v>
      </c>
      <c r="D10">
        <f t="shared" si="4"/>
        <v>0.11378020990121296</v>
      </c>
      <c r="F10">
        <v>25</v>
      </c>
      <c r="G10" s="3">
        <f>IF($F10&lt;G$3,G9*EXP(-MMatrix!C7*(NatL!G40-NatL!G39)),0)</f>
        <v>8.3316158267267141E-4</v>
      </c>
      <c r="H10" s="3">
        <f>IF($F10&lt;H$3,H9*EXP(-MMatrix!D7*(NatL!H40-NatL!H39)),0)</f>
        <v>1.9381877248398989E-3</v>
      </c>
      <c r="I10" s="3">
        <f>IF($F10&lt;I$3,I9*EXP(-MMatrix!E7*(NatL!I40-NatL!I39)),0)</f>
        <v>4.1250283680127568E-3</v>
      </c>
      <c r="J10" s="3">
        <f>IF($F10&lt;J$3,J9*EXP(-MMatrix!F7*(NatL!J40-NatL!J39)),0)</f>
        <v>8.0308096240142256E-3</v>
      </c>
      <c r="K10" s="3">
        <f>IF($F10&lt;K$3,K9*EXP(-MMatrix!G7*(NatL!K40-NatL!K39)),0)</f>
        <v>1.4300170026118796E-2</v>
      </c>
      <c r="L10" s="3">
        <f>IF($F10&lt;L$3,L9*EXP(-MMatrix!H7*(NatL!L40-NatL!L39)),0)</f>
        <v>2.3287864029790176E-2</v>
      </c>
      <c r="M10" s="3">
        <f>IF($F10&lt;M$3,M9*EXP(-MMatrix!I7*(NatL!M40-NatL!M39)),0)</f>
        <v>3.4680780773222522E-2</v>
      </c>
      <c r="N10" s="3">
        <f>IF($F10&lt;N$3,N9*EXP(-MMatrix!J7*(NatL!N40-NatL!N39)),0)</f>
        <v>4.722681466163868E-2</v>
      </c>
      <c r="O10" s="3">
        <f>IF($F10&lt;O$3,O9*EXP(-MMatrix!K7*(NatL!O40-NatL!O39)),0)</f>
        <v>5.880353310350428E-2</v>
      </c>
      <c r="P10" s="3">
        <f>IF($F10&lt;P$3,P9*EXP(-MMatrix!L7*(NatL!P40-NatL!P39)),0)</f>
        <v>6.69439444701634E-2</v>
      </c>
      <c r="Q10" s="3">
        <f>IF($F10&lt;Q$3,Q9*EXP(-MMatrix!M7*(NatL!Q40-NatL!Q39)),0)</f>
        <v>6.967764978884268E-2</v>
      </c>
      <c r="R10" s="3">
        <f>IF($F10&lt;R$3,R9*EXP(-MMatrix!N7*(NatL!R40-NatL!R39)),0)</f>
        <v>6.6303088878284566E-2</v>
      </c>
      <c r="S10" s="3">
        <f>IF($F10&lt;S$3,S9*EXP(-MMatrix!O7*(NatL!S40-NatL!S39)),0)</f>
        <v>5.7679034907370703E-2</v>
      </c>
      <c r="T10" s="3">
        <f>IF($F10&lt;T$3,T9*EXP(-MMatrix!P7*(NatL!T40-NatL!T39)),0)</f>
        <v>4.5870538323910248E-2</v>
      </c>
      <c r="U10" s="3">
        <f>IF($F10&lt;U$3,U9*EXP(-MMatrix!Q7*(NatL!U40-NatL!U39)),0)</f>
        <v>3.3348054485965284E-2</v>
      </c>
      <c r="V10" s="3">
        <f>IF($F10&lt;V$3,V9*EXP(-MMatrix!R7*(NatL!V40-NatL!V39)),0)</f>
        <v>2.2162484958966361E-2</v>
      </c>
      <c r="W10" s="3">
        <f>IF($F10&lt;W$3,W9*EXP(-MMatrix!S7*(NatL!W40-NatL!W39)),0)</f>
        <v>1.3463849977061557E-2</v>
      </c>
      <c r="X10" s="3">
        <f>IF($F10&lt;X$3,X9*EXP(-MMatrix!T7*(NatL!X40-NatL!X39)),0)</f>
        <v>7.4767945979626335E-3</v>
      </c>
      <c r="Y10" s="3">
        <f>IF($F10&lt;Y$3,Y9*EXP(-MMatrix!U7*(NatL!Y40-NatL!Y39)),0)</f>
        <v>3.7953370114636297E-3</v>
      </c>
      <c r="Z10" s="3">
        <f>IF($F10&lt;Z$3,Z9*EXP(-MMatrix!V7*(NatL!Z40-NatL!Z39)),0)</f>
        <v>1.7610350168991761E-3</v>
      </c>
      <c r="AA10" s="3">
        <f>IF($F10&lt;AA$3,AA9*EXP(-MMatrix!W7*(NatL!AA40-NatL!AA39)),0)</f>
        <v>7.4690100567587308E-4</v>
      </c>
      <c r="AC10">
        <f t="shared" si="5"/>
        <v>27.5</v>
      </c>
      <c r="AD10">
        <f t="shared" si="6"/>
        <v>0.33316941049133758</v>
      </c>
      <c r="AE10">
        <f t="shared" si="7"/>
        <v>1.6074392570378845E-7</v>
      </c>
    </row>
    <row r="11" spans="1:31" x14ac:dyDescent="0.25">
      <c r="D11">
        <f t="shared" si="4"/>
        <v>0.11189525334021362</v>
      </c>
      <c r="F11">
        <v>30</v>
      </c>
      <c r="G11" s="3">
        <f>IF($F11&lt;G$3,G10*EXP(-MMatrix!C8*(NatL!G41-NatL!G40)),0)</f>
        <v>7.5041908164641305E-4</v>
      </c>
      <c r="H11" s="3">
        <f>IF($F11&lt;H$3,H10*EXP(-MMatrix!D8*(NatL!H41-NatL!H40)),0)</f>
        <v>1.7420507682523419E-3</v>
      </c>
      <c r="I11" s="3">
        <f>IF($F11&lt;I$3,I10*EXP(-MMatrix!E8*(NatL!I41-NatL!I40)),0)</f>
        <v>3.700791432156863E-3</v>
      </c>
      <c r="J11" s="3">
        <f>IF($F11&lt;J$3,J10*EXP(-MMatrix!F8*(NatL!J41-NatL!J40)),0)</f>
        <v>7.1932051145806794E-3</v>
      </c>
      <c r="K11" s="3">
        <f>IF($F11&lt;K$3,K10*EXP(-MMatrix!G8*(NatL!K41-NatL!K40)),0)</f>
        <v>1.2790195912258549E-2</v>
      </c>
      <c r="L11" s="3">
        <f>IF($F11&lt;L$3,L10*EXP(-MMatrix!H8*(NatL!L41-NatL!L40)),0)</f>
        <v>2.0801941156190544E-2</v>
      </c>
      <c r="M11" s="3">
        <f>IF($F11&lt;M$3,M10*EXP(-MMatrix!I8*(NatL!M41-NatL!M40)),0)</f>
        <v>3.094260725319431E-2</v>
      </c>
      <c r="N11" s="3">
        <f>IF($F11&lt;N$3,N10*EXP(-MMatrix!J8*(NatL!N41-NatL!N40)),0)</f>
        <v>4.2091874921432675E-2</v>
      </c>
      <c r="O11" s="3">
        <f>IF($F11&lt;O$3,O10*EXP(-MMatrix!K8*(NatL!O41-NatL!O40)),0)</f>
        <v>5.2359550213835739E-2</v>
      </c>
      <c r="P11" s="3">
        <f>IF($F11&lt;P$3,P10*EXP(-MMatrix!L8*(NatL!P41-NatL!P40)),0)</f>
        <v>5.9555600141844044E-2</v>
      </c>
      <c r="Q11" s="3">
        <f>IF($F11&lt;Q$3,Q10*EXP(-MMatrix!M8*(NatL!Q41-NatL!Q40)),0)</f>
        <v>6.1937705788274997E-2</v>
      </c>
      <c r="R11" s="3">
        <f>IF($F11&lt;R$3,R10*EXP(-MMatrix!N8*(NatL!R41-NatL!R40)),0)</f>
        <v>5.8894323915482147E-2</v>
      </c>
      <c r="S11" s="3">
        <f>IF($F11&lt;S$3,S10*EXP(-MMatrix!O8*(NatL!S41-NatL!S40)),0)</f>
        <v>5.1198859792386149E-2</v>
      </c>
      <c r="T11" s="3">
        <f>IF($F11&lt;T$3,T10*EXP(-MMatrix!P8*(NatL!T41-NatL!T40)),0)</f>
        <v>4.0691211811814634E-2</v>
      </c>
      <c r="U11" s="3">
        <f>IF($F11&lt;U$3,U10*EXP(-MMatrix!Q8*(NatL!U41-NatL!U40)),0)</f>
        <v>2.9565232872128516E-2</v>
      </c>
      <c r="V11" s="3">
        <f>IF($F11&lt;V$3,V10*EXP(-MMatrix!R8*(NatL!V41-NatL!V40)),0)</f>
        <v>1.9637707927546572E-2</v>
      </c>
      <c r="W11" s="3">
        <f>IF($F11&lt;W$3,W10*EXP(-MMatrix!S8*(NatL!W41-NatL!W40)),0)</f>
        <v>1.1923916675036833E-2</v>
      </c>
      <c r="X11" s="3">
        <f>IF($F11&lt;X$3,X10*EXP(-MMatrix!T8*(NatL!X41-NatL!X40)),0)</f>
        <v>6.6184564019944906E-3</v>
      </c>
      <c r="Y11" s="3">
        <f>IF($F11&lt;Y$3,Y10*EXP(-MMatrix!U8*(NatL!Y41-NatL!Y40)),0)</f>
        <v>3.3581194528841062E-3</v>
      </c>
      <c r="Z11" s="3">
        <f>IF($F11&lt;Z$3,Z10*EXP(-MMatrix!V8*(NatL!Z41-NatL!Z40)),0)</f>
        <v>1.5575072924543265E-3</v>
      </c>
      <c r="AA11" s="3">
        <f>IF($F11&lt;AA$3,AA10*EXP(-MMatrix!W8*(NatL!AA41-NatL!AA40)),0)</f>
        <v>6.6031654788624374E-4</v>
      </c>
      <c r="AC11">
        <f t="shared" si="5"/>
        <v>32.5</v>
      </c>
      <c r="AD11">
        <f t="shared" si="6"/>
        <v>2.3970139057427531</v>
      </c>
      <c r="AE11">
        <f t="shared" si="7"/>
        <v>1.1564849984499967E-6</v>
      </c>
    </row>
    <row r="12" spans="1:31" x14ac:dyDescent="0.25">
      <c r="A12" t="s">
        <v>6</v>
      </c>
      <c r="B12">
        <v>21</v>
      </c>
      <c r="D12">
        <f t="shared" si="4"/>
        <v>0.11030542524220699</v>
      </c>
      <c r="F12">
        <v>35</v>
      </c>
      <c r="G12" s="3">
        <f>IF($F12&lt;G$3,G11*EXP(-MMatrix!C9*(NatL!G42-NatL!G41)),0)</f>
        <v>6.6902834892335365E-4</v>
      </c>
      <c r="H12" s="3">
        <f>IF($F12&lt;H$3,H11*EXP(-MMatrix!D9*(NatL!H42-NatL!H41)),0)</f>
        <v>1.5506348214830257E-3</v>
      </c>
      <c r="I12" s="3">
        <f>IF($F12&lt;I$3,I11*EXP(-MMatrix!E9*(NatL!I42-NatL!I41)),0)</f>
        <v>3.2896251210279915E-3</v>
      </c>
      <c r="J12" s="3">
        <f>IF($F12&lt;J$3,J11*EXP(-MMatrix!F9*(NatL!J42-NatL!J41)),0)</f>
        <v>6.3863687947708593E-3</v>
      </c>
      <c r="K12" s="3">
        <f>IF($F12&lt;K$3,K11*EXP(-MMatrix!G9*(NatL!K42-NatL!K41)),0)</f>
        <v>1.1343609803899814E-2</v>
      </c>
      <c r="L12" s="3">
        <f>IF($F12&lt;L$3,L11*EXP(-MMatrix!H9*(NatL!L42-NatL!L41)),0)</f>
        <v>1.8432003126467089E-2</v>
      </c>
      <c r="M12" s="3">
        <f>IF($F12&lt;M$3,M11*EXP(-MMatrix!I9*(NatL!M42-NatL!M41)),0)</f>
        <v>2.7394527254451326E-2</v>
      </c>
      <c r="N12" s="3">
        <f>IF($F12&lt;N$3,N11*EXP(-MMatrix!J9*(NatL!N42-NatL!N41)),0)</f>
        <v>3.7237486801005755E-2</v>
      </c>
      <c r="O12" s="3">
        <f>IF($F12&lt;O$3,O11*EXP(-MMatrix!K9*(NatL!O42-NatL!O41)),0)</f>
        <v>4.6289740594276763E-2</v>
      </c>
      <c r="P12" s="3">
        <f>IF($F12&lt;P$3,P11*EXP(-MMatrix!L9*(NatL!P42-NatL!P41)),0)</f>
        <v>5.2619336488080939E-2</v>
      </c>
      <c r="Q12" s="3">
        <f>IF($F12&lt;Q$3,Q11*EXP(-MMatrix!M9*(NatL!Q42-NatL!Q41)),0)</f>
        <v>5.4693455318120483E-2</v>
      </c>
      <c r="R12" s="3">
        <f>IF($F12&lt;R$3,R11*EXP(-MMatrix!N9*(NatL!R42-NatL!R41)),0)</f>
        <v>5.1979456644491204E-2</v>
      </c>
      <c r="S12" s="3">
        <f>IF($F12&lt;S$3,S11*EXP(-MMatrix!O9*(NatL!S42-NatL!S41)),0)</f>
        <v>4.5166317815625884E-2</v>
      </c>
      <c r="T12" s="3">
        <f>IF($F12&lt;T$3,T11*EXP(-MMatrix!P9*(NatL!T42-NatL!T41)),0)</f>
        <v>3.5881208259464482E-2</v>
      </c>
      <c r="U12" s="3">
        <f>IF($F12&lt;U$3,U11*EXP(-MMatrix!Q9*(NatL!U42-NatL!U41)),0)</f>
        <v>2.6059970256907577E-2</v>
      </c>
      <c r="V12" s="3">
        <f>IF($F12&lt;V$3,V11*EXP(-MMatrix!R9*(NatL!V42-NatL!V41)),0)</f>
        <v>1.7303030939494236E-2</v>
      </c>
      <c r="W12" s="3">
        <f>IF($F12&lt;W$3,W11*EXP(-MMatrix!S9*(NatL!W42-NatL!W41)),0)</f>
        <v>1.0502685823509463E-2</v>
      </c>
      <c r="X12" s="3">
        <f>IF($F12&lt;X$3,X11*EXP(-MMatrix!T9*(NatL!X42-NatL!X41)),0)</f>
        <v>5.8277154983842295E-3</v>
      </c>
      <c r="Y12" s="3">
        <f>IF($F12&lt;Y$3,Y11*EXP(-MMatrix!U9*(NatL!Y42-NatL!Y41)),0)</f>
        <v>2.9560181606983742E-3</v>
      </c>
      <c r="Z12" s="3">
        <f>IF($F12&lt;Z$3,Z11*EXP(-MMatrix!V9*(NatL!Z42-NatL!Z41)),0)</f>
        <v>1.3706249898454413E-3</v>
      </c>
      <c r="AA12" s="3">
        <f>IF($F12&lt;AA$3,AA11*EXP(-MMatrix!W9*(NatL!AA42-NatL!AA41)),0)</f>
        <v>5.8093273357276356E-4</v>
      </c>
      <c r="AC12">
        <f t="shared" si="5"/>
        <v>37.5</v>
      </c>
      <c r="AD12">
        <f t="shared" si="6"/>
        <v>16.046829072623709</v>
      </c>
      <c r="AE12">
        <f t="shared" si="7"/>
        <v>7.7420982209238053E-6</v>
      </c>
    </row>
    <row r="13" spans="1:31" x14ac:dyDescent="0.25">
      <c r="A13" t="s">
        <v>11</v>
      </c>
      <c r="B13">
        <v>3</v>
      </c>
      <c r="D13">
        <f t="shared" si="4"/>
        <v>0.10893341205688103</v>
      </c>
      <c r="F13">
        <v>40</v>
      </c>
      <c r="G13" s="3">
        <f>IF($F13&lt;G$3,G12*EXP(-MMatrix!C10*(NatL!G43-NatL!G42)),0)</f>
        <v>5.8814260026864105E-4</v>
      </c>
      <c r="H13" s="3">
        <f>IF($F13&lt;H$3,H12*EXP(-MMatrix!D10*(NatL!H43-NatL!H42)),0)</f>
        <v>1.3623142794615655E-3</v>
      </c>
      <c r="I13" s="3">
        <f>IF($F13&lt;I$3,I12*EXP(-MMatrix!E10*(NatL!I43-NatL!I42)),0)</f>
        <v>2.8885830715207942E-3</v>
      </c>
      <c r="J13" s="3">
        <f>IF($F13&lt;J$3,J12*EXP(-MMatrix!F10*(NatL!J43-NatL!J42)),0)</f>
        <v>5.6052560769676418E-3</v>
      </c>
      <c r="K13" s="3">
        <f>IF($F13&lt;K$3,K12*EXP(-MMatrix!G10*(NatL!K43-NatL!K42)),0)</f>
        <v>9.9522596814807431E-3</v>
      </c>
      <c r="L13" s="3">
        <f>IF($F13&lt;L$3,L12*EXP(-MMatrix!H10*(NatL!L43-NatL!L42)),0)</f>
        <v>1.6165645304429422E-2</v>
      </c>
      <c r="M13" s="3">
        <f>IF($F13&lt;M$3,M12*EXP(-MMatrix!I10*(NatL!M43-NatL!M42)),0)</f>
        <v>2.4018830323963923E-2</v>
      </c>
      <c r="N13" s="3">
        <f>IF($F13&lt;N$3,N12*EXP(-MMatrix!J10*(NatL!N43-NatL!N42)),0)</f>
        <v>3.2640026724213227E-2</v>
      </c>
      <c r="O13" s="3">
        <f>IF($F13&lt;O$3,O12*EXP(-MMatrix!K10*(NatL!O43-NatL!O42)),0)</f>
        <v>4.0564794268946637E-2</v>
      </c>
      <c r="P13" s="3">
        <f>IF($F13&lt;P$3,P12*EXP(-MMatrix!L10*(NatL!P43-NatL!P42)),0)</f>
        <v>4.6101467187554736E-2</v>
      </c>
      <c r="Q13" s="3">
        <f>IF($F13&lt;Q$3,Q12*EXP(-MMatrix!M10*(NatL!Q43-NatL!Q42)),0)</f>
        <v>4.7909161510005169E-2</v>
      </c>
      <c r="R13" s="3">
        <f>IF($F13&lt;R$3,R12*EXP(-MMatrix!N10*(NatL!R43-NatL!R42)),0)</f>
        <v>4.5523593774229577E-2</v>
      </c>
      <c r="S13" s="3">
        <f>IF($F13&lt;S$3,S12*EXP(-MMatrix!O10*(NatL!S43-NatL!S42)),0)</f>
        <v>3.9550123721568214E-2</v>
      </c>
      <c r="T13" s="3">
        <f>IF($F13&lt;T$3,T12*EXP(-MMatrix!P10*(NatL!T43-NatL!T42)),0)</f>
        <v>3.1414814403405968E-2</v>
      </c>
      <c r="U13" s="3">
        <f>IF($F13&lt;U$3,U12*EXP(-MMatrix!Q10*(NatL!U43-NatL!U42)),0)</f>
        <v>2.2812918622830587E-2</v>
      </c>
      <c r="V13" s="3">
        <f>IF($F13&lt;V$3,V12*EXP(-MMatrix!R10*(NatL!V43-NatL!V42)),0)</f>
        <v>1.5145138034437107E-2</v>
      </c>
      <c r="W13" s="3">
        <f>IF($F13&lt;W$3,W12*EXP(-MMatrix!S10*(NatL!W43-NatL!W42)),0)</f>
        <v>9.1917806454245021E-3</v>
      </c>
      <c r="X13" s="3">
        <f>IF($F13&lt;X$3,X12*EXP(-MMatrix!T10*(NatL!X43-NatL!X42)),0)</f>
        <v>5.099757412971734E-3</v>
      </c>
      <c r="Y13" s="3">
        <f>IF($F13&lt;Y$3,Y12*EXP(-MMatrix!U10*(NatL!Y43-NatL!Y42)),0)</f>
        <v>2.5865058652763872E-3</v>
      </c>
      <c r="Z13" s="3">
        <f>IF($F13&lt;Z$3,Z12*EXP(-MMatrix!V10*(NatL!Z43-NatL!Z42)),0)</f>
        <v>1.1991766871631245E-3</v>
      </c>
      <c r="AA13" s="3">
        <f>IF($F13&lt;AA$3,AA12*EXP(-MMatrix!W10*(NatL!AA43-NatL!AA42)),0)</f>
        <v>5.0821938118548614E-4</v>
      </c>
      <c r="AC13">
        <f t="shared" si="5"/>
        <v>42.5</v>
      </c>
      <c r="AD13">
        <f t="shared" si="6"/>
        <v>101.71742313784156</v>
      </c>
      <c r="AE13">
        <f t="shared" si="7"/>
        <v>4.9075507512941761E-5</v>
      </c>
    </row>
    <row r="14" spans="1:31" x14ac:dyDescent="0.25">
      <c r="A14" t="s">
        <v>10</v>
      </c>
      <c r="B14">
        <f>((B5+B13*B7)-(B5-B13*B7))/(B12-1)</f>
        <v>3</v>
      </c>
      <c r="D14">
        <f t="shared" si="4"/>
        <v>0.1077285065037647</v>
      </c>
      <c r="F14">
        <v>45</v>
      </c>
      <c r="G14" s="3">
        <f>IF($F14&lt;G$3,G13*EXP(-MMatrix!C11*(NatL!G44-NatL!G43)),0)</f>
        <v>5.0690123009445329E-4</v>
      </c>
      <c r="H14" s="3">
        <f>IF($F14&lt;H$3,H13*EXP(-MMatrix!D11*(NatL!H44-NatL!H43)),0)</f>
        <v>1.1755919925583367E-3</v>
      </c>
      <c r="I14" s="3">
        <f>IF($F14&lt;I$3,I13*EXP(-MMatrix!E11*(NatL!I44-NatL!I43)),0)</f>
        <v>2.4951883026982252E-3</v>
      </c>
      <c r="J14" s="3">
        <f>IF($F14&lt;J$3,J13*EXP(-MMatrix!F11*(NatL!J44-NatL!J43)),0)</f>
        <v>4.8459493083648046E-3</v>
      </c>
      <c r="K14" s="3">
        <f>IF($F14&lt;K$3,K13*EXP(-MMatrix!G11*(NatL!K44-NatL!K43)),0)</f>
        <v>8.6101992637367571E-3</v>
      </c>
      <c r="L14" s="3">
        <f>IF($F14&lt;L$3,L13*EXP(-MMatrix!H11*(NatL!L44-NatL!L43)),0)</f>
        <v>1.3994201577163089E-2</v>
      </c>
      <c r="M14" s="3">
        <f>IF($F14&lt;M$3,M13*EXP(-MMatrix!I11*(NatL!M44-NatL!M43)),0)</f>
        <v>2.080343247298375E-2</v>
      </c>
      <c r="N14" s="3">
        <f>IF($F14&lt;N$3,N13*EXP(-MMatrix!J11*(NatL!N44-NatL!N43)),0)</f>
        <v>2.8283485425479798E-2</v>
      </c>
      <c r="O14" s="3">
        <f>IF($F14&lt;O$3,O13*EXP(-MMatrix!K11*(NatL!O44-NatL!O43)),0)</f>
        <v>3.5164732753545529E-2</v>
      </c>
      <c r="P14" s="3">
        <f>IF($F14&lt;P$3,P13*EXP(-MMatrix!L11*(NatL!P44-NatL!P43)),0)</f>
        <v>3.9978706083494346E-2</v>
      </c>
      <c r="Q14" s="3">
        <f>IF($F14&lt;Q$3,Q13*EXP(-MMatrix!M11*(NatL!Q44-NatL!Q43)),0)</f>
        <v>4.1559657057799584E-2</v>
      </c>
      <c r="R14" s="3">
        <f>IF($F14&lt;R$3,R13*EXP(-MMatrix!N11*(NatL!R44-NatL!R43)),0)</f>
        <v>3.9501653835304053E-2</v>
      </c>
      <c r="S14" s="3">
        <f>IF($F14&lt;S$3,S13*EXP(-MMatrix!O11*(NatL!S44-NatL!S43)),0)</f>
        <v>3.432732151009666E-2</v>
      </c>
      <c r="T14" s="3">
        <f>IF($F14&lt;T$3,T13*EXP(-MMatrix!P11*(NatL!T44-NatL!T43)),0)</f>
        <v>2.7272787556039988E-2</v>
      </c>
      <c r="U14" s="3">
        <f>IF($F14&lt;U$3,U13*EXP(-MMatrix!Q11*(NatL!U44-NatL!U43)),0)</f>
        <v>1.9809332087857151E-2</v>
      </c>
      <c r="V14" s="3">
        <f>IF($F14&lt;V$3,V13*EXP(-MMatrix!R11*(NatL!V44-NatL!V43)),0)</f>
        <v>1.3153710852668277E-2</v>
      </c>
      <c r="W14" s="3">
        <f>IF($F14&lt;W$3,W13*EXP(-MMatrix!S11*(NatL!W44-NatL!W43)),0)</f>
        <v>7.9846126909688744E-3</v>
      </c>
      <c r="X14" s="3">
        <f>IF($F14&lt;X$3,X13*EXP(-MMatrix!T11*(NatL!X44-NatL!X43)),0)</f>
        <v>4.4307449073802624E-3</v>
      </c>
      <c r="Y14" s="3">
        <f>IF($F14&lt;Y$3,Y13*EXP(-MMatrix!U11*(NatL!Y44-NatL!Y43)),0)</f>
        <v>2.2475444250122253E-3</v>
      </c>
      <c r="Z14" s="3">
        <f>IF($F14&lt;Z$3,Z13*EXP(-MMatrix!V11*(NatL!Z44-NatL!Z43)),0)</f>
        <v>1.0421751896828272E-3</v>
      </c>
      <c r="AA14" s="3">
        <f>IF($F14&lt;AA$3,AA13*EXP(-MMatrix!W11*(NatL!AA44-NatL!AA43)),0)</f>
        <v>4.417404449556358E-4</v>
      </c>
      <c r="AC14">
        <f t="shared" si="5"/>
        <v>47.5</v>
      </c>
      <c r="AD14">
        <f t="shared" si="6"/>
        <v>616.25091253601909</v>
      </c>
      <c r="AE14">
        <f t="shared" si="7"/>
        <v>2.9732198629368829E-4</v>
      </c>
    </row>
    <row r="15" spans="1:31" x14ac:dyDescent="0.25">
      <c r="D15">
        <f t="shared" si="4"/>
        <v>0.10665569981730386</v>
      </c>
      <c r="F15">
        <v>50</v>
      </c>
      <c r="G15" s="3">
        <f>IF($F15&lt;G$3,G14*EXP(-MMatrix!C12*(NatL!G45-NatL!G44)),0)</f>
        <v>4.2428792315897805E-4</v>
      </c>
      <c r="H15" s="3">
        <f>IF($F15&lt;H$3,H14*EXP(-MMatrix!D12*(NatL!H45-NatL!H44)),0)</f>
        <v>9.8890022943647028E-4</v>
      </c>
      <c r="I15" s="3">
        <f>IF($F15&lt;I$3,I14*EXP(-MMatrix!E12*(NatL!I45-NatL!I44)),0)</f>
        <v>2.1071452379485449E-3</v>
      </c>
      <c r="J15" s="3">
        <f>IF($F15&lt;J$3,J14*EXP(-MMatrix!F12*(NatL!J45-NatL!J44)),0)</f>
        <v>4.1052252171445078E-3</v>
      </c>
      <c r="K15" s="3">
        <f>IF($F15&lt;K$3,K14*EXP(-MMatrix!G12*(NatL!K45-NatL!K44)),0)</f>
        <v>7.3130253865079341E-3</v>
      </c>
      <c r="L15" s="3">
        <f>IF($F15&lt;L$3,L14*EXP(-MMatrix!H12*(NatL!L45-NatL!L44)),0)</f>
        <v>1.1911742475854978E-2</v>
      </c>
      <c r="M15" s="3">
        <f>IF($F15&lt;M$3,M14*EXP(-MMatrix!I12*(NatL!M45-NatL!M44)),0)</f>
        <v>1.7740427386419021E-2</v>
      </c>
      <c r="N15" s="3">
        <f>IF($F15&lt;N$3,N14*EXP(-MMatrix!J12*(NatL!N45-NatL!N44)),0)</f>
        <v>2.4157508281318987E-2</v>
      </c>
      <c r="O15" s="3">
        <f>IF($F15&lt;O$3,O14*EXP(-MMatrix!K12*(NatL!O45-NatL!O44)),0)</f>
        <v>3.0076462036517777E-2</v>
      </c>
      <c r="P15" s="3">
        <f>IF($F15&lt;P$3,P14*EXP(-MMatrix!L12*(NatL!P45-NatL!P44)),0)</f>
        <v>3.4235365990008974E-2</v>
      </c>
      <c r="Q15" s="3">
        <f>IF($F15&lt;Q$3,Q14*EXP(-MMatrix!M12*(NatL!Q45-NatL!Q44)),0)</f>
        <v>3.5627414458692927E-2</v>
      </c>
      <c r="R15" s="3">
        <f>IF($F15&lt;R$3,R14*EXP(-MMatrix!N12*(NatL!R45-NatL!R44)),0)</f>
        <v>3.3895571602489939E-2</v>
      </c>
      <c r="S15" s="3">
        <f>IF($F15&lt;S$3,S14*EXP(-MMatrix!O12*(NatL!S45-NatL!S44)),0)</f>
        <v>2.9480851914535585E-2</v>
      </c>
      <c r="T15" s="3">
        <f>IF($F15&lt;T$3,T14*EXP(-MMatrix!P12*(NatL!T45-NatL!T44)),0)</f>
        <v>2.3440425462802238E-2</v>
      </c>
      <c r="U15" s="3">
        <f>IF($F15&lt;U$3,U14*EXP(-MMatrix!Q12*(NatL!U45-NatL!U44)),0)</f>
        <v>1.7037670008623305E-2</v>
      </c>
      <c r="V15" s="3">
        <f>IF($F15&lt;V$3,V14*EXP(-MMatrix!R12*(NatL!V45-NatL!V44)),0)</f>
        <v>1.1320506253316792E-2</v>
      </c>
      <c r="W15" s="3">
        <f>IF($F15&lt;W$3,W14*EXP(-MMatrix!S12*(NatL!W45-NatL!W44)),0)</f>
        <v>6.8758259794694677E-3</v>
      </c>
      <c r="X15" s="3">
        <f>IF($F15&lt;X$3,X14*EXP(-MMatrix!T12*(NatL!X45-NatL!X44)),0)</f>
        <v>3.8175121691885407E-3</v>
      </c>
      <c r="Y15" s="3">
        <f>IF($F15&lt;Y$3,Y14*EXP(-MMatrix!U12*(NatL!Y45-NatL!Y44)),0)</f>
        <v>1.9374311922761421E-3</v>
      </c>
      <c r="Z15" s="3">
        <f>IF($F15&lt;Z$3,Z14*EXP(-MMatrix!V12*(NatL!Z45-NatL!Z44)),0)</f>
        <v>8.9878703274389685E-4</v>
      </c>
      <c r="AA15" s="3">
        <f>IF($F15&lt;AA$3,AA14*EXP(-MMatrix!W12*(NatL!AA45-NatL!AA44)),0)</f>
        <v>3.8112446282489678E-4</v>
      </c>
      <c r="AC15">
        <f t="shared" si="5"/>
        <v>52.5</v>
      </c>
      <c r="AD15">
        <f t="shared" si="6"/>
        <v>3558.1433461018155</v>
      </c>
      <c r="AE15">
        <f t="shared" si="7"/>
        <v>1.7166940050881115E-3</v>
      </c>
    </row>
    <row r="16" spans="1:31" x14ac:dyDescent="0.25">
      <c r="A16" t="s">
        <v>21</v>
      </c>
      <c r="B16" s="2">
        <f>Fitness!B34 + B17</f>
        <v>1.6525165232672497E-2</v>
      </c>
      <c r="D16">
        <f t="shared" si="4"/>
        <v>0.10568983393845031</v>
      </c>
      <c r="F16">
        <v>55</v>
      </c>
      <c r="G16" s="3">
        <f>IF($F16&lt;G$3,G15*EXP(-MMatrix!C13*(NatL!G46-NatL!G45)),0)</f>
        <v>3.3889275680706209E-4</v>
      </c>
      <c r="H16" s="3">
        <f>IF($F16&lt;H$3,H15*EXP(-MMatrix!D13*(NatL!H46-NatL!H45)),0)</f>
        <v>8.0034571900292138E-4</v>
      </c>
      <c r="I16" s="3">
        <f>IF($F16&lt;I$3,I15*EXP(-MMatrix!E13*(NatL!I46-NatL!I45)),0)</f>
        <v>1.7220702119529971E-3</v>
      </c>
      <c r="J16" s="3">
        <f>IF($F16&lt;J$3,J15*EXP(-MMatrix!F13*(NatL!J46-NatL!J45)),0)</f>
        <v>3.380259842332322E-3</v>
      </c>
      <c r="K16" s="3">
        <f>IF($F16&lt;K$3,K15*EXP(-MMatrix!G13*(NatL!K46-NatL!K45)),0)</f>
        <v>6.0575215678801159E-3</v>
      </c>
      <c r="L16" s="3">
        <f>IF($F16&lt;L$3,L15*EXP(-MMatrix!H13*(NatL!L46-NatL!L45)),0)</f>
        <v>9.914593381209218E-3</v>
      </c>
      <c r="M16" s="3">
        <f>IF($F16&lt;M$3,M15*EXP(-MMatrix!I13*(NatL!M46-NatL!M45)),0)</f>
        <v>1.4825399021598623E-2</v>
      </c>
      <c r="N16" s="3">
        <f>IF($F16&lt;N$3,N15*EXP(-MMatrix!J13*(NatL!N46-NatL!N45)),0)</f>
        <v>2.0256434223794906E-2</v>
      </c>
      <c r="O16" s="3">
        <f>IF($F16&lt;O$3,O15*EXP(-MMatrix!K13*(NatL!O46-NatL!O45)),0)</f>
        <v>2.5292516933416571E-2</v>
      </c>
      <c r="P16" s="3">
        <f>IF($F16&lt;P$3,P15*EXP(-MMatrix!L13*(NatL!P46-NatL!P45)),0)</f>
        <v>2.8861858714713664E-2</v>
      </c>
      <c r="Q16" s="3">
        <f>IF($F16&lt;Q$3,Q15*EXP(-MMatrix!M13*(NatL!Q46-NatL!Q45)),0)</f>
        <v>3.0100920390737886E-2</v>
      </c>
      <c r="R16" s="3">
        <f>IF($F16&lt;R$3,R15*EXP(-MMatrix!N13*(NatL!R46-NatL!R45)),0)</f>
        <v>2.8692702602778043E-2</v>
      </c>
      <c r="S16" s="3">
        <f>IF($F16&lt;S$3,S15*EXP(-MMatrix!O13*(NatL!S46-NatL!S45)),0)</f>
        <v>2.4998133576130444E-2</v>
      </c>
      <c r="T16" s="3">
        <f>IF($F16&lt;T$3,T15*EXP(-MMatrix!P13*(NatL!T46-NatL!T45)),0)</f>
        <v>1.9906421691600638E-2</v>
      </c>
      <c r="U16" s="3">
        <f>IF($F16&lt;U$3,U15*EXP(-MMatrix!Q13*(NatL!U46-NatL!U45)),0)</f>
        <v>1.4488758171596058E-2</v>
      </c>
      <c r="V16" s="3">
        <f>IF($F16&lt;V$3,V15*EXP(-MMatrix!R13*(NatL!V46-NatL!V45)),0)</f>
        <v>9.6387972299541696E-3</v>
      </c>
      <c r="W16" s="3">
        <f>IF($F16&lt;W$3,W15*EXP(-MMatrix!S13*(NatL!W46-NatL!W45)),0)</f>
        <v>5.8609577207551517E-3</v>
      </c>
      <c r="X16" s="3">
        <f>IF($F16&lt;X$3,X15*EXP(-MMatrix!T13*(NatL!X46-NatL!X45)),0)</f>
        <v>3.2573771922555931E-3</v>
      </c>
      <c r="Y16" s="3">
        <f>IF($F16&lt;Y$3,Y15*EXP(-MMatrix!U13*(NatL!Y46-NatL!Y45)),0)</f>
        <v>1.6547044002318502E-3</v>
      </c>
      <c r="Z16" s="3">
        <f>IF($F16&lt;Z$3,Z15*EXP(-MMatrix!V13*(NatL!Z46-NatL!Z45)),0)</f>
        <v>7.6828894796030227E-4</v>
      </c>
      <c r="AA16" s="3">
        <f>IF($F16&lt;AA$3,AA15*EXP(-MMatrix!W13*(NatL!AA46-NatL!AA45)),0)</f>
        <v>3.2604627103774132E-4</v>
      </c>
      <c r="AC16">
        <f t="shared" si="5"/>
        <v>57.5</v>
      </c>
      <c r="AD16">
        <f t="shared" si="6"/>
        <v>18821.78070549724</v>
      </c>
      <c r="AE16">
        <f t="shared" si="7"/>
        <v>9.0809264718379953E-3</v>
      </c>
    </row>
    <row r="17" spans="1:31" x14ac:dyDescent="0.25">
      <c r="A17" t="s">
        <v>22</v>
      </c>
      <c r="B17">
        <f>IF(B18&lt;0,1000000,0)</f>
        <v>0</v>
      </c>
      <c r="D17">
        <f t="shared" si="4"/>
        <v>0.10481223894689579</v>
      </c>
      <c r="F17">
        <v>60</v>
      </c>
      <c r="G17" s="3">
        <f>IF($F17&lt;G$3,G16*EXP(-MMatrix!C14*(NatL!G47-NatL!G46)),0)</f>
        <v>2.4834550377864859E-4</v>
      </c>
      <c r="H17" s="3">
        <f>IF($F17&lt;H$3,H16*EXP(-MMatrix!D14*(NatL!H47-NatL!H46)),0)</f>
        <v>6.0722964525243247E-4</v>
      </c>
      <c r="I17" s="3">
        <f>IF($F17&lt;I$3,I16*EXP(-MMatrix!E14*(NatL!I47-NatL!I46)),0)</f>
        <v>1.3371170936236649E-3</v>
      </c>
      <c r="J17" s="3">
        <f>IF($F17&lt;J$3,J16*EXP(-MMatrix!F14*(NatL!J47-NatL!J46)),0)</f>
        <v>2.6683717550756996E-3</v>
      </c>
      <c r="K17" s="3">
        <f>IF($F17&lt;K$3,K16*EXP(-MMatrix!G14*(NatL!K47-NatL!K46)),0)</f>
        <v>4.8415028325927536E-3</v>
      </c>
      <c r="L17" s="3">
        <f>IF($F17&lt;L$3,L16*EXP(-MMatrix!H14*(NatL!L47-NatL!L46)),0)</f>
        <v>8.0012259390312094E-3</v>
      </c>
      <c r="M17" s="3">
        <f>IF($F17&lt;M$3,M16*EXP(-MMatrix!I14*(NatL!M47-NatL!M46)),0)</f>
        <v>1.2057272105202277E-2</v>
      </c>
      <c r="N17" s="3">
        <f>IF($F17&lt;N$3,N16*EXP(-MMatrix!J14*(NatL!N47-NatL!N46)),0)</f>
        <v>1.6579011037472183E-2</v>
      </c>
      <c r="O17" s="3">
        <f>IF($F17&lt;O$3,O16*EXP(-MMatrix!K14*(NatL!O47-NatL!O46)),0)</f>
        <v>2.0810575930308654E-2</v>
      </c>
      <c r="P17" s="3">
        <f>IF($F17&lt;P$3,P16*EXP(-MMatrix!L14*(NatL!P47-NatL!P46)),0)</f>
        <v>2.3854001954311657E-2</v>
      </c>
      <c r="Q17" s="3">
        <f>IF($F17&lt;Q$3,Q16*EXP(-MMatrix!M14*(NatL!Q47-NatL!Q46)),0)</f>
        <v>2.4973831087503447E-2</v>
      </c>
      <c r="R17" s="3">
        <f>IF($F17&lt;R$3,R16*EXP(-MMatrix!N14*(NatL!R47-NatL!R46)),0)</f>
        <v>2.3884927081383543E-2</v>
      </c>
      <c r="S17" s="3">
        <f>IF($F17&lt;S$3,S16*EXP(-MMatrix!O14*(NatL!S47-NatL!S46)),0)</f>
        <v>2.0870223293411806E-2</v>
      </c>
      <c r="T17" s="3">
        <f>IF($F17&lt;T$3,T16*EXP(-MMatrix!P14*(NatL!T47-NatL!T46)),0)</f>
        <v>1.6662163425546953E-2</v>
      </c>
      <c r="U17" s="3">
        <f>IF($F17&lt;U$3,U16*EXP(-MMatrix!Q14*(NatL!U47-NatL!U46)),0)</f>
        <v>1.2155261295274066E-2</v>
      </c>
      <c r="V17" s="3">
        <f>IF($F17&lt;V$3,V16*EXP(-MMatrix!R14*(NatL!V47-NatL!V46)),0)</f>
        <v>8.1030152500049767E-3</v>
      </c>
      <c r="W17" s="3">
        <f>IF($F17&lt;W$3,W16*EXP(-MMatrix!S14*(NatL!W47-NatL!W46)),0)</f>
        <v>4.9362186918559259E-3</v>
      </c>
      <c r="X17" s="3">
        <f>IF($F17&lt;X$3,X16*EXP(-MMatrix!T14*(NatL!X47-NatL!X46)),0)</f>
        <v>2.7480193423341419E-3</v>
      </c>
      <c r="Y17" s="3">
        <f>IF($F17&lt;Y$3,Y16*EXP(-MMatrix!U14*(NatL!Y47-NatL!Y46)),0)</f>
        <v>1.3980810860589948E-3</v>
      </c>
      <c r="Z17" s="3">
        <f>IF($F17&lt;Z$3,Z16*EXP(-MMatrix!V14*(NatL!Z47-NatL!Z46)),0)</f>
        <v>6.5003919887079867E-4</v>
      </c>
      <c r="AA17" s="3">
        <f>IF($F17&lt;AA$3,AA16*EXP(-MMatrix!W14*(NatL!AA47-NatL!AA46)),0)</f>
        <v>2.762149374993724E-4</v>
      </c>
      <c r="AC17">
        <f t="shared" si="5"/>
        <v>62.5</v>
      </c>
      <c r="AD17">
        <f t="shared" si="6"/>
        <v>79066.264781590289</v>
      </c>
      <c r="AE17">
        <f t="shared" si="7"/>
        <v>3.8147024881380755E-2</v>
      </c>
    </row>
    <row r="18" spans="1:31" x14ac:dyDescent="0.25">
      <c r="A18" t="s">
        <v>26</v>
      </c>
      <c r="B18">
        <f>MIN(MMatrix!C3:W29)</f>
        <v>4.2647346195090141E-2</v>
      </c>
      <c r="D18">
        <f t="shared" si="4"/>
        <v>0.10400868911136237</v>
      </c>
      <c r="F18">
        <v>65</v>
      </c>
      <c r="G18" s="3">
        <f>IF($F18&lt;G$3,G17*EXP(-MMatrix!C15*(NatL!G48-NatL!G47)),0)</f>
        <v>1.473074752087682E-4</v>
      </c>
      <c r="H18" s="3">
        <f>IF($F18&lt;H$3,H17*EXP(-MMatrix!D15*(NatL!H48-NatL!H47)),0)</f>
        <v>4.0477090718917148E-4</v>
      </c>
      <c r="I18" s="3">
        <f>IF($F18&lt;I$3,I17*EXP(-MMatrix!E15*(NatL!I48-NatL!I47)),0)</f>
        <v>9.4821669221186865E-4</v>
      </c>
      <c r="J18" s="3">
        <f>IF($F18&lt;J$3,J17*EXP(-MMatrix!F15*(NatL!J48-NatL!J47)),0)</f>
        <v>1.9666982320023954E-3</v>
      </c>
      <c r="K18" s="3">
        <f>IF($F18&lt;K$3,K17*EXP(-MMatrix!G15*(NatL!K48-NatL!K47)),0)</f>
        <v>3.6638547853580371E-3</v>
      </c>
      <c r="L18" s="3">
        <f>IF($F18&lt;L$3,L17*EXP(-MMatrix!H15*(NatL!L48-NatL!L47)),0)</f>
        <v>6.1725493861924047E-3</v>
      </c>
      <c r="M18" s="3">
        <f>IF($F18&lt;M$3,M17*EXP(-MMatrix!I15*(NatL!M48-NatL!M47)),0)</f>
        <v>9.4387076705551177E-3</v>
      </c>
      <c r="N18" s="3">
        <f>IF($F18&lt;N$3,N17*EXP(-MMatrix!J15*(NatL!N48-NatL!N47)),0)</f>
        <v>1.3128738150252379E-2</v>
      </c>
      <c r="O18" s="3">
        <f>IF($F18&lt;O$3,O17*EXP(-MMatrix!K15*(NatL!O48-NatL!O47)),0)</f>
        <v>1.6633627055875972E-2</v>
      </c>
      <c r="P18" s="3">
        <f>IF($F18&lt;P$3,P17*EXP(-MMatrix!L15*(NatL!P48-NatL!P47)),0)</f>
        <v>1.9212950824769193E-2</v>
      </c>
      <c r="Q18" s="3">
        <f>IF($F18&lt;Q$3,Q17*EXP(-MMatrix!M15*(NatL!Q48-NatL!Q47)),0)</f>
        <v>2.0244688173846111E-2</v>
      </c>
      <c r="R18" s="3">
        <f>IF($F18&lt;R$3,R17*EXP(-MMatrix!N15*(NatL!R48-NatL!R47)),0)</f>
        <v>1.9468225956601286E-2</v>
      </c>
      <c r="S18" s="3">
        <f>IF($F18&lt;S$3,S17*EXP(-MMatrix!O15*(NatL!S48-NatL!S47)),0)</f>
        <v>1.709134904150825E-2</v>
      </c>
      <c r="T18" s="3">
        <f>IF($F18&lt;T$3,T17*EXP(-MMatrix!P15*(NatL!T48-NatL!T47)),0)</f>
        <v>1.3701304478884317E-2</v>
      </c>
      <c r="U18" s="3">
        <f>IF($F18&lt;U$3,U17*EXP(-MMatrix!Q15*(NatL!U48-NatL!U47)),0)</f>
        <v>1.0031344705538462E-2</v>
      </c>
      <c r="V18" s="3">
        <f>IF($F18&lt;V$3,V17*EXP(-MMatrix!R15*(NatL!V48-NatL!V47)),0)</f>
        <v>6.7085131409133506E-3</v>
      </c>
      <c r="W18" s="3">
        <f>IF($F18&lt;W$3,W17*EXP(-MMatrix!S15*(NatL!W48-NatL!W47)),0)</f>
        <v>4.0983445685989963E-3</v>
      </c>
      <c r="X18" s="3">
        <f>IF($F18&lt;X$3,X17*EXP(-MMatrix!T15*(NatL!X48-NatL!X47)),0)</f>
        <v>2.2873953862185088E-3</v>
      </c>
      <c r="Y18" s="3">
        <f>IF($F18&lt;Y$3,Y17*EXP(-MMatrix!U15*(NatL!Y48-NatL!Y47)),0)</f>
        <v>1.16641417275966E-3</v>
      </c>
      <c r="Z18" s="3">
        <f>IF($F18&lt;Z$3,Z17*EXP(-MMatrix!V15*(NatL!Z48-NatL!Z47)),0)</f>
        <v>5.4345767025838136E-4</v>
      </c>
      <c r="AA18" s="3">
        <f>IF($F18&lt;AA$3,AA17*EXP(-MMatrix!W15*(NatL!AA48-NatL!AA47)),0)</f>
        <v>2.3136535951162422E-4</v>
      </c>
      <c r="AC18">
        <f t="shared" si="5"/>
        <v>67.5</v>
      </c>
      <c r="AD18">
        <f t="shared" si="6"/>
        <v>207946.15245945333</v>
      </c>
      <c r="AE18">
        <f t="shared" si="7"/>
        <v>0.10032758059041591</v>
      </c>
    </row>
    <row r="19" spans="1:31" x14ac:dyDescent="0.25">
      <c r="D19">
        <f t="shared" si="4"/>
        <v>0.10326810302162193</v>
      </c>
      <c r="F19">
        <v>70</v>
      </c>
      <c r="G19" s="3">
        <f>IF($F19&lt;G$3,G18*EXP(-MMatrix!C16*(NatL!G49-NatL!G48)),0)</f>
        <v>0</v>
      </c>
      <c r="H19" s="3">
        <f>IF($F19&lt;H$3,H18*EXP(-MMatrix!D16*(NatL!H49-NatL!H48)),0)</f>
        <v>1.8050774441978509E-4</v>
      </c>
      <c r="I19" s="3">
        <f>IF($F19&lt;I$3,I18*EXP(-MMatrix!E16*(NatL!I49-NatL!I48)),0)</f>
        <v>5.4779988155861513E-4</v>
      </c>
      <c r="J19" s="3">
        <f>IF($F19&lt;J$3,J18*EXP(-MMatrix!F16*(NatL!J49-NatL!J48)),0)</f>
        <v>1.2715524062956898E-3</v>
      </c>
      <c r="K19" s="3">
        <f>IF($F19&lt;K$3,K18*EXP(-MMatrix!G16*(NatL!K49-NatL!K48)),0)</f>
        <v>2.5248957717589264E-3</v>
      </c>
      <c r="L19" s="3">
        <f>IF($F19&lt;L$3,L18*EXP(-MMatrix!H16*(NatL!L49-NatL!L48)),0)</f>
        <v>4.4328729713927874E-3</v>
      </c>
      <c r="M19" s="3">
        <f>IF($F19&lt;M$3,M18*EXP(-MMatrix!I16*(NatL!M49-NatL!M48)),0)</f>
        <v>6.9773220998787574E-3</v>
      </c>
      <c r="N19" s="3">
        <f>IF($F19&lt;N$3,N18*EXP(-MMatrix!J16*(NatL!N49-NatL!N48)),0)</f>
        <v>9.9150484109350699E-3</v>
      </c>
      <c r="O19" s="3">
        <f>IF($F19&lt;O$3,O18*EXP(-MMatrix!K16*(NatL!O49-NatL!O48)),0)</f>
        <v>1.2770899872658887E-2</v>
      </c>
      <c r="P19" s="3">
        <f>IF($F19&lt;P$3,P18*EXP(-MMatrix!L16*(NatL!P49-NatL!P48)),0)</f>
        <v>1.4945776381297975E-2</v>
      </c>
      <c r="Q19" s="3">
        <f>IF($F19&lt;Q$3,Q18*EXP(-MMatrix!M16*(NatL!Q49-NatL!Q48)),0)</f>
        <v>1.5917148566469357E-2</v>
      </c>
      <c r="R19" s="3">
        <f>IF($F19&lt;R$3,R18*EXP(-MMatrix!N16*(NatL!R49-NatL!R48)),0)</f>
        <v>1.5442644960629085E-2</v>
      </c>
      <c r="S19" s="3">
        <f>IF($F19&lt;S$3,S18*EXP(-MMatrix!O16*(NatL!S49-NatL!S48)),0)</f>
        <v>1.3658722827257287E-2</v>
      </c>
      <c r="T19" s="3">
        <f>IF($F19&lt;T$3,T18*EXP(-MMatrix!P16*(NatL!T49-NatL!T48)),0)</f>
        <v>1.1019530762330986E-2</v>
      </c>
      <c r="U19" s="3">
        <f>IF($F19&lt;U$3,U18*EXP(-MMatrix!Q16*(NatL!U49-NatL!U48)),0)</f>
        <v>8.1124616819086837E-3</v>
      </c>
      <c r="V19" s="3">
        <f>IF($F19&lt;V$3,V18*EXP(-MMatrix!R16*(NatL!V49-NatL!V48)),0)</f>
        <v>5.4514053568337009E-3</v>
      </c>
      <c r="W19" s="3">
        <f>IF($F19&lt;W$3,W18*EXP(-MMatrix!S16*(NatL!W49-NatL!W48)),0)</f>
        <v>3.3444918512831167E-3</v>
      </c>
      <c r="X19" s="3">
        <f>IF($F19&lt;X$3,X18*EXP(-MMatrix!T16*(NatL!X49-NatL!X48)),0)</f>
        <v>1.8736794138547372E-3</v>
      </c>
      <c r="Y19" s="3">
        <f>IF($F19&lt;Y$3,Y18*EXP(-MMatrix!U16*(NatL!Y49-NatL!Y48)),0)</f>
        <v>9.5866138886735951E-4</v>
      </c>
      <c r="Z19" s="3">
        <f>IF($F19&lt;Z$3,Z18*EXP(-MMatrix!V16*(NatL!Z49-NatL!Z48)),0)</f>
        <v>4.480113593578543E-4</v>
      </c>
      <c r="AA19" s="3">
        <f>IF($F19&lt;AA$3,AA18*EXP(-MMatrix!W16*(NatL!AA49-NatL!AA48)),0)</f>
        <v>1.912521253338061E-4</v>
      </c>
      <c r="AC19">
        <f t="shared" si="5"/>
        <v>72.5</v>
      </c>
      <c r="AD19">
        <f t="shared" si="6"/>
        <v>343349.48115793767</v>
      </c>
      <c r="AE19">
        <f t="shared" si="7"/>
        <v>0.16565549462747217</v>
      </c>
    </row>
    <row r="20" spans="1:31" x14ac:dyDescent="0.25">
      <c r="D20">
        <f t="shared" si="4"/>
        <v>0.10258168529962247</v>
      </c>
      <c r="F20">
        <v>75</v>
      </c>
      <c r="G20" s="3">
        <f>IF($F20&lt;G$3,G19*EXP(-MMatrix!C17*(NatL!G50-NatL!G49)),0)</f>
        <v>0</v>
      </c>
      <c r="H20" s="3">
        <f>IF($F20&lt;H$3,H19*EXP(-MMatrix!D17*(NatL!H50-NatL!H49)),0)</f>
        <v>0</v>
      </c>
      <c r="I20" s="3">
        <f>IF($F20&lt;I$3,I19*EXP(-MMatrix!E17*(NatL!I50-NatL!I49)),0)</f>
        <v>1.1037867663736343E-4</v>
      </c>
      <c r="J20" s="3">
        <f>IF($F20&lt;J$3,J19*EXP(-MMatrix!F17*(NatL!J50-NatL!J49)),0)</f>
        <v>5.7626148797132058E-4</v>
      </c>
      <c r="K20" s="3">
        <f>IF($F20&lt;K$3,K19*EXP(-MMatrix!G17*(NatL!K50-NatL!K49)),0)</f>
        <v>1.4276603713174896E-3</v>
      </c>
      <c r="L20" s="3">
        <f>IF($F20&lt;L$3,L19*EXP(-MMatrix!H17*(NatL!L50-NatL!L49)),0)</f>
        <v>2.7925176441290734E-3</v>
      </c>
      <c r="M20" s="3">
        <f>IF($F20&lt;M$3,M19*EXP(-MMatrix!I17*(NatL!M50-NatL!M49)),0)</f>
        <v>4.6886440739010646E-3</v>
      </c>
      <c r="N20" s="3">
        <f>IF($F20&lt;N$3,N19*EXP(-MMatrix!J17*(NatL!N50-NatL!N49)),0)</f>
        <v>6.9560306368280835E-3</v>
      </c>
      <c r="O20" s="3">
        <f>IF($F20&lt;O$3,O19*EXP(-MMatrix!K17*(NatL!O50-NatL!O49)),0)</f>
        <v>9.2400278295245598E-3</v>
      </c>
      <c r="P20" s="3">
        <f>IF($F20&lt;P$3,P19*EXP(-MMatrix!L17*(NatL!P50-NatL!P49)),0)</f>
        <v>1.1066951391764083E-2</v>
      </c>
      <c r="Q20" s="3">
        <f>IF($F20&lt;Q$3,Q19*EXP(-MMatrix!M17*(NatL!Q50-NatL!Q49)),0)</f>
        <v>1.2000841257908627E-2</v>
      </c>
      <c r="R20" s="3">
        <f>IF($F20&lt;R$3,R19*EXP(-MMatrix!N17*(NatL!R50-NatL!R49)),0)</f>
        <v>1.1812669752691244E-2</v>
      </c>
      <c r="S20" s="3">
        <f>IF($F20&lt;S$3,S19*EXP(-MMatrix!O17*(NatL!S50-NatL!S49)),0)</f>
        <v>1.0572612159300131E-2</v>
      </c>
      <c r="T20" s="3">
        <f>IF($F20&lt;T$3,T19*EXP(-MMatrix!P17*(NatL!T50-NatL!T49)),0)</f>
        <v>8.6144833762235272E-3</v>
      </c>
      <c r="U20" s="3">
        <f>IF($F20&lt;U$3,U19*EXP(-MMatrix!Q17*(NatL!U50-NatL!U49)),0)</f>
        <v>6.3952341906221219E-3</v>
      </c>
      <c r="V20" s="3">
        <f>IF($F20&lt;V$3,V19*EXP(-MMatrix!R17*(NatL!V50-NatL!V49)),0)</f>
        <v>4.328461834539314E-3</v>
      </c>
      <c r="W20" s="3">
        <f>IF($F20&lt;W$3,W19*EXP(-MMatrix!S17*(NatL!W50-NatL!W49)),0)</f>
        <v>2.6721632997367285E-3</v>
      </c>
      <c r="X20" s="3">
        <f>IF($F20&lt;X$3,X19*EXP(-MMatrix!T17*(NatL!X50-NatL!X49)),0)</f>
        <v>1.5052181697468531E-3</v>
      </c>
      <c r="Y20" s="3">
        <f>IF($F20&lt;Y$3,Y19*EXP(-MMatrix!U17*(NatL!Y50-NatL!Y49)),0)</f>
        <v>7.7386173262399894E-4</v>
      </c>
      <c r="Z20" s="3">
        <f>IF($F20&lt;Z$3,Z19*EXP(-MMatrix!V17*(NatL!Z50-NatL!Z49)),0)</f>
        <v>3.6320329897320918E-4</v>
      </c>
      <c r="AA20" s="3">
        <f>IF($F20&lt;AA$3,AA19*EXP(-MMatrix!W17*(NatL!AA50-NatL!AA49)),0)</f>
        <v>1.5564481667464423E-4</v>
      </c>
      <c r="AC20">
        <f t="shared" si="5"/>
        <v>77.5</v>
      </c>
      <c r="AD20">
        <f t="shared" si="6"/>
        <v>454038.45680285944</v>
      </c>
      <c r="AE20">
        <f t="shared" si="7"/>
        <v>0.21905949846760969</v>
      </c>
    </row>
    <row r="21" spans="1:31" x14ac:dyDescent="0.25">
      <c r="D21">
        <f t="shared" si="4"/>
        <v>0.1019423416234494</v>
      </c>
      <c r="F21">
        <v>80</v>
      </c>
      <c r="G21" s="3">
        <f>IF($F21&lt;G$3,G20*EXP(-MMatrix!C18*(NatL!G51-NatL!G50)),0)</f>
        <v>0</v>
      </c>
      <c r="H21" s="3">
        <f>IF($F21&lt;H$3,H20*EXP(-MMatrix!D18*(NatL!H51-NatL!H50)),0)</f>
        <v>0</v>
      </c>
      <c r="I21" s="3">
        <f>IF($F21&lt;I$3,I20*EXP(-MMatrix!E18*(NatL!I51-NatL!I50)),0)</f>
        <v>0</v>
      </c>
      <c r="J21" s="3">
        <f>IF($F21&lt;J$3,J20*EXP(-MMatrix!F18*(NatL!J51-NatL!J50)),0)</f>
        <v>0</v>
      </c>
      <c r="K21" s="3">
        <f>IF($F21&lt;K$3,K20*EXP(-MMatrix!G18*(NatL!K51-NatL!K50)),0)</f>
        <v>3.843255010765967E-4</v>
      </c>
      <c r="L21" s="3">
        <f>IF($F21&lt;L$3,L20*EXP(-MMatrix!H18*(NatL!L51-NatL!L50)),0)</f>
        <v>1.2764819732059786E-3</v>
      </c>
      <c r="M21" s="3">
        <f>IF($F21&lt;M$3,M20*EXP(-MMatrix!I18*(NatL!M51-NatL!M50)),0)</f>
        <v>2.6040482624845721E-3</v>
      </c>
      <c r="N21" s="3">
        <f>IF($F21&lt;N$3,N20*EXP(-MMatrix!J18*(NatL!N51-NatL!N50)),0)</f>
        <v>4.2848387048530102E-3</v>
      </c>
      <c r="O21" s="3">
        <f>IF($F21&lt;O$3,O20*EXP(-MMatrix!K18*(NatL!O51-NatL!O50)),0)</f>
        <v>6.071751719251851E-3</v>
      </c>
      <c r="P21" s="3">
        <f>IF($F21&lt;P$3,P20*EXP(-MMatrix!L18*(NatL!P51-NatL!P50)),0)</f>
        <v>7.6014754975338378E-3</v>
      </c>
      <c r="Q21" s="3">
        <f>IF($F21&lt;Q$3,Q20*EXP(-MMatrix!M18*(NatL!Q51-NatL!Q50)),0)</f>
        <v>8.5132160502038971E-3</v>
      </c>
      <c r="R21" s="3">
        <f>IF($F21&lt;R$3,R20*EXP(-MMatrix!N18*(NatL!R51-NatL!R50)),0)</f>
        <v>8.5881661974407265E-3</v>
      </c>
      <c r="S21" s="3">
        <f>IF($F21&lt;S$3,S20*EXP(-MMatrix!O18*(NatL!S51-NatL!S50)),0)</f>
        <v>7.8367172647740985E-3</v>
      </c>
      <c r="T21" s="3">
        <f>IF($F21&lt;T$3,T20*EXP(-MMatrix!P18*(NatL!T51-NatL!T50)),0)</f>
        <v>6.4858408861258278E-3</v>
      </c>
      <c r="U21" s="3">
        <f>IF($F21&lt;U$3,U20*EXP(-MMatrix!Q18*(NatL!U51-NatL!U50)),0)</f>
        <v>4.8774147006895186E-3</v>
      </c>
      <c r="V21" s="3">
        <f>IF($F21&lt;V$3,V20*EXP(-MMatrix!R18*(NatL!V51-NatL!V50)),0)</f>
        <v>3.3370428004689677E-3</v>
      </c>
      <c r="W21" s="3">
        <f>IF($F21&lt;W$3,W20*EXP(-MMatrix!S18*(NatL!W51-NatL!W50)),0)</f>
        <v>2.0791539313781931E-3</v>
      </c>
      <c r="X21" s="3">
        <f>IF($F21&lt;X$3,X20*EXP(-MMatrix!T18*(NatL!X51-NatL!X50)),0)</f>
        <v>1.1804965432824339E-3</v>
      </c>
      <c r="Y21" s="3">
        <f>IF($F21&lt;Y$3,Y20*EXP(-MMatrix!U18*(NatL!Y51-NatL!Y50)),0)</f>
        <v>6.1111678293515191E-4</v>
      </c>
      <c r="Z21" s="3">
        <f>IF($F21&lt;Z$3,Z20*EXP(-MMatrix!V18*(NatL!Z51-NatL!Z50)),0)</f>
        <v>2.885636711020281E-4</v>
      </c>
      <c r="AA21" s="3">
        <f>IF($F21&lt;AA$3,AA20*EXP(-MMatrix!W18*(NatL!AA51-NatL!AA50)),0)</f>
        <v>1.2432423484811259E-4</v>
      </c>
      <c r="AC21">
        <f t="shared" si="5"/>
        <v>82.5</v>
      </c>
      <c r="AD21">
        <f t="shared" si="6"/>
        <v>558286.84397597227</v>
      </c>
      <c r="AE21">
        <f t="shared" si="7"/>
        <v>0.26935611776942975</v>
      </c>
    </row>
    <row r="22" spans="1:31" x14ac:dyDescent="0.25">
      <c r="D22">
        <f t="shared" si="4"/>
        <v>0.10134426905796656</v>
      </c>
      <c r="F22">
        <v>85</v>
      </c>
      <c r="G22" s="3">
        <f>IF($F22&lt;G$3,G21*EXP(-MMatrix!C19*(NatL!G52-NatL!G51)),0)</f>
        <v>0</v>
      </c>
      <c r="H22" s="3">
        <f>IF($F22&lt;H$3,H21*EXP(-MMatrix!D19*(NatL!H52-NatL!H51)),0)</f>
        <v>0</v>
      </c>
      <c r="I22" s="3">
        <f>IF($F22&lt;I$3,I21*EXP(-MMatrix!E19*(NatL!I52-NatL!I51)),0)</f>
        <v>0</v>
      </c>
      <c r="J22" s="3">
        <f>IF($F22&lt;J$3,J21*EXP(-MMatrix!F19*(NatL!J52-NatL!J51)),0)</f>
        <v>0</v>
      </c>
      <c r="K22" s="3">
        <f>IF($F22&lt;K$3,K21*EXP(-MMatrix!G19*(NatL!K52-NatL!K51)),0)</f>
        <v>0</v>
      </c>
      <c r="L22" s="3">
        <f>IF($F22&lt;L$3,L21*EXP(-MMatrix!H19*(NatL!L52-NatL!L51)),0)</f>
        <v>0</v>
      </c>
      <c r="M22" s="3">
        <f>IF($F22&lt;M$3,M21*EXP(-MMatrix!I19*(NatL!M52-NatL!M51)),0)</f>
        <v>8.0126334210252716E-4</v>
      </c>
      <c r="N22" s="3">
        <f>IF($F22&lt;N$3,N21*EXP(-MMatrix!J19*(NatL!N52-NatL!N51)),0)</f>
        <v>1.9681332023898613E-3</v>
      </c>
      <c r="O22" s="3">
        <f>IF($F22&lt;O$3,O21*EXP(-MMatrix!K19*(NatL!O52-NatL!O51)),0)</f>
        <v>3.3213365841909203E-3</v>
      </c>
      <c r="P22" s="3">
        <f>IF($F22&lt;P$3,P21*EXP(-MMatrix!L19*(NatL!P52-NatL!P51)),0)</f>
        <v>4.5916919174803809E-3</v>
      </c>
      <c r="Q22" s="3">
        <f>IF($F22&lt;Q$3,Q21*EXP(-MMatrix!M19*(NatL!Q52-NatL!Q51)),0)</f>
        <v>5.4833409845375294E-3</v>
      </c>
      <c r="R22" s="3">
        <f>IF($F22&lt;R$3,R21*EXP(-MMatrix!N19*(NatL!R52-NatL!R51)),0)</f>
        <v>5.786294627433095E-3</v>
      </c>
      <c r="S22" s="3">
        <f>IF($F22&lt;S$3,S21*EXP(-MMatrix!O19*(NatL!S52-NatL!S51)),0)</f>
        <v>5.4590065602078313E-3</v>
      </c>
      <c r="T22" s="3">
        <f>IF($F22&lt;T$3,T21*EXP(-MMatrix!P19*(NatL!T52-NatL!T51)),0)</f>
        <v>4.6356050685910826E-3</v>
      </c>
      <c r="U22" s="3">
        <f>IF($F22&lt;U$3,U21*EXP(-MMatrix!Q19*(NatL!U52-NatL!U51)),0)</f>
        <v>3.5579344112597463E-3</v>
      </c>
      <c r="V22" s="3">
        <f>IF($F22&lt;V$3,V21*EXP(-MMatrix!R19*(NatL!V52-NatL!V51)),0)</f>
        <v>2.4750696090802687E-3</v>
      </c>
      <c r="W22" s="3">
        <f>IF($F22&lt;W$3,W21*EXP(-MMatrix!S19*(NatL!W52-NatL!W51)),0)</f>
        <v>1.5635122632912638E-3</v>
      </c>
      <c r="X22" s="3">
        <f>IF($F22&lt;X$3,X21*EXP(-MMatrix!T19*(NatL!X52-NatL!X51)),0)</f>
        <v>8.9810973877417803E-4</v>
      </c>
      <c r="Y22" s="3">
        <f>IF($F22&lt;Y$3,Y21*EXP(-MMatrix!U19*(NatL!Y52-NatL!Y51)),0)</f>
        <v>4.695750132791695E-4</v>
      </c>
      <c r="Z22" s="3">
        <f>IF($F22&lt;Z$3,Z21*EXP(-MMatrix!V19*(NatL!Z52-NatL!Z51)),0)</f>
        <v>2.2364226012322233E-4</v>
      </c>
      <c r="AA22" s="3">
        <f>IF($F22&lt;AA$3,AA21*EXP(-MMatrix!W19*(NatL!AA52-NatL!AA51)),0)</f>
        <v>9.7079198860043121E-5</v>
      </c>
      <c r="AC22">
        <f t="shared" si="5"/>
        <v>87.5</v>
      </c>
      <c r="AD22">
        <f t="shared" si="6"/>
        <v>669034.202596777</v>
      </c>
      <c r="AE22">
        <f t="shared" si="7"/>
        <v>0.32278828958790556</v>
      </c>
    </row>
    <row r="23" spans="1:31" x14ac:dyDescent="0.25">
      <c r="D23">
        <f t="shared" si="4"/>
        <v>0.10078266232859455</v>
      </c>
      <c r="F23">
        <v>90</v>
      </c>
      <c r="G23" s="3">
        <f>IF($F23&lt;G$3,G22*EXP(-MMatrix!C20*(NatL!G53-NatL!G52)),0)</f>
        <v>0</v>
      </c>
      <c r="H23" s="3">
        <f>IF($F23&lt;H$3,H22*EXP(-MMatrix!D20*(NatL!H53-NatL!H52)),0)</f>
        <v>0</v>
      </c>
      <c r="I23" s="3">
        <f>IF($F23&lt;I$3,I22*EXP(-MMatrix!E20*(NatL!I53-NatL!I52)),0)</f>
        <v>0</v>
      </c>
      <c r="J23" s="3">
        <f>IF($F23&lt;J$3,J22*EXP(-MMatrix!F20*(NatL!J53-NatL!J52)),0)</f>
        <v>0</v>
      </c>
      <c r="K23" s="3">
        <f>IF($F23&lt;K$3,K22*EXP(-MMatrix!G20*(NatL!K53-NatL!K52)),0)</f>
        <v>0</v>
      </c>
      <c r="L23" s="3">
        <f>IF($F23&lt;L$3,L22*EXP(-MMatrix!H20*(NatL!L53-NatL!L52)),0)</f>
        <v>0</v>
      </c>
      <c r="M23" s="3">
        <f>IF($F23&lt;M$3,M22*EXP(-MMatrix!I20*(NatL!M53-NatL!M52)),0)</f>
        <v>0</v>
      </c>
      <c r="N23" s="3">
        <f>IF($F23&lt;N$3,N22*EXP(-MMatrix!J20*(NatL!N53-NatL!N52)),0)</f>
        <v>2.005625416855267E-4</v>
      </c>
      <c r="O23" s="3">
        <f>IF($F23&lt;O$3,O22*EXP(-MMatrix!K20*(NatL!O53-NatL!O52)),0)</f>
        <v>1.105608092733595E-3</v>
      </c>
      <c r="P23" s="3">
        <f>IF($F23&lt;P$3,P22*EXP(-MMatrix!L20*(NatL!P53-NatL!P52)),0)</f>
        <v>2.1149063328843106E-3</v>
      </c>
      <c r="Q23" s="3">
        <f>IF($F23&lt;Q$3,Q22*EXP(-MMatrix!M20*(NatL!Q53-NatL!Q52)),0)</f>
        <v>2.9604476570136572E-3</v>
      </c>
      <c r="R23" s="3">
        <f>IF($F23&lt;R$3,R22*EXP(-MMatrix!N20*(NatL!R53-NatL!R52)),0)</f>
        <v>3.4354741053473545E-3</v>
      </c>
      <c r="S23" s="3">
        <f>IF($F23&lt;S$3,S22*EXP(-MMatrix!O20*(NatL!S53-NatL!S52)),0)</f>
        <v>3.4533953813514324E-3</v>
      </c>
      <c r="T23" s="3">
        <f>IF($F23&lt;T$3,T22*EXP(-MMatrix!P20*(NatL!T53-NatL!T52)),0)</f>
        <v>3.068711114084524E-3</v>
      </c>
      <c r="U23" s="3">
        <f>IF($F23&lt;U$3,U22*EXP(-MMatrix!Q20*(NatL!U53-NatL!U52)),0)</f>
        <v>2.4370672208736174E-3</v>
      </c>
      <c r="V23" s="3">
        <f>IF($F23&lt;V$3,V22*EXP(-MMatrix!R20*(NatL!V53-NatL!V52)),0)</f>
        <v>1.7410340757878253E-3</v>
      </c>
      <c r="W23" s="3">
        <f>IF($F23&lt;W$3,W22*EXP(-MMatrix!S20*(NatL!W53-NatL!W52)),0)</f>
        <v>1.1235139099487286E-3</v>
      </c>
      <c r="X23" s="3">
        <f>IF($F23&lt;X$3,X22*EXP(-MMatrix!T20*(NatL!X53-NatL!X52)),0)</f>
        <v>6.5673958342712534E-4</v>
      </c>
      <c r="Y23" s="3">
        <f>IF($F23&lt;Y$3,Y22*EXP(-MMatrix!U20*(NatL!Y53-NatL!Y52)),0)</f>
        <v>3.4841768214996077E-4</v>
      </c>
      <c r="Z23" s="3">
        <f>IF($F23&lt;Z$3,Z22*EXP(-MMatrix!V20*(NatL!Z53-NatL!Z52)),0)</f>
        <v>1.6800158783967375E-4</v>
      </c>
      <c r="AA23" s="3">
        <f>IF($F23&lt;AA$3,AA22*EXP(-MMatrix!W20*(NatL!AA53-NatL!AA52)),0)</f>
        <v>7.3703649029238443E-5</v>
      </c>
      <c r="AC23">
        <f t="shared" si="5"/>
        <v>92.5</v>
      </c>
      <c r="AD23">
        <f t="shared" si="6"/>
        <v>791212.28943466197</v>
      </c>
      <c r="AE23">
        <f t="shared" si="7"/>
        <v>0.3817354338780643</v>
      </c>
    </row>
    <row r="24" spans="1:31" x14ac:dyDescent="0.25">
      <c r="D24">
        <f t="shared" si="4"/>
        <v>0.10025349884618971</v>
      </c>
      <c r="F24">
        <v>95</v>
      </c>
      <c r="G24" s="3">
        <f>IF($F24&lt;G$3,G23*EXP(-MMatrix!C21*(NatL!G54-NatL!G53)),0)</f>
        <v>0</v>
      </c>
      <c r="H24" s="3">
        <f>IF($F24&lt;H$3,H23*EXP(-MMatrix!D21*(NatL!H54-NatL!H53)),0)</f>
        <v>0</v>
      </c>
      <c r="I24" s="3">
        <f>IF($F24&lt;I$3,I23*EXP(-MMatrix!E21*(NatL!I54-NatL!I53)),0)</f>
        <v>0</v>
      </c>
      <c r="J24" s="3">
        <f>IF($F24&lt;J$3,J23*EXP(-MMatrix!F21*(NatL!J54-NatL!J53)),0)</f>
        <v>0</v>
      </c>
      <c r="K24" s="3">
        <f>IF($F24&lt;K$3,K23*EXP(-MMatrix!G21*(NatL!K54-NatL!K53)),0)</f>
        <v>0</v>
      </c>
      <c r="L24" s="3">
        <f>IF($F24&lt;L$3,L23*EXP(-MMatrix!H21*(NatL!L54-NatL!L53)),0)</f>
        <v>0</v>
      </c>
      <c r="M24" s="3">
        <f>IF($F24&lt;M$3,M23*EXP(-MMatrix!I21*(NatL!M54-NatL!M53)),0)</f>
        <v>0</v>
      </c>
      <c r="N24" s="3">
        <f>IF($F24&lt;N$3,N23*EXP(-MMatrix!J21*(NatL!N54-NatL!N53)),0)</f>
        <v>0</v>
      </c>
      <c r="O24" s="3">
        <f>IF($F24&lt;O$3,O23*EXP(-MMatrix!K21*(NatL!O54-NatL!O53)),0)</f>
        <v>0</v>
      </c>
      <c r="P24" s="3">
        <f>IF($F24&lt;P$3,P23*EXP(-MMatrix!L21*(NatL!P54-NatL!P53)),0)</f>
        <v>3.5264845859775678E-4</v>
      </c>
      <c r="Q24" s="3">
        <f>IF($F24&lt;Q$3,Q23*EXP(-MMatrix!M21*(NatL!Q54-NatL!Q53)),0)</f>
        <v>1.0381924486511686E-3</v>
      </c>
      <c r="R24" s="3">
        <f>IF($F24&lt;R$3,R23*EXP(-MMatrix!N21*(NatL!R54-NatL!R53)),0)</f>
        <v>1.5847801946386438E-3</v>
      </c>
      <c r="S24" s="3">
        <f>IF($F24&lt;S$3,S23*EXP(-MMatrix!O21*(NatL!S54-NatL!S53)),0)</f>
        <v>1.8433202938165378E-3</v>
      </c>
      <c r="T24" s="3">
        <f>IF($F24&lt;T$3,T23*EXP(-MMatrix!P21*(NatL!T54-NatL!T53)),0)</f>
        <v>1.794269122322701E-3</v>
      </c>
      <c r="U24" s="3">
        <f>IF($F24&lt;U$3,U23*EXP(-MMatrix!Q21*(NatL!U54-NatL!U53)),0)</f>
        <v>1.5167864450812785E-3</v>
      </c>
      <c r="V24" s="3">
        <f>IF($F24&lt;V$3,V23*EXP(-MMatrix!R21*(NatL!V54-NatL!V53)),0)</f>
        <v>1.1340595623484321E-3</v>
      </c>
      <c r="W24" s="3">
        <f>IF($F24&lt;W$3,W23*EXP(-MMatrix!S21*(NatL!W54-NatL!W53)),0)</f>
        <v>7.5764672237010726E-4</v>
      </c>
      <c r="X24" s="3">
        <f>IF($F24&lt;X$3,X23*EXP(-MMatrix!T21*(NatL!X54-NatL!X53)),0)</f>
        <v>4.5513278747386993E-4</v>
      </c>
      <c r="Y24" s="3">
        <f>IF($F24&lt;Y$3,Y23*EXP(-MMatrix!U21*(NatL!Y54-NatL!Y53)),0)</f>
        <v>2.4684496552721089E-4</v>
      </c>
      <c r="Z24" s="3">
        <f>IF($F24&lt;Z$3,Z23*EXP(-MMatrix!V21*(NatL!Z54-NatL!Z53)),0)</f>
        <v>1.2121012361936171E-4</v>
      </c>
      <c r="AA24" s="3">
        <f>IF($F24&lt;AA$3,AA23*EXP(-MMatrix!W21*(NatL!AA54-NatL!AA53)),0)</f>
        <v>5.3993820331746118E-5</v>
      </c>
      <c r="AC24">
        <f t="shared" si="5"/>
        <v>97.5</v>
      </c>
      <c r="AD24">
        <f t="shared" si="6"/>
        <v>926794.65562454483</v>
      </c>
      <c r="AE24">
        <f t="shared" si="7"/>
        <v>0.44714972796175545</v>
      </c>
    </row>
    <row r="25" spans="1:31" x14ac:dyDescent="0.25">
      <c r="D25">
        <f t="shared" si="4"/>
        <v>9.975337848588095E-2</v>
      </c>
      <c r="F25">
        <v>100</v>
      </c>
      <c r="G25" s="3">
        <f>IF($F25&lt;G$3,G24*EXP(-MMatrix!C22*(NatL!G55-NatL!G54)),0)</f>
        <v>0</v>
      </c>
      <c r="H25" s="3">
        <f>IF($F25&lt;H$3,H24*EXP(-MMatrix!D22*(NatL!H55-NatL!H54)),0)</f>
        <v>0</v>
      </c>
      <c r="I25" s="3">
        <f>IF($F25&lt;I$3,I24*EXP(-MMatrix!E22*(NatL!I55-NatL!I54)),0)</f>
        <v>0</v>
      </c>
      <c r="J25" s="3">
        <f>IF($F25&lt;J$3,J24*EXP(-MMatrix!F22*(NatL!J55-NatL!J54)),0)</f>
        <v>0</v>
      </c>
      <c r="K25" s="3">
        <f>IF($F25&lt;K$3,K24*EXP(-MMatrix!G22*(NatL!K55-NatL!K54)),0)</f>
        <v>0</v>
      </c>
      <c r="L25" s="3">
        <f>IF($F25&lt;L$3,L24*EXP(-MMatrix!H22*(NatL!L55-NatL!L54)),0)</f>
        <v>0</v>
      </c>
      <c r="M25" s="3">
        <f>IF($F25&lt;M$3,M24*EXP(-MMatrix!I22*(NatL!M55-NatL!M54)),0)</f>
        <v>0</v>
      </c>
      <c r="N25" s="3">
        <f>IF($F25&lt;N$3,N24*EXP(-MMatrix!J22*(NatL!N55-NatL!N54)),0)</f>
        <v>0</v>
      </c>
      <c r="O25" s="3">
        <f>IF($F25&lt;O$3,O24*EXP(-MMatrix!K22*(NatL!O55-NatL!O54)),0)</f>
        <v>0</v>
      </c>
      <c r="P25" s="3">
        <f>IF($F25&lt;P$3,P24*EXP(-MMatrix!L22*(NatL!P55-NatL!P54)),0)</f>
        <v>0</v>
      </c>
      <c r="Q25" s="3">
        <f>IF($F25&lt;Q$3,Q24*EXP(-MMatrix!M22*(NatL!Q55-NatL!Q54)),0)</f>
        <v>0</v>
      </c>
      <c r="R25" s="3">
        <f>IF($F25&lt;R$3,R24*EXP(-MMatrix!N22*(NatL!R55-NatL!R54)),0)</f>
        <v>3.3459765710151009E-4</v>
      </c>
      <c r="S25" s="3">
        <f>IF($F25&lt;S$3,S24*EXP(-MMatrix!O22*(NatL!S55-NatL!S54)),0)</f>
        <v>6.708661222988915E-4</v>
      </c>
      <c r="T25" s="3">
        <f>IF($F25&lt;T$3,T24*EXP(-MMatrix!P22*(NatL!T55-NatL!T54)),0)</f>
        <v>8.2832782395316569E-4</v>
      </c>
      <c r="U25" s="3">
        <f>IF($F25&lt;U$3,U24*EXP(-MMatrix!Q22*(NatL!U55-NatL!U54)),0)</f>
        <v>8.0151629067084184E-4</v>
      </c>
      <c r="V25" s="3">
        <f>IF($F25&lt;V$3,V24*EXP(-MMatrix!R22*(NatL!V55-NatL!V54)),0)</f>
        <v>6.5404988502057828E-4</v>
      </c>
      <c r="W25" s="3">
        <f>IF($F25&lt;W$3,W24*EXP(-MMatrix!S22*(NatL!W55-NatL!W54)),0)</f>
        <v>4.6460930880382506E-4</v>
      </c>
      <c r="X25" s="3">
        <f>IF($F25&lt;X$3,X24*EXP(-MMatrix!T22*(NatL!X55-NatL!X54)),0)</f>
        <v>2.9207872155449652E-4</v>
      </c>
      <c r="Y25" s="3">
        <f>IF($F25&lt;Y$3,Y24*EXP(-MMatrix!U22*(NatL!Y55-NatL!Y54)),0)</f>
        <v>1.640607237538814E-4</v>
      </c>
      <c r="Z25" s="3">
        <f>IF($F25&lt;Z$3,Z24*EXP(-MMatrix!V22*(NatL!Z55-NatL!Z54)),0)</f>
        <v>8.2834866189347652E-5</v>
      </c>
      <c r="AA25" s="3">
        <f>IF($F25&lt;AA$3,AA24*EXP(-MMatrix!W22*(NatL!AA55-NatL!AA54)),0)</f>
        <v>3.7745229385358214E-5</v>
      </c>
      <c r="AC25">
        <f t="shared" si="5"/>
        <v>102.5</v>
      </c>
      <c r="AD25">
        <f t="shared" si="6"/>
        <v>1076873.3730323513</v>
      </c>
      <c r="AE25">
        <f t="shared" si="7"/>
        <v>0.51955806270396165</v>
      </c>
    </row>
    <row r="26" spans="1:31" x14ac:dyDescent="0.25">
      <c r="D26">
        <f t="shared" si="4"/>
        <v>9.9279402230344982E-2</v>
      </c>
      <c r="F26">
        <v>105</v>
      </c>
      <c r="G26" s="3">
        <f>IF($F26&lt;G$3,G25*EXP(-MMatrix!C23*(NatL!G56-NatL!G55)),0)</f>
        <v>0</v>
      </c>
      <c r="H26" s="3">
        <f>IF($F26&lt;H$3,H25*EXP(-MMatrix!D23*(NatL!H56-NatL!H55)),0)</f>
        <v>0</v>
      </c>
      <c r="I26" s="3">
        <f>IF($F26&lt;I$3,I25*EXP(-MMatrix!E23*(NatL!I56-NatL!I55)),0)</f>
        <v>0</v>
      </c>
      <c r="J26" s="3">
        <f>IF($F26&lt;J$3,J25*EXP(-MMatrix!F23*(NatL!J56-NatL!J55)),0)</f>
        <v>0</v>
      </c>
      <c r="K26" s="3">
        <f>IF($F26&lt;K$3,K25*EXP(-MMatrix!G23*(NatL!K56-NatL!K55)),0)</f>
        <v>0</v>
      </c>
      <c r="L26" s="3">
        <f>IF($F26&lt;L$3,L25*EXP(-MMatrix!H23*(NatL!L56-NatL!L55)),0)</f>
        <v>0</v>
      </c>
      <c r="M26" s="3">
        <f>IF($F26&lt;M$3,M25*EXP(-MMatrix!I23*(NatL!M56-NatL!M55)),0)</f>
        <v>0</v>
      </c>
      <c r="N26" s="3">
        <f>IF($F26&lt;N$3,N25*EXP(-MMatrix!J23*(NatL!N56-NatL!N55)),0)</f>
        <v>0</v>
      </c>
      <c r="O26" s="3">
        <f>IF($F26&lt;O$3,O25*EXP(-MMatrix!K23*(NatL!O56-NatL!O55)),0)</f>
        <v>0</v>
      </c>
      <c r="P26" s="3">
        <f>IF($F26&lt;P$3,P25*EXP(-MMatrix!L23*(NatL!P56-NatL!P55)),0)</f>
        <v>0</v>
      </c>
      <c r="Q26" s="3">
        <f>IF($F26&lt;Q$3,Q25*EXP(-MMatrix!M23*(NatL!Q56-NatL!Q55)),0)</f>
        <v>0</v>
      </c>
      <c r="R26" s="3">
        <f>IF($F26&lt;R$3,R25*EXP(-MMatrix!N23*(NatL!R56-NatL!R55)),0)</f>
        <v>0</v>
      </c>
      <c r="S26" s="3">
        <f>IF($F26&lt;S$3,S25*EXP(-MMatrix!O23*(NatL!S56-NatL!S55)),0)</f>
        <v>3.426707832491726E-5</v>
      </c>
      <c r="T26" s="3">
        <f>IF($F26&lt;T$3,T25*EXP(-MMatrix!P23*(NatL!T56-NatL!T55)),0)</f>
        <v>2.0171337811840305E-4</v>
      </c>
      <c r="U26" s="3">
        <f>IF($F26&lt;U$3,U25*EXP(-MMatrix!Q23*(NatL!U56-NatL!U55)),0)</f>
        <v>2.9991531910484817E-4</v>
      </c>
      <c r="V26" s="3">
        <f>IF($F26&lt;V$3,V25*EXP(-MMatrix!R23*(NatL!V56-NatL!V55)),0)</f>
        <v>3.0202651639036021E-4</v>
      </c>
      <c r="W26" s="3">
        <f>IF($F26&lt;W$3,W25*EXP(-MMatrix!S23*(NatL!W56-NatL!W55)),0)</f>
        <v>2.4333011747010747E-4</v>
      </c>
      <c r="X26" s="3">
        <f>IF($F26&lt;X$3,X25*EXP(-MMatrix!T23*(NatL!X56-NatL!X55)),0)</f>
        <v>1.6638295791093939E-4</v>
      </c>
      <c r="Y26" s="3">
        <f>IF($F26&lt;Y$3,Y25*EXP(-MMatrix!U23*(NatL!Y56-NatL!Y55)),0)</f>
        <v>9.9253379454378082E-5</v>
      </c>
      <c r="Z26" s="3">
        <f>IF($F26&lt;Z$3,Z25*EXP(-MMatrix!V23*(NatL!Z56-NatL!Z55)),0)</f>
        <v>5.2432263678828943E-5</v>
      </c>
      <c r="AA26" s="3">
        <f>IF($F26&lt;AA$3,AA25*EXP(-MMatrix!W23*(NatL!AA56-NatL!AA55)),0)</f>
        <v>2.4749128564058691E-5</v>
      </c>
      <c r="AC26">
        <f t="shared" si="5"/>
        <v>107.5</v>
      </c>
      <c r="AD26">
        <f t="shared" si="6"/>
        <v>1242292.3091568036</v>
      </c>
      <c r="AE26">
        <f t="shared" si="7"/>
        <v>0.5993675780468477</v>
      </c>
    </row>
    <row r="27" spans="1:31" x14ac:dyDescent="0.25">
      <c r="D27">
        <f t="shared" si="4"/>
        <v>9.8829078912088114E-2</v>
      </c>
      <c r="F27">
        <v>110</v>
      </c>
      <c r="G27" s="3">
        <f>IF($F27&lt;G$3,G26*EXP(-MMatrix!C24*(NatL!G57-NatL!G56)),0)</f>
        <v>0</v>
      </c>
      <c r="H27" s="3">
        <f>IF($F27&lt;H$3,H26*EXP(-MMatrix!D24*(NatL!H57-NatL!H56)),0)</f>
        <v>0</v>
      </c>
      <c r="I27" s="3">
        <f>IF($F27&lt;I$3,I26*EXP(-MMatrix!E24*(NatL!I57-NatL!I56)),0)</f>
        <v>0</v>
      </c>
      <c r="J27" s="3">
        <f>IF($F27&lt;J$3,J26*EXP(-MMatrix!F24*(NatL!J57-NatL!J56)),0)</f>
        <v>0</v>
      </c>
      <c r="K27" s="3">
        <f>IF($F27&lt;K$3,K26*EXP(-MMatrix!G24*(NatL!K57-NatL!K56)),0)</f>
        <v>0</v>
      </c>
      <c r="L27" s="3">
        <f>IF($F27&lt;L$3,L26*EXP(-MMatrix!H24*(NatL!L57-NatL!L56)),0)</f>
        <v>0</v>
      </c>
      <c r="M27" s="3">
        <f>IF($F27&lt;M$3,M26*EXP(-MMatrix!I24*(NatL!M57-NatL!M56)),0)</f>
        <v>0</v>
      </c>
      <c r="N27" s="3">
        <f>IF($F27&lt;N$3,N26*EXP(-MMatrix!J24*(NatL!N57-NatL!N56)),0)</f>
        <v>0</v>
      </c>
      <c r="O27" s="3">
        <f>IF($F27&lt;O$3,O26*EXP(-MMatrix!K24*(NatL!O57-NatL!O56)),0)</f>
        <v>0</v>
      </c>
      <c r="P27" s="3">
        <f>IF($F27&lt;P$3,P26*EXP(-MMatrix!L24*(NatL!P57-NatL!P56)),0)</f>
        <v>0</v>
      </c>
      <c r="Q27" s="3">
        <f>IF($F27&lt;Q$3,Q26*EXP(-MMatrix!M24*(NatL!Q57-NatL!Q56)),0)</f>
        <v>0</v>
      </c>
      <c r="R27" s="3">
        <f>IF($F27&lt;R$3,R26*EXP(-MMatrix!N24*(NatL!R57-NatL!R56)),0)</f>
        <v>0</v>
      </c>
      <c r="S27" s="3">
        <f>IF($F27&lt;S$3,S26*EXP(-MMatrix!O24*(NatL!S57-NatL!S56)),0)</f>
        <v>0</v>
      </c>
      <c r="T27" s="3">
        <f>IF($F27&lt;T$3,T26*EXP(-MMatrix!P24*(NatL!T57-NatL!T56)),0)</f>
        <v>0</v>
      </c>
      <c r="U27" s="3">
        <f>IF($F27&lt;U$3,U26*EXP(-MMatrix!Q24*(NatL!U57-NatL!U56)),0)</f>
        <v>3.0804369702498018E-5</v>
      </c>
      <c r="V27" s="3">
        <f>IF($F27&lt;V$3,V26*EXP(-MMatrix!R24*(NatL!V57-NatL!V56)),0)</f>
        <v>8.100871948483073E-5</v>
      </c>
      <c r="W27" s="3">
        <f>IF($F27&lt;W$3,W26*EXP(-MMatrix!S24*(NatL!W57-NatL!W56)),0)</f>
        <v>9.3030075593705648E-5</v>
      </c>
      <c r="X27" s="3">
        <f>IF($F27&lt;X$3,X26*EXP(-MMatrix!T24*(NatL!X57-NatL!X56)),0)</f>
        <v>7.6828599873055286E-5</v>
      </c>
      <c r="Y27" s="3">
        <f>IF($F27&lt;Y$3,Y26*EXP(-MMatrix!U24*(NatL!Y57-NatL!Y56)),0)</f>
        <v>5.1567888083350405E-5</v>
      </c>
      <c r="Z27" s="3">
        <f>IF($F27&lt;Z$3,Z26*EXP(-MMatrix!V24*(NatL!Z57-NatL!Z56)),0)</f>
        <v>2.9535600557554717E-5</v>
      </c>
      <c r="AA27" s="3">
        <f>IF($F27&lt;AA$3,AA26*EXP(-MMatrix!W24*(NatL!AA57-NatL!AA56)),0)</f>
        <v>1.4787855517110627E-5</v>
      </c>
      <c r="AC27">
        <f t="shared" si="5"/>
        <v>112.5</v>
      </c>
      <c r="AD27">
        <f t="shared" si="6"/>
        <v>1423826.9244573407</v>
      </c>
      <c r="AE27">
        <f t="shared" si="7"/>
        <v>0.68695240965399207</v>
      </c>
    </row>
    <row r="28" spans="1:31" x14ac:dyDescent="0.25">
      <c r="D28">
        <f t="shared" si="4"/>
        <v>9.8400252609878947E-2</v>
      </c>
      <c r="F28">
        <v>115</v>
      </c>
      <c r="G28" s="3">
        <f>IF($F28&lt;G$3,G27*EXP(-MMatrix!C25*(NatL!G58-NatL!G57)),0)</f>
        <v>0</v>
      </c>
      <c r="H28" s="3">
        <f>IF($F28&lt;H$3,H27*EXP(-MMatrix!D25*(NatL!H58-NatL!H57)),0)</f>
        <v>0</v>
      </c>
      <c r="I28" s="3">
        <f>IF($F28&lt;I$3,I27*EXP(-MMatrix!E25*(NatL!I58-NatL!I57)),0)</f>
        <v>0</v>
      </c>
      <c r="J28" s="3">
        <f>IF($F28&lt;J$3,J27*EXP(-MMatrix!F25*(NatL!J58-NatL!J57)),0)</f>
        <v>0</v>
      </c>
      <c r="K28" s="3">
        <f>IF($F28&lt;K$3,K27*EXP(-MMatrix!G25*(NatL!K58-NatL!K57)),0)</f>
        <v>0</v>
      </c>
      <c r="L28" s="3">
        <f>IF($F28&lt;L$3,L27*EXP(-MMatrix!H25*(NatL!L58-NatL!L57)),0)</f>
        <v>0</v>
      </c>
      <c r="M28" s="3">
        <f>IF($F28&lt;M$3,M27*EXP(-MMatrix!I25*(NatL!M58-NatL!M57)),0)</f>
        <v>0</v>
      </c>
      <c r="N28" s="3">
        <f>IF($F28&lt;N$3,N27*EXP(-MMatrix!J25*(NatL!N58-NatL!N57)),0)</f>
        <v>0</v>
      </c>
      <c r="O28" s="3">
        <f>IF($F28&lt;O$3,O27*EXP(-MMatrix!K25*(NatL!O58-NatL!O57)),0)</f>
        <v>0</v>
      </c>
      <c r="P28" s="3">
        <f>IF($F28&lt;P$3,P27*EXP(-MMatrix!L25*(NatL!P58-NatL!P57)),0)</f>
        <v>0</v>
      </c>
      <c r="Q28" s="3">
        <f>IF($F28&lt;Q$3,Q27*EXP(-MMatrix!M25*(NatL!Q58-NatL!Q57)),0)</f>
        <v>0</v>
      </c>
      <c r="R28" s="3">
        <f>IF($F28&lt;R$3,R27*EXP(-MMatrix!N25*(NatL!R58-NatL!R57)),0)</f>
        <v>0</v>
      </c>
      <c r="S28" s="3">
        <f>IF($F28&lt;S$3,S27*EXP(-MMatrix!O25*(NatL!S58-NatL!S57)),0)</f>
        <v>0</v>
      </c>
      <c r="T28" s="3">
        <f>IF($F28&lt;T$3,T27*EXP(-MMatrix!P25*(NatL!T58-NatL!T57)),0)</f>
        <v>0</v>
      </c>
      <c r="U28" s="3">
        <f>IF($F28&lt;U$3,U27*EXP(-MMatrix!Q25*(NatL!U58-NatL!U57)),0)</f>
        <v>0</v>
      </c>
      <c r="V28" s="3">
        <f>IF($F28&lt;V$3,V27*EXP(-MMatrix!R25*(NatL!V58-NatL!V57)),0)</f>
        <v>0</v>
      </c>
      <c r="W28" s="3">
        <f>IF($F28&lt;W$3,W27*EXP(-MMatrix!S25*(NatL!W58-NatL!W57)),0)</f>
        <v>1.34250314013525E-5</v>
      </c>
      <c r="X28" s="3">
        <f>IF($F28&lt;X$3,X27*EXP(-MMatrix!T25*(NatL!X58-NatL!X57)),0)</f>
        <v>2.2101864694186432E-5</v>
      </c>
      <c r="Y28" s="3">
        <f>IF($F28&lt;Y$3,Y27*EXP(-MMatrix!U25*(NatL!Y58-NatL!Y57)),0)</f>
        <v>2.0056202649398719E-5</v>
      </c>
      <c r="Z28" s="3">
        <f>IF($F28&lt;Z$3,Z27*EXP(-MMatrix!V25*(NatL!Z58-NatL!Z57)),0)</f>
        <v>1.3634738543750279E-5</v>
      </c>
      <c r="AA28" s="3">
        <f>IF($F28&lt;AA$3,AA27*EXP(-MMatrix!W25*(NatL!AA58-NatL!AA57)),0)</f>
        <v>7.627954036548089E-6</v>
      </c>
      <c r="AC28">
        <f t="shared" si="5"/>
        <v>117.5</v>
      </c>
      <c r="AD28">
        <f t="shared" si="6"/>
        <v>1622234.0611969857</v>
      </c>
      <c r="AE28">
        <f t="shared" si="7"/>
        <v>0.78267771048561829</v>
      </c>
    </row>
    <row r="29" spans="1:31" x14ac:dyDescent="0.25">
      <c r="D29">
        <f t="shared" si="4"/>
        <v>9.799104545507567E-2</v>
      </c>
      <c r="F29">
        <v>120</v>
      </c>
      <c r="G29" s="3">
        <f>IF($F29&lt;G$3,G28*EXP(-MMatrix!C26*(NatL!G59-NatL!G58)),0)</f>
        <v>0</v>
      </c>
      <c r="H29" s="3">
        <f>IF($F29&lt;H$3,H28*EXP(-MMatrix!D26*(NatL!H59-NatL!H58)),0)</f>
        <v>0</v>
      </c>
      <c r="I29" s="3">
        <f>IF($F29&lt;I$3,I28*EXP(-MMatrix!E26*(NatL!I59-NatL!I58)),0)</f>
        <v>0</v>
      </c>
      <c r="J29" s="3">
        <f>IF($F29&lt;J$3,J28*EXP(-MMatrix!F26*(NatL!J59-NatL!J58)),0)</f>
        <v>0</v>
      </c>
      <c r="K29" s="3">
        <f>IF($F29&lt;K$3,K28*EXP(-MMatrix!G26*(NatL!K59-NatL!K58)),0)</f>
        <v>0</v>
      </c>
      <c r="L29" s="3">
        <f>IF($F29&lt;L$3,L28*EXP(-MMatrix!H26*(NatL!L59-NatL!L58)),0)</f>
        <v>0</v>
      </c>
      <c r="M29" s="3">
        <f>IF($F29&lt;M$3,M28*EXP(-MMatrix!I26*(NatL!M59-NatL!M58)),0)</f>
        <v>0</v>
      </c>
      <c r="N29" s="3">
        <f>IF($F29&lt;N$3,N28*EXP(-MMatrix!J26*(NatL!N59-NatL!N58)),0)</f>
        <v>0</v>
      </c>
      <c r="O29" s="3">
        <f>IF($F29&lt;O$3,O28*EXP(-MMatrix!K26*(NatL!O59-NatL!O58)),0)</f>
        <v>0</v>
      </c>
      <c r="P29" s="3">
        <f>IF($F29&lt;P$3,P28*EXP(-MMatrix!L26*(NatL!P59-NatL!P58)),0)</f>
        <v>0</v>
      </c>
      <c r="Q29" s="3">
        <f>IF($F29&lt;Q$3,Q28*EXP(-MMatrix!M26*(NatL!Q59-NatL!Q58)),0)</f>
        <v>0</v>
      </c>
      <c r="R29" s="3">
        <f>IF($F29&lt;R$3,R28*EXP(-MMatrix!N26*(NatL!R59-NatL!R58)),0)</f>
        <v>0</v>
      </c>
      <c r="S29" s="3">
        <f>IF($F29&lt;S$3,S28*EXP(-MMatrix!O26*(NatL!S59-NatL!S58)),0)</f>
        <v>0</v>
      </c>
      <c r="T29" s="3">
        <f>IF($F29&lt;T$3,T28*EXP(-MMatrix!P26*(NatL!T59-NatL!T58)),0)</f>
        <v>0</v>
      </c>
      <c r="U29" s="3">
        <f>IF($F29&lt;U$3,U28*EXP(-MMatrix!Q26*(NatL!U59-NatL!U58)),0)</f>
        <v>0</v>
      </c>
      <c r="V29" s="3">
        <f>IF($F29&lt;V$3,V28*EXP(-MMatrix!R26*(NatL!V59-NatL!V58)),0)</f>
        <v>0</v>
      </c>
      <c r="W29" s="3">
        <f>IF($F29&lt;W$3,W28*EXP(-MMatrix!S26*(NatL!W59-NatL!W58)),0)</f>
        <v>0</v>
      </c>
      <c r="X29" s="3">
        <f>IF($F29&lt;X$3,X28*EXP(-MMatrix!T26*(NatL!X59-NatL!X58)),0)</f>
        <v>5.6226461762713332E-7</v>
      </c>
      <c r="Y29" s="3">
        <f>IF($F29&lt;Y$3,Y28*EXP(-MMatrix!U26*(NatL!Y59-NatL!Y58)),0)</f>
        <v>3.5626178971402056E-6</v>
      </c>
      <c r="Z29" s="3">
        <f>IF($F29&lt;Z$3,Z28*EXP(-MMatrix!V26*(NatL!Z59-NatL!Z58)),0)</f>
        <v>4.1368155501148329E-6</v>
      </c>
      <c r="AA29" s="3">
        <f>IF($F29&lt;AA$3,AA28*EXP(-MMatrix!W26*(NatL!AA59-NatL!AA58)),0)</f>
        <v>3.008405049533457E-6</v>
      </c>
      <c r="AC29">
        <f t="shared" si="5"/>
        <v>122.5</v>
      </c>
      <c r="AD29">
        <f t="shared" si="6"/>
        <v>1838265.5434216266</v>
      </c>
      <c r="AE29">
        <f t="shared" si="7"/>
        <v>0.88690621236754563</v>
      </c>
    </row>
    <row r="30" spans="1:31" x14ac:dyDescent="0.25">
      <c r="D30">
        <f t="shared" si="4"/>
        <v>9.7599812091682239E-2</v>
      </c>
      <c r="F30">
        <v>125</v>
      </c>
      <c r="G30" s="3">
        <f>IF($F30&lt;G$3,G29*EXP(-MMatrix!C27*(NatL!G60-NatL!G59)),0)</f>
        <v>0</v>
      </c>
      <c r="H30" s="3">
        <f>IF($F30&lt;H$3,H29*EXP(-MMatrix!D27*(NatL!H60-NatL!H59)),0)</f>
        <v>0</v>
      </c>
      <c r="I30" s="3">
        <f>IF($F30&lt;I$3,I29*EXP(-MMatrix!E27*(NatL!I60-NatL!I59)),0)</f>
        <v>0</v>
      </c>
      <c r="J30" s="3">
        <f>IF($F30&lt;J$3,J29*EXP(-MMatrix!F27*(NatL!J60-NatL!J59)),0)</f>
        <v>0</v>
      </c>
      <c r="K30" s="3">
        <f>IF($F30&lt;K$3,K29*EXP(-MMatrix!G27*(NatL!K60-NatL!K59)),0)</f>
        <v>0</v>
      </c>
      <c r="L30" s="3">
        <f>IF($F30&lt;L$3,L29*EXP(-MMatrix!H27*(NatL!L60-NatL!L59)),0)</f>
        <v>0</v>
      </c>
      <c r="M30" s="3">
        <f>IF($F30&lt;M$3,M29*EXP(-MMatrix!I27*(NatL!M60-NatL!M59)),0)</f>
        <v>0</v>
      </c>
      <c r="N30" s="3">
        <f>IF($F30&lt;N$3,N29*EXP(-MMatrix!J27*(NatL!N60-NatL!N59)),0)</f>
        <v>0</v>
      </c>
      <c r="O30" s="3">
        <f>IF($F30&lt;O$3,O29*EXP(-MMatrix!K27*(NatL!O60-NatL!O59)),0)</f>
        <v>0</v>
      </c>
      <c r="P30" s="3">
        <f>IF($F30&lt;P$3,P29*EXP(-MMatrix!L27*(NatL!P60-NatL!P59)),0)</f>
        <v>0</v>
      </c>
      <c r="Q30" s="3">
        <f>IF($F30&lt;Q$3,Q29*EXP(-MMatrix!M27*(NatL!Q60-NatL!Q59)),0)</f>
        <v>0</v>
      </c>
      <c r="R30" s="3">
        <f>IF($F30&lt;R$3,R29*EXP(-MMatrix!N27*(NatL!R60-NatL!R59)),0)</f>
        <v>0</v>
      </c>
      <c r="S30" s="3">
        <f>IF($F30&lt;S$3,S29*EXP(-MMatrix!O27*(NatL!S60-NatL!S59)),0)</f>
        <v>0</v>
      </c>
      <c r="T30" s="3">
        <f>IF($F30&lt;T$3,T29*EXP(-MMatrix!P27*(NatL!T60-NatL!T59)),0)</f>
        <v>0</v>
      </c>
      <c r="U30" s="3">
        <f>IF($F30&lt;U$3,U29*EXP(-MMatrix!Q27*(NatL!U60-NatL!U59)),0)</f>
        <v>0</v>
      </c>
      <c r="V30" s="3">
        <f>IF($F30&lt;V$3,V29*EXP(-MMatrix!R27*(NatL!V60-NatL!V59)),0)</f>
        <v>0</v>
      </c>
      <c r="W30" s="3">
        <f>IF($F30&lt;W$3,W29*EXP(-MMatrix!S27*(NatL!W60-NatL!W59)),0)</f>
        <v>0</v>
      </c>
      <c r="X30" s="3">
        <f>IF($F30&lt;X$3,X29*EXP(-MMatrix!T27*(NatL!X60-NatL!X59)),0)</f>
        <v>0</v>
      </c>
      <c r="Y30" s="3">
        <f>IF($F30&lt;Y$3,Y29*EXP(-MMatrix!U27*(NatL!Y60-NatL!Y59)),0)</f>
        <v>0</v>
      </c>
      <c r="Z30" s="3">
        <f>IF($F30&lt;Z$3,Z29*EXP(-MMatrix!V27*(NatL!Z60-NatL!Z59)),0)</f>
        <v>2.6066866531041914E-7</v>
      </c>
      <c r="AA30" s="3">
        <f>IF($F30&lt;AA$3,AA29*EXP(-MMatrix!W27*(NatL!AA60-NatL!AA59)),0)</f>
        <v>6.1577043252933079E-7</v>
      </c>
      <c r="AC30">
        <f t="shared" si="5"/>
        <v>127.5</v>
      </c>
      <c r="AD30">
        <f t="shared" si="6"/>
        <v>2072671.8538981494</v>
      </c>
      <c r="AE30">
        <f t="shared" si="7"/>
        <v>1</v>
      </c>
    </row>
    <row r="31" spans="1:31" x14ac:dyDescent="0.25">
      <c r="D31">
        <f>$B$2*($B$5/(F31+2.5))^$B$1</f>
        <v>9.7225103058793977E-2</v>
      </c>
      <c r="F31">
        <v>130</v>
      </c>
      <c r="G31" s="3">
        <f>IF($F31&lt;G$3,G30*EXP(-MMatrix!C28*(NatL!G61-NatL!G60)),0)</f>
        <v>0</v>
      </c>
      <c r="H31" s="3">
        <f>IF($F31&lt;H$3,H30*EXP(-MMatrix!D28*(NatL!H61-NatL!H60)),0)</f>
        <v>0</v>
      </c>
      <c r="I31" s="3">
        <f>IF($F31&lt;I$3,I30*EXP(-MMatrix!E28*(NatL!I61-NatL!I60)),0)</f>
        <v>0</v>
      </c>
      <c r="J31" s="3">
        <f>IF($F31&lt;J$3,J30*EXP(-MMatrix!F28*(NatL!J61-NatL!J60)),0)</f>
        <v>0</v>
      </c>
      <c r="K31" s="3">
        <f>IF($F31&lt;K$3,K30*EXP(-MMatrix!G28*(NatL!K61-NatL!K60)),0)</f>
        <v>0</v>
      </c>
      <c r="L31" s="3">
        <f>IF($F31&lt;L$3,L30*EXP(-MMatrix!H28*(NatL!L61-NatL!L60)),0)</f>
        <v>0</v>
      </c>
      <c r="M31" s="3">
        <f>IF($F31&lt;M$3,M30*EXP(-MMatrix!I28*(NatL!M61-NatL!M60)),0)</f>
        <v>0</v>
      </c>
      <c r="N31" s="3">
        <f>IF($F31&lt;N$3,N30*EXP(-MMatrix!J28*(NatL!N61-NatL!N60)),0)</f>
        <v>0</v>
      </c>
      <c r="O31" s="3">
        <f>IF($F31&lt;O$3,O30*EXP(-MMatrix!K28*(NatL!O61-NatL!O60)),0)</f>
        <v>0</v>
      </c>
      <c r="P31" s="3">
        <f>IF($F31&lt;P$3,P30*EXP(-MMatrix!L28*(NatL!P61-NatL!P60)),0)</f>
        <v>0</v>
      </c>
      <c r="Q31" s="3">
        <f>IF($F31&lt;Q$3,Q30*EXP(-MMatrix!M28*(NatL!Q61-NatL!Q60)),0)</f>
        <v>0</v>
      </c>
      <c r="R31" s="3">
        <f>IF($F31&lt;R$3,R30*EXP(-MMatrix!N28*(NatL!R61-NatL!R60)),0)</f>
        <v>0</v>
      </c>
      <c r="S31" s="3">
        <f>IF($F31&lt;S$3,S30*EXP(-MMatrix!O28*(NatL!S61-NatL!S60)),0)</f>
        <v>0</v>
      </c>
      <c r="T31" s="3">
        <f>IF($F31&lt;T$3,T30*EXP(-MMatrix!P28*(NatL!T61-NatL!T60)),0)</f>
        <v>0</v>
      </c>
      <c r="U31" s="3">
        <f>IF($F31&lt;U$3,U30*EXP(-MMatrix!Q28*(NatL!U61-NatL!U60)),0)</f>
        <v>0</v>
      </c>
      <c r="V31" s="3">
        <f>IF($F31&lt;V$3,V30*EXP(-MMatrix!R28*(NatL!V61-NatL!V60)),0)</f>
        <v>0</v>
      </c>
      <c r="W31" s="3">
        <f>IF($F31&lt;W$3,W30*EXP(-MMatrix!S28*(NatL!W61-NatL!W60)),0)</f>
        <v>0</v>
      </c>
      <c r="X31" s="3">
        <f>IF($F31&lt;X$3,X30*EXP(-MMatrix!T28*(NatL!X61-NatL!X60)),0)</f>
        <v>0</v>
      </c>
      <c r="Y31" s="3">
        <f>IF($F31&lt;Y$3,Y30*EXP(-MMatrix!U28*(NatL!Y61-NatL!Y60)),0)</f>
        <v>0</v>
      </c>
      <c r="Z31" s="3">
        <f>IF($F31&lt;Z$3,Z30*EXP(-MMatrix!V28*(NatL!Z61-NatL!Z60)),0)</f>
        <v>0</v>
      </c>
      <c r="AA31" s="3">
        <f>IF($F31&lt;AA$3,AA30*EXP(-MMatrix!W28*(NatL!AA61-NatL!AA60)),0)</f>
        <v>0</v>
      </c>
    </row>
    <row r="33" spans="6:27" x14ac:dyDescent="0.25">
      <c r="F33" t="s">
        <v>16</v>
      </c>
    </row>
    <row r="34" spans="6:27" x14ac:dyDescent="0.25">
      <c r="F34" t="s">
        <v>8</v>
      </c>
      <c r="G34">
        <f>G3</f>
        <v>70</v>
      </c>
      <c r="H34">
        <f t="shared" ref="H34:AA34" si="8">H3</f>
        <v>73</v>
      </c>
      <c r="I34">
        <f t="shared" si="8"/>
        <v>76</v>
      </c>
      <c r="J34">
        <f t="shared" si="8"/>
        <v>79</v>
      </c>
      <c r="K34">
        <f t="shared" si="8"/>
        <v>82</v>
      </c>
      <c r="L34">
        <f t="shared" si="8"/>
        <v>85</v>
      </c>
      <c r="M34">
        <f t="shared" si="8"/>
        <v>88</v>
      </c>
      <c r="N34">
        <f t="shared" si="8"/>
        <v>91</v>
      </c>
      <c r="O34">
        <f t="shared" si="8"/>
        <v>94</v>
      </c>
      <c r="P34">
        <f t="shared" si="8"/>
        <v>97</v>
      </c>
      <c r="Q34">
        <f t="shared" si="8"/>
        <v>100</v>
      </c>
      <c r="R34">
        <f t="shared" si="8"/>
        <v>103</v>
      </c>
      <c r="S34">
        <f t="shared" si="8"/>
        <v>106</v>
      </c>
      <c r="T34">
        <f t="shared" si="8"/>
        <v>109</v>
      </c>
      <c r="U34">
        <f t="shared" si="8"/>
        <v>112</v>
      </c>
      <c r="V34">
        <f t="shared" si="8"/>
        <v>115</v>
      </c>
      <c r="W34">
        <f t="shared" si="8"/>
        <v>118</v>
      </c>
      <c r="X34">
        <f t="shared" si="8"/>
        <v>121</v>
      </c>
      <c r="Y34">
        <f t="shared" si="8"/>
        <v>124</v>
      </c>
      <c r="Z34">
        <f t="shared" si="8"/>
        <v>127</v>
      </c>
      <c r="AA34">
        <f t="shared" si="8"/>
        <v>130</v>
      </c>
    </row>
    <row r="35" spans="6:27" x14ac:dyDescent="0.25">
      <c r="F35">
        <v>0</v>
      </c>
      <c r="G35">
        <f t="shared" ref="G35:G61" si="9">-LN(1-$F35/G$34)/$B$4</f>
        <v>0</v>
      </c>
      <c r="H35">
        <f t="shared" ref="H35:AA47" si="10">-LN(1-$F35/H$34)/$B$4</f>
        <v>0</v>
      </c>
      <c r="I35">
        <f t="shared" si="10"/>
        <v>0</v>
      </c>
      <c r="J35">
        <f t="shared" si="10"/>
        <v>0</v>
      </c>
      <c r="K35">
        <f t="shared" si="10"/>
        <v>0</v>
      </c>
      <c r="L35">
        <f t="shared" si="10"/>
        <v>0</v>
      </c>
      <c r="M35">
        <f t="shared" si="10"/>
        <v>0</v>
      </c>
      <c r="N35">
        <f t="shared" si="10"/>
        <v>0</v>
      </c>
      <c r="O35">
        <f t="shared" si="10"/>
        <v>0</v>
      </c>
      <c r="P35">
        <f t="shared" si="10"/>
        <v>0</v>
      </c>
      <c r="Q35">
        <f t="shared" si="10"/>
        <v>0</v>
      </c>
      <c r="R35">
        <f t="shared" si="10"/>
        <v>0</v>
      </c>
      <c r="S35">
        <f t="shared" si="10"/>
        <v>0</v>
      </c>
      <c r="T35">
        <f t="shared" si="10"/>
        <v>0</v>
      </c>
      <c r="U35">
        <f t="shared" si="10"/>
        <v>0</v>
      </c>
      <c r="V35">
        <f t="shared" si="10"/>
        <v>0</v>
      </c>
      <c r="W35">
        <f t="shared" si="10"/>
        <v>0</v>
      </c>
      <c r="X35">
        <f t="shared" si="10"/>
        <v>0</v>
      </c>
      <c r="Y35">
        <f t="shared" si="10"/>
        <v>0</v>
      </c>
      <c r="Z35">
        <f t="shared" si="10"/>
        <v>0</v>
      </c>
      <c r="AA35">
        <f t="shared" si="10"/>
        <v>0</v>
      </c>
    </row>
    <row r="36" spans="6:27" x14ac:dyDescent="0.25">
      <c r="F36">
        <v>5</v>
      </c>
      <c r="G36">
        <f t="shared" si="9"/>
        <v>1.1116206939265216</v>
      </c>
      <c r="H36">
        <f t="shared" si="10"/>
        <v>1.0642771038613712</v>
      </c>
      <c r="I36">
        <f t="shared" si="10"/>
        <v>1.0208029694782039</v>
      </c>
      <c r="J36">
        <f t="shared" si="10"/>
        <v>0.98074236968514572</v>
      </c>
      <c r="K36">
        <f t="shared" si="10"/>
        <v>0.94370832486686462</v>
      </c>
      <c r="L36">
        <f t="shared" si="10"/>
        <v>0.90937023661675931</v>
      </c>
      <c r="M36">
        <f t="shared" si="10"/>
        <v>0.877443977668105</v>
      </c>
      <c r="N36">
        <f t="shared" si="10"/>
        <v>0.8476840016341366</v>
      </c>
      <c r="O36">
        <f t="shared" si="10"/>
        <v>0.81987700794496909</v>
      </c>
      <c r="P36">
        <f t="shared" si="10"/>
        <v>0.79383681565195385</v>
      </c>
      <c r="Q36">
        <f t="shared" si="10"/>
        <v>0.76940018521344378</v>
      </c>
      <c r="R36">
        <f t="shared" si="10"/>
        <v>0.74642338980934708</v>
      </c>
      <c r="S36">
        <f t="shared" si="10"/>
        <v>0.72477938384149898</v>
      </c>
      <c r="T36">
        <f t="shared" si="10"/>
        <v>0.70435545067201533</v>
      </c>
      <c r="U36">
        <f t="shared" si="10"/>
        <v>0.68505123754906228</v>
      </c>
      <c r="V36">
        <f t="shared" si="10"/>
        <v>0.66677710533961243</v>
      </c>
      <c r="W36">
        <f t="shared" si="10"/>
        <v>0.64945273575259854</v>
      </c>
      <c r="X36">
        <f t="shared" si="10"/>
        <v>0.63300595036159657</v>
      </c>
      <c r="Y36">
        <f t="shared" si="10"/>
        <v>0.61737170477431635</v>
      </c>
      <c r="Z36">
        <f t="shared" si="10"/>
        <v>0.60249122837124969</v>
      </c>
      <c r="AA36">
        <f t="shared" si="10"/>
        <v>0.58831128561050461</v>
      </c>
    </row>
    <row r="37" spans="6:27" x14ac:dyDescent="0.25">
      <c r="F37">
        <v>10</v>
      </c>
      <c r="G37">
        <f t="shared" si="9"/>
        <v>2.3122625096713829</v>
      </c>
      <c r="H37">
        <f t="shared" si="10"/>
        <v>2.2098729312258074</v>
      </c>
      <c r="I37">
        <f t="shared" si="10"/>
        <v>2.1161810900796723</v>
      </c>
      <c r="J37">
        <f t="shared" si="10"/>
        <v>2.0301222481686798</v>
      </c>
      <c r="K37">
        <f t="shared" si="10"/>
        <v>1.9507988745218412</v>
      </c>
      <c r="L37">
        <f t="shared" si="10"/>
        <v>1.8774490217591122</v>
      </c>
      <c r="M37">
        <f t="shared" si="10"/>
        <v>1.8094216262508473</v>
      </c>
      <c r="N37">
        <f t="shared" si="10"/>
        <v>1.7461570238231938</v>
      </c>
      <c r="O37">
        <f t="shared" si="10"/>
        <v>1.6871714385717933</v>
      </c>
      <c r="P37">
        <f t="shared" si="10"/>
        <v>1.6320445297765156</v>
      </c>
      <c r="Q37">
        <f t="shared" si="10"/>
        <v>1.5804093152767094</v>
      </c>
      <c r="R37">
        <f t="shared" si="10"/>
        <v>1.5319439580896548</v>
      </c>
      <c r="S37">
        <f t="shared" si="10"/>
        <v>1.4863650260284891</v>
      </c>
      <c r="T37">
        <f t="shared" si="10"/>
        <v>1.4434219248402314</v>
      </c>
      <c r="U37">
        <f t="shared" si="10"/>
        <v>1.4028922730546252</v>
      </c>
      <c r="V37">
        <f t="shared" si="10"/>
        <v>1.3645780376639369</v>
      </c>
      <c r="W37">
        <f t="shared" si="10"/>
        <v>1.3283022884239641</v>
      </c>
      <c r="X37">
        <f t="shared" si="10"/>
        <v>1.2939064581725614</v>
      </c>
      <c r="Y37">
        <f t="shared" si="10"/>
        <v>1.2612480194061408</v>
      </c>
      <c r="Z37">
        <f t="shared" si="10"/>
        <v>1.230198505111032</v>
      </c>
      <c r="AA37">
        <f t="shared" si="10"/>
        <v>1.2006418157448613</v>
      </c>
    </row>
    <row r="38" spans="6:27" x14ac:dyDescent="0.25">
      <c r="F38">
        <v>15</v>
      </c>
      <c r="G38">
        <f t="shared" si="9"/>
        <v>3.6174344696877907</v>
      </c>
      <c r="H38">
        <f t="shared" si="10"/>
        <v>3.4502499092794845</v>
      </c>
      <c r="I38">
        <f t="shared" si="10"/>
        <v>3.2978954395907376</v>
      </c>
      <c r="J38">
        <f t="shared" si="10"/>
        <v>3.1584746950849394</v>
      </c>
      <c r="K38">
        <f t="shared" si="10"/>
        <v>3.0304024485017531</v>
      </c>
      <c r="L38">
        <f t="shared" si="10"/>
        <v>2.9123431289574913</v>
      </c>
      <c r="M38">
        <f t="shared" si="10"/>
        <v>2.8031634031106325</v>
      </c>
      <c r="N38">
        <f t="shared" si="10"/>
        <v>2.7018951953529786</v>
      </c>
      <c r="O38">
        <f t="shared" si="10"/>
        <v>2.6077065547512901</v>
      </c>
      <c r="P38">
        <f t="shared" si="10"/>
        <v>2.5198784884654342</v>
      </c>
      <c r="Q38">
        <f t="shared" si="10"/>
        <v>2.4377863802530042</v>
      </c>
      <c r="R38">
        <f t="shared" si="10"/>
        <v>2.3608849671564052</v>
      </c>
      <c r="S38">
        <f t="shared" si="10"/>
        <v>2.2886961026243582</v>
      </c>
      <c r="T38">
        <f t="shared" si="10"/>
        <v>2.2207987201858179</v>
      </c>
      <c r="U38">
        <f t="shared" si="10"/>
        <v>2.1568205486962237</v>
      </c>
      <c r="V38">
        <f t="shared" si="10"/>
        <v>2.0964312320586127</v>
      </c>
      <c r="W38">
        <f t="shared" si="10"/>
        <v>2.0393365828770174</v>
      </c>
      <c r="X38">
        <f t="shared" si="10"/>
        <v>1.985273757543867</v>
      </c>
      <c r="Y38">
        <f t="shared" si="10"/>
        <v>1.934007184645582</v>
      </c>
      <c r="Z38">
        <f t="shared" si="10"/>
        <v>1.8853251127775636</v>
      </c>
      <c r="AA38">
        <f t="shared" si="10"/>
        <v>1.8390366704216561</v>
      </c>
    </row>
    <row r="39" spans="6:27" x14ac:dyDescent="0.25">
      <c r="F39">
        <v>20</v>
      </c>
      <c r="G39">
        <f t="shared" si="9"/>
        <v>5.0470885964067893</v>
      </c>
      <c r="H39">
        <f t="shared" si="10"/>
        <v>4.8025177164617547</v>
      </c>
      <c r="I39">
        <f t="shared" si="10"/>
        <v>4.5807293239970495</v>
      </c>
      <c r="J39">
        <f t="shared" si="10"/>
        <v>4.3786605070800375</v>
      </c>
      <c r="K39">
        <f t="shared" si="10"/>
        <v>4.1937771270645499</v>
      </c>
      <c r="L39">
        <f t="shared" si="10"/>
        <v>4.0239638228840136</v>
      </c>
      <c r="M39">
        <f t="shared" si="10"/>
        <v>3.8674405069720033</v>
      </c>
      <c r="N39">
        <f t="shared" si="10"/>
        <v>3.7226981648311837</v>
      </c>
      <c r="O39">
        <f t="shared" si="10"/>
        <v>3.5884489244364359</v>
      </c>
      <c r="P39">
        <f t="shared" si="10"/>
        <v>3.4635868133322965</v>
      </c>
      <c r="Q39">
        <f t="shared" si="10"/>
        <v>3.3471566168697624</v>
      </c>
      <c r="R39">
        <f t="shared" si="10"/>
        <v>3.2383289448245125</v>
      </c>
      <c r="S39">
        <f t="shared" si="10"/>
        <v>3.1363801042584942</v>
      </c>
      <c r="T39">
        <f t="shared" si="10"/>
        <v>3.0406757281307857</v>
      </c>
      <c r="U39">
        <f t="shared" si="10"/>
        <v>2.9506573643481779</v>
      </c>
      <c r="V39">
        <f t="shared" si="10"/>
        <v>2.8658314172720551</v>
      </c>
      <c r="W39">
        <f t="shared" si="10"/>
        <v>2.7857599726863649</v>
      </c>
      <c r="X39">
        <f t="shared" si="10"/>
        <v>2.7100531413853655</v>
      </c>
      <c r="Y39">
        <f t="shared" si="10"/>
        <v>2.6383626353175975</v>
      </c>
      <c r="Z39">
        <f t="shared" si="10"/>
        <v>2.5703763503266255</v>
      </c>
      <c r="AA39">
        <f t="shared" si="10"/>
        <v>2.5058137757612688</v>
      </c>
    </row>
    <row r="40" spans="6:27" x14ac:dyDescent="0.25">
      <c r="F40">
        <v>25</v>
      </c>
      <c r="G40">
        <f t="shared" si="9"/>
        <v>6.6274979116835011</v>
      </c>
      <c r="H40">
        <f t="shared" si="10"/>
        <v>6.2888827424902454</v>
      </c>
      <c r="I40">
        <f t="shared" si="10"/>
        <v>5.9836215970516768</v>
      </c>
      <c r="J40">
        <f t="shared" si="10"/>
        <v>5.7069627955040021</v>
      </c>
      <c r="K40">
        <f t="shared" si="10"/>
        <v>5.4550251464706916</v>
      </c>
      <c r="L40">
        <f t="shared" si="10"/>
        <v>5.2246056386288764</v>
      </c>
      <c r="M40">
        <f t="shared" si="10"/>
        <v>5.0130363343364426</v>
      </c>
      <c r="N40">
        <f t="shared" si="10"/>
        <v>4.8180762854326522</v>
      </c>
      <c r="O40">
        <f t="shared" si="10"/>
        <v>4.6378288029199695</v>
      </c>
      <c r="P40">
        <f t="shared" si="10"/>
        <v>4.4706773629872743</v>
      </c>
      <c r="Q40">
        <f t="shared" si="10"/>
        <v>4.3152354020121155</v>
      </c>
      <c r="R40">
        <f t="shared" si="10"/>
        <v>4.1703065934072541</v>
      </c>
      <c r="S40">
        <f t="shared" si="10"/>
        <v>4.0348531264475529</v>
      </c>
      <c r="T40">
        <f t="shared" si="10"/>
        <v>3.907970158757609</v>
      </c>
      <c r="U40">
        <f t="shared" si="10"/>
        <v>3.7888650784727398</v>
      </c>
      <c r="V40">
        <f t="shared" si="10"/>
        <v>3.6768405473353214</v>
      </c>
      <c r="W40">
        <f t="shared" si="10"/>
        <v>3.5712805409666726</v>
      </c>
      <c r="X40">
        <f t="shared" si="10"/>
        <v>3.4716387835723554</v>
      </c>
      <c r="Y40">
        <f t="shared" si="10"/>
        <v>3.377429109485814</v>
      </c>
      <c r="Z40">
        <f t="shared" si="10"/>
        <v>3.2882173858321884</v>
      </c>
      <c r="AA40">
        <f t="shared" si="10"/>
        <v>3.2036147080855932</v>
      </c>
    </row>
    <row r="41" spans="6:27" x14ac:dyDescent="0.25">
      <c r="F41">
        <v>30</v>
      </c>
      <c r="G41">
        <f t="shared" si="9"/>
        <v>8.3942452132765535</v>
      </c>
      <c r="H41">
        <f t="shared" si="10"/>
        <v>7.9388978207202499</v>
      </c>
      <c r="I41">
        <f t="shared" si="10"/>
        <v>7.5313866883452292</v>
      </c>
      <c r="J41">
        <f t="shared" si="10"/>
        <v>7.1644204797664033</v>
      </c>
      <c r="K41">
        <f t="shared" si="10"/>
        <v>6.8321397623821483</v>
      </c>
      <c r="L41">
        <f t="shared" si="10"/>
        <v>6.5297775986452828</v>
      </c>
      <c r="M41">
        <f t="shared" si="10"/>
        <v>6.2534133123901166</v>
      </c>
      <c r="N41">
        <f t="shared" si="10"/>
        <v>5.9997906349437153</v>
      </c>
      <c r="O41">
        <f t="shared" si="10"/>
        <v>5.7661812498362304</v>
      </c>
      <c r="P41">
        <f t="shared" si="10"/>
        <v>5.5502809369671882</v>
      </c>
      <c r="Q41">
        <f t="shared" si="10"/>
        <v>5.350129509210495</v>
      </c>
      <c r="R41">
        <f t="shared" si="10"/>
        <v>5.1640483702670394</v>
      </c>
      <c r="S41">
        <f t="shared" si="10"/>
        <v>4.9905912979773372</v>
      </c>
      <c r="T41">
        <f t="shared" si="10"/>
        <v>4.8285052749371076</v>
      </c>
      <c r="U41">
        <f t="shared" si="10"/>
        <v>4.676699037161657</v>
      </c>
      <c r="V41">
        <f t="shared" si="10"/>
        <v>4.5342176123116174</v>
      </c>
      <c r="W41">
        <f t="shared" si="10"/>
        <v>4.4002215500334243</v>
      </c>
      <c r="X41">
        <f t="shared" si="10"/>
        <v>4.2739698601682266</v>
      </c>
      <c r="Y41">
        <f t="shared" si="10"/>
        <v>4.1548059048313988</v>
      </c>
      <c r="Z41">
        <f t="shared" si="10"/>
        <v>4.0421456614737883</v>
      </c>
      <c r="AA41">
        <f t="shared" si="10"/>
        <v>3.9354679024802688</v>
      </c>
    </row>
    <row r="42" spans="6:27" x14ac:dyDescent="0.25">
      <c r="F42">
        <v>35</v>
      </c>
      <c r="G42">
        <f t="shared" si="9"/>
        <v>10.397218105617284</v>
      </c>
      <c r="H42">
        <f t="shared" si="10"/>
        <v>9.7931090144390911</v>
      </c>
      <c r="I42">
        <f t="shared" si="10"/>
        <v>9.2574283611587092</v>
      </c>
      <c r="J42">
        <f t="shared" si="10"/>
        <v>8.7788820571134583</v>
      </c>
      <c r="K42">
        <f t="shared" si="10"/>
        <v>8.3485830318959469</v>
      </c>
      <c r="L42">
        <f t="shared" si="10"/>
        <v>7.9594317253642801</v>
      </c>
      <c r="M42">
        <f t="shared" si="10"/>
        <v>7.6056811195723872</v>
      </c>
      <c r="N42">
        <f t="shared" si="10"/>
        <v>7.2826245193500299</v>
      </c>
      <c r="O42">
        <f t="shared" si="10"/>
        <v>6.9863670618313289</v>
      </c>
      <c r="P42">
        <f t="shared" si="10"/>
        <v>6.7136556155299854</v>
      </c>
      <c r="Q42">
        <f t="shared" si="10"/>
        <v>6.461750203137016</v>
      </c>
      <c r="R42">
        <f t="shared" si="10"/>
        <v>6.2283254741284111</v>
      </c>
      <c r="S42">
        <f t="shared" si="10"/>
        <v>6.0113942674555441</v>
      </c>
      <c r="T42">
        <f t="shared" si="10"/>
        <v>5.8092476446222543</v>
      </c>
      <c r="U42">
        <f t="shared" si="10"/>
        <v>5.620407362028522</v>
      </c>
      <c r="V42">
        <f t="shared" si="10"/>
        <v>5.4435878489283755</v>
      </c>
      <c r="W42">
        <f t="shared" si="10"/>
        <v>5.2776655277015294</v>
      </c>
      <c r="X42">
        <f t="shared" si="10"/>
        <v>5.1216538618023595</v>
      </c>
      <c r="Y42">
        <f t="shared" si="10"/>
        <v>4.974682912776367</v>
      </c>
      <c r="Z42">
        <f t="shared" si="10"/>
        <v>4.8359824771257403</v>
      </c>
      <c r="AA42">
        <f t="shared" si="10"/>
        <v>4.7048680876937095</v>
      </c>
    </row>
    <row r="43" spans="6:27" x14ac:dyDescent="0.25">
      <c r="F43">
        <v>40</v>
      </c>
      <c r="G43">
        <f t="shared" si="9"/>
        <v>12.709480615288667</v>
      </c>
      <c r="H43">
        <f t="shared" si="10"/>
        <v>11.909290104518766</v>
      </c>
      <c r="I43">
        <f t="shared" si="10"/>
        <v>11.20822723568055</v>
      </c>
      <c r="J43">
        <f t="shared" si="10"/>
        <v>10.588303683364309</v>
      </c>
      <c r="K43">
        <f t="shared" si="10"/>
        <v>10.035754470467742</v>
      </c>
      <c r="L43">
        <f t="shared" si="10"/>
        <v>9.5398410406409901</v>
      </c>
      <c r="M43">
        <f t="shared" si="10"/>
        <v>9.0920461456008788</v>
      </c>
      <c r="N43">
        <f t="shared" si="10"/>
        <v>8.6855167924046555</v>
      </c>
      <c r="O43">
        <f t="shared" si="10"/>
        <v>8.31466935025529</v>
      </c>
      <c r="P43">
        <f t="shared" si="10"/>
        <v>7.9749036349361244</v>
      </c>
      <c r="Q43">
        <f t="shared" si="10"/>
        <v>7.6623920188818788</v>
      </c>
      <c r="R43">
        <f t="shared" si="10"/>
        <v>7.3739213014928486</v>
      </c>
      <c r="S43">
        <f t="shared" si="10"/>
        <v>7.1067723880570117</v>
      </c>
      <c r="T43">
        <f t="shared" si="10"/>
        <v>6.8586275231057874</v>
      </c>
      <c r="U43">
        <f t="shared" si="10"/>
        <v>6.6274979116835011</v>
      </c>
      <c r="V43">
        <f t="shared" si="10"/>
        <v>6.4116666340707278</v>
      </c>
      <c r="W43">
        <f t="shared" si="10"/>
        <v>6.2096431762842705</v>
      </c>
      <c r="X43">
        <f t="shared" si="10"/>
        <v>6.0201268839914182</v>
      </c>
      <c r="Y43">
        <f t="shared" si="10"/>
        <v>5.8419773434031903</v>
      </c>
      <c r="Z43">
        <f t="shared" si="10"/>
        <v>5.6741901912503039</v>
      </c>
      <c r="AA43">
        <f t="shared" si="10"/>
        <v>5.5158772177569784</v>
      </c>
    </row>
    <row r="44" spans="6:27" x14ac:dyDescent="0.25">
      <c r="F44">
        <v>45</v>
      </c>
      <c r="G44">
        <f t="shared" si="9"/>
        <v>15.444306702024075</v>
      </c>
      <c r="H44">
        <f t="shared" si="10"/>
        <v>14.373838338436146</v>
      </c>
      <c r="I44">
        <f t="shared" si="10"/>
        <v>13.451205488223257</v>
      </c>
      <c r="J44">
        <f t="shared" si="10"/>
        <v>12.646322564085466</v>
      </c>
      <c r="K44">
        <f t="shared" si="10"/>
        <v>11.937031956332387</v>
      </c>
      <c r="L44">
        <f t="shared" si="10"/>
        <v>11.306588342234043</v>
      </c>
      <c r="M44">
        <f t="shared" si="10"/>
        <v>10.742061223830884</v>
      </c>
      <c r="N44">
        <f t="shared" si="10"/>
        <v>10.23328188369821</v>
      </c>
      <c r="O44">
        <f t="shared" si="10"/>
        <v>9.7721270345176965</v>
      </c>
      <c r="P44">
        <f t="shared" si="10"/>
        <v>9.352018250847582</v>
      </c>
      <c r="Q44">
        <f t="shared" si="10"/>
        <v>8.9675639788982835</v>
      </c>
      <c r="R44">
        <f t="shared" si="10"/>
        <v>8.6142982795465244</v>
      </c>
      <c r="S44">
        <f t="shared" si="10"/>
        <v>8.2884867375680749</v>
      </c>
      <c r="T44">
        <f t="shared" si="10"/>
        <v>7.9869799700220456</v>
      </c>
      <c r="U44">
        <f t="shared" si="10"/>
        <v>7.7071014856634132</v>
      </c>
      <c r="V44">
        <f t="shared" si="10"/>
        <v>7.4465607412691055</v>
      </c>
      <c r="W44">
        <f t="shared" si="10"/>
        <v>7.2033849531440568</v>
      </c>
      <c r="X44">
        <f t="shared" si="10"/>
        <v>6.9758650555212052</v>
      </c>
      <c r="Y44">
        <f t="shared" si="10"/>
        <v>6.7625124595826902</v>
      </c>
      <c r="Z44">
        <f t="shared" si="10"/>
        <v>6.5620241499392229</v>
      </c>
      <c r="AA44">
        <f t="shared" si="10"/>
        <v>6.3732542827332717</v>
      </c>
    </row>
    <row r="45" spans="6:27" x14ac:dyDescent="0.25">
      <c r="F45">
        <v>50</v>
      </c>
      <c r="G45">
        <f t="shared" si="9"/>
        <v>18.79146331889384</v>
      </c>
      <c r="H45">
        <f t="shared" si="10"/>
        <v>17.324495702784318</v>
      </c>
      <c r="I45">
        <f t="shared" si="10"/>
        <v>16.089568123540857</v>
      </c>
      <c r="J45">
        <f t="shared" si="10"/>
        <v>15.032295369503581</v>
      </c>
      <c r="K45">
        <f t="shared" si="10"/>
        <v>14.11476428173218</v>
      </c>
      <c r="L45">
        <f t="shared" si="10"/>
        <v>13.309561234574776</v>
      </c>
      <c r="M45">
        <f t="shared" si="10"/>
        <v>12.596272417549729</v>
      </c>
      <c r="N45">
        <f t="shared" si="10"/>
        <v>11.959323556511691</v>
      </c>
      <c r="O45">
        <f t="shared" si="10"/>
        <v>11.386588611864751</v>
      </c>
      <c r="P45">
        <f t="shared" si="10"/>
        <v>10.868461520361382</v>
      </c>
      <c r="Q45">
        <f t="shared" si="10"/>
        <v>10.397218105617284</v>
      </c>
      <c r="R45">
        <f t="shared" si="10"/>
        <v>9.9665660867287951</v>
      </c>
      <c r="S45">
        <f t="shared" si="10"/>
        <v>9.5713206219743903</v>
      </c>
      <c r="T45">
        <f t="shared" si="10"/>
        <v>9.207165782017146</v>
      </c>
      <c r="U45">
        <f t="shared" si="10"/>
        <v>8.8704761642262078</v>
      </c>
      <c r="V45">
        <f t="shared" si="10"/>
        <v>8.5581814351956265</v>
      </c>
      <c r="W45">
        <f t="shared" si="10"/>
        <v>8.2676620570054276</v>
      </c>
      <c r="X45">
        <f t="shared" si="10"/>
        <v>7.9966680249994075</v>
      </c>
      <c r="Y45">
        <f t="shared" si="10"/>
        <v>7.7432548292678351</v>
      </c>
      <c r="Z45">
        <f t="shared" si="10"/>
        <v>7.5057324748060852</v>
      </c>
      <c r="AA45">
        <f t="shared" si="10"/>
        <v>7.2826245193500299</v>
      </c>
    </row>
    <row r="46" spans="6:27" x14ac:dyDescent="0.25">
      <c r="F46">
        <v>55</v>
      </c>
      <c r="G46">
        <f t="shared" si="9"/>
        <v>23.10669872090595</v>
      </c>
      <c r="H46">
        <f t="shared" si="10"/>
        <v>21.001336250119646</v>
      </c>
      <c r="I46">
        <f t="shared" si="10"/>
        <v>19.293182831626453</v>
      </c>
      <c r="J46">
        <f t="shared" si="10"/>
        <v>17.870928202714339</v>
      </c>
      <c r="K46">
        <f t="shared" si="10"/>
        <v>16.663252382151242</v>
      </c>
      <c r="L46">
        <f t="shared" si="10"/>
        <v>15.621823744246161</v>
      </c>
      <c r="M46">
        <f t="shared" si="10"/>
        <v>14.7124535076294</v>
      </c>
      <c r="N46">
        <f t="shared" si="10"/>
        <v>13.910122431033528</v>
      </c>
      <c r="O46">
        <f t="shared" si="10"/>
        <v>13.196010238115599</v>
      </c>
      <c r="P46">
        <f t="shared" si="10"/>
        <v>12.555632958933176</v>
      </c>
      <c r="Q46">
        <f t="shared" si="10"/>
        <v>11.977627420893995</v>
      </c>
      <c r="R46">
        <f t="shared" si="10"/>
        <v>11.452931112757284</v>
      </c>
      <c r="S46">
        <f t="shared" si="10"/>
        <v>10.974212895029016</v>
      </c>
      <c r="T46">
        <f t="shared" si="10"/>
        <v>10.535468070441109</v>
      </c>
      <c r="U46">
        <f t="shared" si="10"/>
        <v>10.131724183632349</v>
      </c>
      <c r="V46">
        <f t="shared" si="10"/>
        <v>9.7588232509404911</v>
      </c>
      <c r="W46">
        <f t="shared" si="10"/>
        <v>9.4132578843698642</v>
      </c>
      <c r="X46">
        <f t="shared" si="10"/>
        <v>9.0920461456008788</v>
      </c>
      <c r="Y46">
        <f t="shared" si="10"/>
        <v>8.7926347077513718</v>
      </c>
      <c r="Z46">
        <f t="shared" si="10"/>
        <v>8.5128230244610634</v>
      </c>
      <c r="AA46">
        <f t="shared" si="10"/>
        <v>8.2507033044923848</v>
      </c>
    </row>
    <row r="47" spans="6:27" x14ac:dyDescent="0.25">
      <c r="F47">
        <v>60</v>
      </c>
      <c r="G47">
        <f t="shared" si="9"/>
        <v>29.188681424511117</v>
      </c>
      <c r="H47">
        <f t="shared" si="10"/>
        <v>25.88267713797995</v>
      </c>
      <c r="I47">
        <f t="shared" si="10"/>
        <v>23.372192642890891</v>
      </c>
      <c r="J47">
        <f t="shared" si="10"/>
        <v>21.375154474663191</v>
      </c>
      <c r="K47">
        <f t="shared" si="10"/>
        <v>19.735171643760701</v>
      </c>
      <c r="L47">
        <f t="shared" si="10"/>
        <v>18.356649830981567</v>
      </c>
      <c r="M47">
        <f t="shared" si="10"/>
        <v>17.177001741546775</v>
      </c>
      <c r="N47">
        <f t="shared" si="10"/>
        <v>16.153100683576238</v>
      </c>
      <c r="O47">
        <f t="shared" si="10"/>
        <v>15.254029118836755</v>
      </c>
      <c r="P47">
        <f t="shared" si="10"/>
        <v>14.456910444797821</v>
      </c>
      <c r="Q47">
        <f t="shared" si="10"/>
        <v>13.744374722487047</v>
      </c>
      <c r="R47">
        <f t="shared" si="10"/>
        <v>13.102946190987289</v>
      </c>
      <c r="S47">
        <f t="shared" si="10"/>
        <v>12.521977986322566</v>
      </c>
      <c r="T47">
        <f t="shared" si="10"/>
        <v>11.992925754703512</v>
      </c>
      <c r="U47">
        <f t="shared" si="10"/>
        <v>11.508838799543806</v>
      </c>
      <c r="V47">
        <f t="shared" si="10"/>
        <v>11.063995210956897</v>
      </c>
      <c r="W47">
        <f t="shared" ref="W47:AA61" si="11">-LN(1-$F47/W$34)/$B$4</f>
        <v>10.653634862423541</v>
      </c>
      <c r="X47">
        <f t="shared" si="11"/>
        <v>10.273760495111942</v>
      </c>
      <c r="Y47">
        <f t="shared" si="11"/>
        <v>9.9209871546676283</v>
      </c>
      <c r="Z47">
        <f t="shared" si="11"/>
        <v>9.5924265984409782</v>
      </c>
      <c r="AA47">
        <f t="shared" si="11"/>
        <v>9.2855974116907642</v>
      </c>
    </row>
    <row r="48" spans="6:27" x14ac:dyDescent="0.25">
      <c r="F48">
        <v>65</v>
      </c>
      <c r="G48">
        <f t="shared" si="9"/>
        <v>39.585899530128408</v>
      </c>
      <c r="H48">
        <f t="shared" ref="H48:V61" si="12">-LN(1-$F48/H$34)/$B$4</f>
        <v>33.165301657329984</v>
      </c>
      <c r="I48">
        <f t="shared" si="12"/>
        <v>28.992600004919407</v>
      </c>
      <c r="J48">
        <f t="shared" si="12"/>
        <v>25.955883798660242</v>
      </c>
      <c r="K48">
        <f t="shared" si="12"/>
        <v>23.602612150732707</v>
      </c>
      <c r="L48">
        <f t="shared" si="12"/>
        <v>21.703806447851324</v>
      </c>
      <c r="M48">
        <f t="shared" si="12"/>
        <v>20.127659105894956</v>
      </c>
      <c r="N48">
        <f t="shared" si="12"/>
        <v>18.79146331889384</v>
      </c>
      <c r="O48">
        <f t="shared" si="12"/>
        <v>17.640001924254875</v>
      </c>
      <c r="P48">
        <f t="shared" si="12"/>
        <v>16.634642770197608</v>
      </c>
      <c r="Q48">
        <f t="shared" si="12"/>
        <v>15.747347614827781</v>
      </c>
      <c r="R48">
        <f t="shared" si="12"/>
        <v>14.957157384706134</v>
      </c>
      <c r="S48">
        <f t="shared" si="12"/>
        <v>14.248019659136046</v>
      </c>
      <c r="T48">
        <f t="shared" si="12"/>
        <v>13.607387332050568</v>
      </c>
      <c r="U48">
        <f t="shared" si="12"/>
        <v>13.025282069057608</v>
      </c>
      <c r="V48">
        <f t="shared" si="12"/>
        <v>12.493649337675894</v>
      </c>
      <c r="W48">
        <f t="shared" si="11"/>
        <v>12.005902669605812</v>
      </c>
      <c r="X48">
        <f t="shared" si="11"/>
        <v>11.556594379518256</v>
      </c>
      <c r="Y48">
        <f t="shared" si="11"/>
        <v>11.141172966662726</v>
      </c>
      <c r="Z48">
        <f t="shared" si="11"/>
        <v>10.755801277003771</v>
      </c>
      <c r="AA48">
        <f t="shared" si="11"/>
        <v>10.397218105617284</v>
      </c>
    </row>
    <row r="49" spans="6:27" x14ac:dyDescent="0.25">
      <c r="F49">
        <v>70</v>
      </c>
      <c r="G49" t="e">
        <f t="shared" si="9"/>
        <v>#NUM!</v>
      </c>
      <c r="H49">
        <f t="shared" si="12"/>
        <v>47.87775516495936</v>
      </c>
      <c r="I49">
        <f t="shared" si="12"/>
        <v>38.084646150520278</v>
      </c>
      <c r="J49">
        <f t="shared" si="12"/>
        <v>32.58338171034373</v>
      </c>
      <c r="K49">
        <f t="shared" si="12"/>
        <v>28.82721778936158</v>
      </c>
      <c r="L49">
        <f t="shared" si="12"/>
        <v>26.019041849863441</v>
      </c>
      <c r="M49">
        <f t="shared" si="12"/>
        <v>23.804499653230277</v>
      </c>
      <c r="N49">
        <f t="shared" si="12"/>
        <v>21.995078026979431</v>
      </c>
      <c r="O49">
        <f t="shared" si="12"/>
        <v>20.478634757465628</v>
      </c>
      <c r="P49">
        <f t="shared" si="12"/>
        <v>19.183130870616676</v>
      </c>
      <c r="Q49">
        <f t="shared" si="12"/>
        <v>18.059610124499162</v>
      </c>
      <c r="R49">
        <f t="shared" si="12"/>
        <v>17.073338474785807</v>
      </c>
      <c r="S49">
        <f t="shared" si="12"/>
        <v>16.198818533657889</v>
      </c>
      <c r="T49">
        <f t="shared" si="12"/>
        <v>15.416808958301418</v>
      </c>
      <c r="U49">
        <f t="shared" si="12"/>
        <v>14.7124535076294</v>
      </c>
      <c r="V49">
        <f t="shared" si="12"/>
        <v>14.074058652952608</v>
      </c>
      <c r="W49">
        <f t="shared" si="11"/>
        <v>13.4922676956343</v>
      </c>
      <c r="X49">
        <f t="shared" si="11"/>
        <v>12.959486652572879</v>
      </c>
      <c r="Y49">
        <f t="shared" si="11"/>
        <v>12.469475255086694</v>
      </c>
      <c r="Z49">
        <f t="shared" si="11"/>
        <v>12.017049296409912</v>
      </c>
      <c r="AA49">
        <f t="shared" si="11"/>
        <v>11.597859921362145</v>
      </c>
    </row>
    <row r="50" spans="6:27" x14ac:dyDescent="0.25">
      <c r="F50">
        <v>75</v>
      </c>
      <c r="G50" t="e">
        <f t="shared" si="9"/>
        <v>#NUM!</v>
      </c>
      <c r="H50" t="e">
        <f t="shared" si="12"/>
        <v>#NUM!</v>
      </c>
      <c r="I50">
        <f t="shared" si="12"/>
        <v>64.961065065359989</v>
      </c>
      <c r="J50">
        <f t="shared" si="12"/>
        <v>44.747347117554064</v>
      </c>
      <c r="K50">
        <f t="shared" si="12"/>
        <v>36.91217338530749</v>
      </c>
      <c r="L50">
        <f t="shared" si="12"/>
        <v>32.101024553468612</v>
      </c>
      <c r="M50">
        <f t="shared" si="12"/>
        <v>28.685840541090588</v>
      </c>
      <c r="N50">
        <f t="shared" si="12"/>
        <v>26.074087838243866</v>
      </c>
      <c r="O50">
        <f t="shared" si="12"/>
        <v>23.982861029414476</v>
      </c>
      <c r="P50">
        <f t="shared" si="12"/>
        <v>22.255050132226138</v>
      </c>
      <c r="Q50">
        <f t="shared" si="12"/>
        <v>20.794436211234569</v>
      </c>
      <c r="R50">
        <f t="shared" si="12"/>
        <v>19.537886708703184</v>
      </c>
      <c r="S50">
        <f t="shared" si="12"/>
        <v>18.441796786200594</v>
      </c>
      <c r="T50">
        <f t="shared" si="12"/>
        <v>17.474827839022574</v>
      </c>
      <c r="U50">
        <f t="shared" si="12"/>
        <v>16.613730993494041</v>
      </c>
      <c r="V50">
        <f t="shared" si="12"/>
        <v>15.840805954545658</v>
      </c>
      <c r="W50">
        <f t="shared" si="11"/>
        <v>15.142282773864306</v>
      </c>
      <c r="X50">
        <f t="shared" si="11"/>
        <v>14.507251743866435</v>
      </c>
      <c r="Y50">
        <f t="shared" si="11"/>
        <v>13.926932939349092</v>
      </c>
      <c r="Z50">
        <f t="shared" si="11"/>
        <v>13.394163912321368</v>
      </c>
      <c r="AA50">
        <f t="shared" si="11"/>
        <v>12.903031881378551</v>
      </c>
    </row>
    <row r="51" spans="6:27" x14ac:dyDescent="0.25">
      <c r="F51">
        <v>80</v>
      </c>
      <c r="G51" t="e">
        <f t="shared" si="9"/>
        <v>#NUM!</v>
      </c>
      <c r="H51" t="e">
        <f t="shared" si="12"/>
        <v>#NUM!</v>
      </c>
      <c r="I51" t="e">
        <f t="shared" si="12"/>
        <v>#NUM!</v>
      </c>
      <c r="J51" t="e">
        <f t="shared" si="12"/>
        <v>#NUM!</v>
      </c>
      <c r="K51">
        <f t="shared" si="12"/>
        <v>55.703636704201308</v>
      </c>
      <c r="L51">
        <f t="shared" si="12"/>
        <v>42.498242659085889</v>
      </c>
      <c r="M51">
        <f t="shared" si="12"/>
        <v>35.968465060440607</v>
      </c>
      <c r="N51">
        <f t="shared" si="12"/>
        <v>31.694495200272389</v>
      </c>
      <c r="O51">
        <f t="shared" si="12"/>
        <v>28.563590353411531</v>
      </c>
      <c r="P51">
        <f t="shared" si="12"/>
        <v>26.122490639198134</v>
      </c>
      <c r="Q51">
        <f t="shared" si="12"/>
        <v>24.141592828104333</v>
      </c>
      <c r="R51">
        <f t="shared" si="12"/>
        <v>22.488544073051361</v>
      </c>
      <c r="S51">
        <f t="shared" si="12"/>
        <v>21.080159421518196</v>
      </c>
      <c r="T51">
        <f t="shared" si="12"/>
        <v>19.86080064444069</v>
      </c>
      <c r="U51">
        <f t="shared" si="12"/>
        <v>18.79146331889384</v>
      </c>
      <c r="V51">
        <f t="shared" si="12"/>
        <v>17.843778846886387</v>
      </c>
      <c r="W51">
        <f t="shared" si="11"/>
        <v>16.996493967583152</v>
      </c>
      <c r="X51">
        <f t="shared" si="11"/>
        <v>16.233293416679917</v>
      </c>
      <c r="Y51">
        <f t="shared" si="11"/>
        <v>15.541394516696149</v>
      </c>
      <c r="Z51">
        <f t="shared" si="11"/>
        <v>14.91060718183517</v>
      </c>
      <c r="AA51">
        <f t="shared" si="11"/>
        <v>14.332686008097554</v>
      </c>
    </row>
    <row r="52" spans="6:27" x14ac:dyDescent="0.25">
      <c r="F52">
        <v>85</v>
      </c>
      <c r="G52" t="e">
        <f t="shared" si="9"/>
        <v>#NUM!</v>
      </c>
      <c r="H52" t="e">
        <f t="shared" si="12"/>
        <v>#NUM!</v>
      </c>
      <c r="I52" t="e">
        <f t="shared" si="12"/>
        <v>#NUM!</v>
      </c>
      <c r="J52" t="e">
        <f t="shared" si="12"/>
        <v>#NUM!</v>
      </c>
      <c r="K52" t="e">
        <f t="shared" si="12"/>
        <v>#NUM!</v>
      </c>
      <c r="L52" t="e">
        <f t="shared" si="12"/>
        <v>#NUM!</v>
      </c>
      <c r="M52">
        <f t="shared" si="12"/>
        <v>50.680918568070027</v>
      </c>
      <c r="N52">
        <f t="shared" si="12"/>
        <v>40.786541345873268</v>
      </c>
      <c r="O52">
        <f t="shared" si="12"/>
        <v>35.191088265095033</v>
      </c>
      <c r="P52">
        <f t="shared" si="12"/>
        <v>31.347096277827013</v>
      </c>
      <c r="Q52">
        <f t="shared" si="12"/>
        <v>28.456828230116443</v>
      </c>
      <c r="R52">
        <f t="shared" si="12"/>
        <v>26.165384620386682</v>
      </c>
      <c r="S52">
        <f t="shared" si="12"/>
        <v>24.283774129603792</v>
      </c>
      <c r="T52">
        <f t="shared" si="12"/>
        <v>22.699433477651443</v>
      </c>
      <c r="U52">
        <f t="shared" si="12"/>
        <v>21.339951419312897</v>
      </c>
      <c r="V52">
        <f t="shared" si="12"/>
        <v>20.156041356557772</v>
      </c>
      <c r="W52">
        <f t="shared" si="11"/>
        <v>19.112675057662823</v>
      </c>
      <c r="X52">
        <f t="shared" si="11"/>
        <v>18.184092291201754</v>
      </c>
      <c r="Y52">
        <f t="shared" si="11"/>
        <v>17.350816142946996</v>
      </c>
      <c r="Z52">
        <f t="shared" si="11"/>
        <v>16.597778620406963</v>
      </c>
      <c r="AA52">
        <f t="shared" si="11"/>
        <v>15.913095323374264</v>
      </c>
    </row>
    <row r="53" spans="6:27" x14ac:dyDescent="0.25">
      <c r="F53">
        <v>90</v>
      </c>
      <c r="G53" t="e">
        <f t="shared" si="9"/>
        <v>#NUM!</v>
      </c>
      <c r="H53" t="e">
        <f t="shared" si="12"/>
        <v>#NUM!</v>
      </c>
      <c r="I53" t="e">
        <f t="shared" si="12"/>
        <v>#NUM!</v>
      </c>
      <c r="J53" t="e">
        <f t="shared" si="12"/>
        <v>#NUM!</v>
      </c>
      <c r="K53" t="e">
        <f t="shared" si="12"/>
        <v>#NUM!</v>
      </c>
      <c r="L53" t="e">
        <f t="shared" si="12"/>
        <v>#NUM!</v>
      </c>
      <c r="M53" t="e">
        <f t="shared" si="12"/>
        <v>#NUM!</v>
      </c>
      <c r="N53">
        <f t="shared" si="12"/>
        <v>67.662960260713049</v>
      </c>
      <c r="O53">
        <f t="shared" si="12"/>
        <v>47.355053672305381</v>
      </c>
      <c r="P53">
        <f t="shared" si="12"/>
        <v>39.43205187377292</v>
      </c>
      <c r="Q53">
        <f t="shared" si="12"/>
        <v>34.538810933721621</v>
      </c>
      <c r="R53">
        <f t="shared" si="12"/>
        <v>31.046725508246986</v>
      </c>
      <c r="S53">
        <f t="shared" si="12"/>
        <v>28.36278394086823</v>
      </c>
      <c r="T53">
        <f t="shared" si="12"/>
        <v>26.203659749600298</v>
      </c>
      <c r="U53">
        <f t="shared" si="12"/>
        <v>24.411870680922359</v>
      </c>
      <c r="V53">
        <f t="shared" si="12"/>
        <v>22.890867443293182</v>
      </c>
      <c r="W53">
        <f t="shared" si="11"/>
        <v>21.5772232915802</v>
      </c>
      <c r="X53">
        <f t="shared" si="11"/>
        <v>20.42707054374446</v>
      </c>
      <c r="Y53">
        <f t="shared" si="11"/>
        <v>19.408835023668153</v>
      </c>
      <c r="Z53">
        <f t="shared" si="11"/>
        <v>18.499056106271603</v>
      </c>
      <c r="AA53">
        <f t="shared" si="11"/>
        <v>17.679842624967314</v>
      </c>
    </row>
    <row r="54" spans="6:27" x14ac:dyDescent="0.25">
      <c r="F54">
        <v>95</v>
      </c>
      <c r="G54" t="e">
        <f t="shared" si="9"/>
        <v>#NUM!</v>
      </c>
      <c r="H54" t="e">
        <f t="shared" si="12"/>
        <v>#NUM!</v>
      </c>
      <c r="I54" t="e">
        <f t="shared" si="12"/>
        <v>#NUM!</v>
      </c>
      <c r="J54" t="e">
        <f t="shared" si="12"/>
        <v>#NUM!</v>
      </c>
      <c r="K54" t="e">
        <f t="shared" si="12"/>
        <v>#NUM!</v>
      </c>
      <c r="L54" t="e">
        <f t="shared" si="12"/>
        <v>#NUM!</v>
      </c>
      <c r="M54" t="e">
        <f t="shared" si="12"/>
        <v>#NUM!</v>
      </c>
      <c r="N54" t="e">
        <f t="shared" si="12"/>
        <v>#NUM!</v>
      </c>
      <c r="O54" t="e">
        <f t="shared" si="12"/>
        <v>#NUM!</v>
      </c>
      <c r="P54">
        <f t="shared" si="12"/>
        <v>58.223515192666724</v>
      </c>
      <c r="Q54">
        <f t="shared" si="12"/>
        <v>44.936029039338884</v>
      </c>
      <c r="R54">
        <f t="shared" si="12"/>
        <v>38.329350027597023</v>
      </c>
      <c r="S54">
        <f t="shared" si="12"/>
        <v>33.983191302896749</v>
      </c>
      <c r="T54">
        <f t="shared" si="12"/>
        <v>30.784389073597346</v>
      </c>
      <c r="U54">
        <f t="shared" si="12"/>
        <v>28.279311187894361</v>
      </c>
      <c r="V54">
        <f t="shared" si="12"/>
        <v>26.238024060162942</v>
      </c>
      <c r="W54">
        <f t="shared" si="11"/>
        <v>24.527880655928378</v>
      </c>
      <c r="X54">
        <f t="shared" si="11"/>
        <v>23.065433179062065</v>
      </c>
      <c r="Y54">
        <f t="shared" si="11"/>
        <v>21.794807829086267</v>
      </c>
      <c r="Z54">
        <f t="shared" si="11"/>
        <v>20.676788431671401</v>
      </c>
      <c r="AA54">
        <f t="shared" si="11"/>
        <v>19.682815517308047</v>
      </c>
    </row>
    <row r="55" spans="6:27" x14ac:dyDescent="0.25">
      <c r="F55">
        <v>100</v>
      </c>
      <c r="G55" t="e">
        <f t="shared" si="9"/>
        <v>#NUM!</v>
      </c>
      <c r="H55" t="e">
        <f t="shared" si="12"/>
        <v>#NUM!</v>
      </c>
      <c r="I55" t="e">
        <f t="shared" si="12"/>
        <v>#NUM!</v>
      </c>
      <c r="J55" t="e">
        <f t="shared" si="12"/>
        <v>#NUM!</v>
      </c>
      <c r="K55" t="e">
        <f t="shared" si="12"/>
        <v>#NUM!</v>
      </c>
      <c r="L55" t="e">
        <f t="shared" si="12"/>
        <v>#NUM!</v>
      </c>
      <c r="M55" t="e">
        <f t="shared" si="12"/>
        <v>#NUM!</v>
      </c>
      <c r="N55" t="e">
        <f t="shared" si="12"/>
        <v>#NUM!</v>
      </c>
      <c r="O55" t="e">
        <f t="shared" si="12"/>
        <v>#NUM!</v>
      </c>
      <c r="P55" t="e">
        <f t="shared" si="12"/>
        <v>#NUM!</v>
      </c>
      <c r="Q55" t="e">
        <f t="shared" si="12"/>
        <v>#NUM!</v>
      </c>
      <c r="R55">
        <f t="shared" si="12"/>
        <v>53.041803535226428</v>
      </c>
      <c r="S55">
        <f t="shared" si="12"/>
        <v>43.075237448497631</v>
      </c>
      <c r="T55">
        <f t="shared" si="12"/>
        <v>37.411886985280852</v>
      </c>
      <c r="U55">
        <f t="shared" si="12"/>
        <v>33.503916826523245</v>
      </c>
      <c r="V55">
        <f t="shared" si="12"/>
        <v>30.553259462175053</v>
      </c>
      <c r="W55">
        <f t="shared" si="11"/>
        <v>28.204721203263698</v>
      </c>
      <c r="X55">
        <f t="shared" si="11"/>
        <v>26.269047887147661</v>
      </c>
      <c r="Y55">
        <f t="shared" si="11"/>
        <v>24.633440662297026</v>
      </c>
      <c r="Z55">
        <f t="shared" si="11"/>
        <v>23.225276532090469</v>
      </c>
      <c r="AA55">
        <f t="shared" si="11"/>
        <v>21.995078026979431</v>
      </c>
    </row>
    <row r="56" spans="6:27" x14ac:dyDescent="0.25">
      <c r="F56">
        <v>105</v>
      </c>
      <c r="G56" t="e">
        <f t="shared" si="9"/>
        <v>#NUM!</v>
      </c>
      <c r="H56" t="e">
        <f t="shared" si="12"/>
        <v>#NUM!</v>
      </c>
      <c r="I56" t="e">
        <f t="shared" si="12"/>
        <v>#NUM!</v>
      </c>
      <c r="J56" t="e">
        <f t="shared" si="12"/>
        <v>#NUM!</v>
      </c>
      <c r="K56" t="e">
        <f t="shared" si="12"/>
        <v>#NUM!</v>
      </c>
      <c r="L56" t="e">
        <f t="shared" si="12"/>
        <v>#NUM!</v>
      </c>
      <c r="M56" t="e">
        <f t="shared" si="12"/>
        <v>#NUM!</v>
      </c>
      <c r="N56" t="e">
        <f t="shared" si="12"/>
        <v>#NUM!</v>
      </c>
      <c r="O56" t="e">
        <f t="shared" si="12"/>
        <v>#NUM!</v>
      </c>
      <c r="P56" t="e">
        <f t="shared" si="12"/>
        <v>#NUM!</v>
      </c>
      <c r="Q56" t="e">
        <f t="shared" si="12"/>
        <v>#NUM!</v>
      </c>
      <c r="R56" t="e">
        <f t="shared" si="12"/>
        <v>#NUM!</v>
      </c>
      <c r="S56">
        <f t="shared" si="12"/>
        <v>69.951656363337378</v>
      </c>
      <c r="T56">
        <f t="shared" si="12"/>
        <v>49.575852392491186</v>
      </c>
      <c r="U56">
        <f t="shared" si="12"/>
        <v>41.588872422469137</v>
      </c>
      <c r="V56">
        <f t="shared" si="12"/>
        <v>36.63524216578022</v>
      </c>
      <c r="W56">
        <f t="shared" si="11"/>
        <v>33.086062091123999</v>
      </c>
      <c r="X56">
        <f t="shared" si="11"/>
        <v>30.348057698412092</v>
      </c>
      <c r="Y56">
        <f t="shared" si="11"/>
        <v>28.137666934245882</v>
      </c>
      <c r="Z56">
        <f t="shared" si="11"/>
        <v>26.29719579369992</v>
      </c>
      <c r="AA56">
        <f t="shared" si="11"/>
        <v>24.729904113714838</v>
      </c>
    </row>
    <row r="57" spans="6:27" x14ac:dyDescent="0.25">
      <c r="F57">
        <v>110</v>
      </c>
      <c r="G57" t="e">
        <f t="shared" si="9"/>
        <v>#NUM!</v>
      </c>
      <c r="H57" t="e">
        <f t="shared" si="12"/>
        <v>#NUM!</v>
      </c>
      <c r="I57" t="e">
        <f t="shared" si="12"/>
        <v>#NUM!</v>
      </c>
      <c r="J57" t="e">
        <f t="shared" si="12"/>
        <v>#NUM!</v>
      </c>
      <c r="K57" t="e">
        <f t="shared" si="12"/>
        <v>#NUM!</v>
      </c>
      <c r="L57" t="e">
        <f t="shared" si="12"/>
        <v>#NUM!</v>
      </c>
      <c r="M57" t="e">
        <f t="shared" si="12"/>
        <v>#NUM!</v>
      </c>
      <c r="N57" t="e">
        <f t="shared" si="12"/>
        <v>#NUM!</v>
      </c>
      <c r="O57" t="e">
        <f t="shared" si="12"/>
        <v>#NUM!</v>
      </c>
      <c r="P57" t="e">
        <f t="shared" si="12"/>
        <v>#NUM!</v>
      </c>
      <c r="Q57" t="e">
        <f t="shared" si="12"/>
        <v>#NUM!</v>
      </c>
      <c r="R57" t="e">
        <f t="shared" si="12"/>
        <v>#NUM!</v>
      </c>
      <c r="S57" t="e">
        <f t="shared" si="12"/>
        <v>#NUM!</v>
      </c>
      <c r="T57" t="e">
        <f t="shared" si="12"/>
        <v>#NUM!</v>
      </c>
      <c r="U57">
        <f t="shared" si="12"/>
        <v>60.380335741362941</v>
      </c>
      <c r="V57">
        <f t="shared" si="12"/>
        <v>47.032460271397525</v>
      </c>
      <c r="W57">
        <f t="shared" si="11"/>
        <v>40.368686610474029</v>
      </c>
      <c r="X57">
        <f t="shared" si="11"/>
        <v>35.968465060440607</v>
      </c>
      <c r="Y57">
        <f t="shared" si="11"/>
        <v>32.718396258242926</v>
      </c>
      <c r="Z57">
        <f t="shared" si="11"/>
        <v>30.16463630067193</v>
      </c>
      <c r="AA57">
        <f t="shared" si="11"/>
        <v>28.077060730584599</v>
      </c>
    </row>
    <row r="58" spans="6:27" x14ac:dyDescent="0.25">
      <c r="F58">
        <v>115</v>
      </c>
      <c r="G58" t="e">
        <f t="shared" si="9"/>
        <v>#NUM!</v>
      </c>
      <c r="H58" t="e">
        <f t="shared" si="12"/>
        <v>#NUM!</v>
      </c>
      <c r="I58" t="e">
        <f t="shared" si="12"/>
        <v>#NUM!</v>
      </c>
      <c r="J58" t="e">
        <f t="shared" si="12"/>
        <v>#NUM!</v>
      </c>
      <c r="K58" t="e">
        <f t="shared" si="12"/>
        <v>#NUM!</v>
      </c>
      <c r="L58" t="e">
        <f t="shared" si="12"/>
        <v>#NUM!</v>
      </c>
      <c r="M58" t="e">
        <f t="shared" si="12"/>
        <v>#NUM!</v>
      </c>
      <c r="N58" t="e">
        <f t="shared" si="12"/>
        <v>#NUM!</v>
      </c>
      <c r="O58" t="e">
        <f t="shared" si="12"/>
        <v>#NUM!</v>
      </c>
      <c r="P58" t="e">
        <f t="shared" si="12"/>
        <v>#NUM!</v>
      </c>
      <c r="Q58" t="e">
        <f t="shared" si="12"/>
        <v>#NUM!</v>
      </c>
      <c r="R58" t="e">
        <f t="shared" si="12"/>
        <v>#NUM!</v>
      </c>
      <c r="S58" t="e">
        <f t="shared" si="12"/>
        <v>#NUM!</v>
      </c>
      <c r="T58" t="e">
        <f t="shared" si="12"/>
        <v>#NUM!</v>
      </c>
      <c r="U58" t="e">
        <f t="shared" si="12"/>
        <v>#NUM!</v>
      </c>
      <c r="V58" t="e">
        <f t="shared" si="12"/>
        <v>#NUM!</v>
      </c>
      <c r="W58">
        <f t="shared" si="11"/>
        <v>55.081140118103413</v>
      </c>
      <c r="X58">
        <f t="shared" si="11"/>
        <v>45.060511206041511</v>
      </c>
      <c r="Y58">
        <f t="shared" si="11"/>
        <v>39.345894169926424</v>
      </c>
      <c r="Z58">
        <f t="shared" si="11"/>
        <v>35.389241939300788</v>
      </c>
      <c r="AA58">
        <f t="shared" si="11"/>
        <v>32.392296132596712</v>
      </c>
    </row>
    <row r="59" spans="6:27" x14ac:dyDescent="0.25">
      <c r="F59">
        <v>120</v>
      </c>
      <c r="G59" t="e">
        <f t="shared" si="9"/>
        <v>#NUM!</v>
      </c>
      <c r="H59" t="e">
        <f t="shared" si="12"/>
        <v>#NUM!</v>
      </c>
      <c r="I59" t="e">
        <f t="shared" si="12"/>
        <v>#NUM!</v>
      </c>
      <c r="J59" t="e">
        <f t="shared" si="12"/>
        <v>#NUM!</v>
      </c>
      <c r="K59" t="e">
        <f t="shared" si="12"/>
        <v>#NUM!</v>
      </c>
      <c r="L59" t="e">
        <f t="shared" si="12"/>
        <v>#NUM!</v>
      </c>
      <c r="M59" t="e">
        <f t="shared" si="12"/>
        <v>#NUM!</v>
      </c>
      <c r="N59" t="e">
        <f t="shared" si="12"/>
        <v>#NUM!</v>
      </c>
      <c r="O59" t="e">
        <f t="shared" si="12"/>
        <v>#NUM!</v>
      </c>
      <c r="P59" t="e">
        <f t="shared" si="12"/>
        <v>#NUM!</v>
      </c>
      <c r="Q59" t="e">
        <f t="shared" si="12"/>
        <v>#NUM!</v>
      </c>
      <c r="R59" t="e">
        <f t="shared" si="12"/>
        <v>#NUM!</v>
      </c>
      <c r="S59" t="e">
        <f t="shared" si="12"/>
        <v>#NUM!</v>
      </c>
      <c r="T59" t="e">
        <f t="shared" si="12"/>
        <v>#NUM!</v>
      </c>
      <c r="U59" t="e">
        <f t="shared" si="12"/>
        <v>#NUM!</v>
      </c>
      <c r="V59" t="e">
        <f t="shared" si="12"/>
        <v>#NUM!</v>
      </c>
      <c r="W59" t="e">
        <f t="shared" si="11"/>
        <v>#NUM!</v>
      </c>
      <c r="X59">
        <f t="shared" si="11"/>
        <v>71.936930120881271</v>
      </c>
      <c r="Y59">
        <f t="shared" si="11"/>
        <v>51.50985957713678</v>
      </c>
      <c r="Z59">
        <f t="shared" si="11"/>
        <v>43.474197535246695</v>
      </c>
      <c r="AA59">
        <f t="shared" si="11"/>
        <v>38.47427883620189</v>
      </c>
    </row>
    <row r="60" spans="6:27" x14ac:dyDescent="0.25">
      <c r="F60">
        <v>125</v>
      </c>
      <c r="G60" t="e">
        <f t="shared" si="9"/>
        <v>#NUM!</v>
      </c>
      <c r="H60" t="e">
        <f t="shared" si="12"/>
        <v>#NUM!</v>
      </c>
      <c r="I60" t="e">
        <f t="shared" si="12"/>
        <v>#NUM!</v>
      </c>
      <c r="J60" t="e">
        <f t="shared" si="12"/>
        <v>#NUM!</v>
      </c>
      <c r="K60" t="e">
        <f t="shared" si="12"/>
        <v>#NUM!</v>
      </c>
      <c r="L60" t="e">
        <f t="shared" si="12"/>
        <v>#NUM!</v>
      </c>
      <c r="M60" t="e">
        <f t="shared" si="12"/>
        <v>#NUM!</v>
      </c>
      <c r="N60" t="e">
        <f t="shared" si="12"/>
        <v>#NUM!</v>
      </c>
      <c r="O60" t="e">
        <f t="shared" si="12"/>
        <v>#NUM!</v>
      </c>
      <c r="P60" t="e">
        <f t="shared" si="12"/>
        <v>#NUM!</v>
      </c>
      <c r="Q60" t="e">
        <f t="shared" si="12"/>
        <v>#NUM!</v>
      </c>
      <c r="R60" t="e">
        <f t="shared" si="12"/>
        <v>#NUM!</v>
      </c>
      <c r="S60" t="e">
        <f t="shared" si="12"/>
        <v>#NUM!</v>
      </c>
      <c r="T60" t="e">
        <f t="shared" si="12"/>
        <v>#NUM!</v>
      </c>
      <c r="U60" t="e">
        <f t="shared" si="12"/>
        <v>#NUM!</v>
      </c>
      <c r="V60" t="e">
        <f t="shared" si="12"/>
        <v>#NUM!</v>
      </c>
      <c r="W60" t="e">
        <f t="shared" si="11"/>
        <v>#NUM!</v>
      </c>
      <c r="X60" t="e">
        <f t="shared" si="11"/>
        <v>#NUM!</v>
      </c>
      <c r="Y60" t="e">
        <f t="shared" si="11"/>
        <v>#NUM!</v>
      </c>
      <c r="Z60">
        <f t="shared" si="11"/>
        <v>62.265660854140563</v>
      </c>
      <c r="AA60">
        <f t="shared" si="11"/>
        <v>48.871496941819174</v>
      </c>
    </row>
    <row r="61" spans="6:27" x14ac:dyDescent="0.25">
      <c r="F61">
        <v>130</v>
      </c>
      <c r="G61" t="e">
        <f t="shared" si="9"/>
        <v>#NUM!</v>
      </c>
      <c r="H61" t="e">
        <f t="shared" si="12"/>
        <v>#NUM!</v>
      </c>
      <c r="I61" t="e">
        <f t="shared" si="12"/>
        <v>#NUM!</v>
      </c>
      <c r="J61" t="e">
        <f t="shared" si="12"/>
        <v>#NUM!</v>
      </c>
      <c r="K61" t="e">
        <f t="shared" si="12"/>
        <v>#NUM!</v>
      </c>
      <c r="L61" t="e">
        <f t="shared" si="12"/>
        <v>#NUM!</v>
      </c>
      <c r="M61" t="e">
        <f t="shared" si="12"/>
        <v>#NUM!</v>
      </c>
      <c r="N61" t="e">
        <f t="shared" si="12"/>
        <v>#NUM!</v>
      </c>
      <c r="O61" t="e">
        <f t="shared" si="12"/>
        <v>#NUM!</v>
      </c>
      <c r="P61" t="e">
        <f t="shared" si="12"/>
        <v>#NUM!</v>
      </c>
      <c r="Q61" t="e">
        <f t="shared" si="12"/>
        <v>#NUM!</v>
      </c>
      <c r="R61" t="e">
        <f t="shared" si="12"/>
        <v>#NUM!</v>
      </c>
      <c r="S61" t="e">
        <f t="shared" si="12"/>
        <v>#NUM!</v>
      </c>
      <c r="T61" t="e">
        <f t="shared" si="12"/>
        <v>#NUM!</v>
      </c>
      <c r="U61" t="e">
        <f t="shared" si="12"/>
        <v>#NUM!</v>
      </c>
      <c r="V61" t="e">
        <f t="shared" si="12"/>
        <v>#NUM!</v>
      </c>
      <c r="W61" t="e">
        <f t="shared" si="11"/>
        <v>#NUM!</v>
      </c>
      <c r="X61" t="e">
        <f t="shared" si="11"/>
        <v>#NUM!</v>
      </c>
      <c r="Y61" t="e">
        <f t="shared" si="11"/>
        <v>#NUM!</v>
      </c>
      <c r="Z61" t="e">
        <f t="shared" si="11"/>
        <v>#NUM!</v>
      </c>
      <c r="AA61" t="e">
        <f t="shared" si="11"/>
        <v>#NUM!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1"/>
  <sheetViews>
    <sheetView workbookViewId="0">
      <selection activeCell="C29" sqref="C29"/>
    </sheetView>
  </sheetViews>
  <sheetFormatPr defaultRowHeight="15" x14ac:dyDescent="0.25"/>
  <sheetData>
    <row r="1" spans="2:23" x14ac:dyDescent="0.25">
      <c r="B1" t="s">
        <v>28</v>
      </c>
    </row>
    <row r="2" spans="2:23" x14ac:dyDescent="0.25">
      <c r="B2" t="s">
        <v>8</v>
      </c>
      <c r="C2">
        <f>NatL!G3</f>
        <v>70</v>
      </c>
      <c r="D2">
        <f>NatL!H3</f>
        <v>73</v>
      </c>
      <c r="E2">
        <f>NatL!I3</f>
        <v>76</v>
      </c>
      <c r="F2">
        <f>NatL!J3</f>
        <v>79</v>
      </c>
      <c r="G2">
        <f>NatL!K3</f>
        <v>82</v>
      </c>
      <c r="H2">
        <f>NatL!L3</f>
        <v>85</v>
      </c>
      <c r="I2">
        <f>NatL!M3</f>
        <v>88</v>
      </c>
      <c r="J2">
        <f>NatL!N3</f>
        <v>91</v>
      </c>
      <c r="K2">
        <f>NatL!O3</f>
        <v>94</v>
      </c>
      <c r="L2">
        <f>NatL!P3</f>
        <v>97</v>
      </c>
      <c r="M2">
        <f>NatL!Q3</f>
        <v>100</v>
      </c>
      <c r="N2">
        <f>NatL!R3</f>
        <v>103</v>
      </c>
      <c r="O2">
        <f>NatL!S3</f>
        <v>106</v>
      </c>
      <c r="P2">
        <f>NatL!T3</f>
        <v>109</v>
      </c>
      <c r="Q2">
        <f>NatL!U3</f>
        <v>112</v>
      </c>
      <c r="R2">
        <f>NatL!V3</f>
        <v>115</v>
      </c>
      <c r="S2">
        <f>NatL!W3</f>
        <v>118</v>
      </c>
      <c r="T2">
        <f>NatL!X3</f>
        <v>121</v>
      </c>
      <c r="U2">
        <f>NatL!Y3</f>
        <v>124</v>
      </c>
      <c r="V2">
        <f>NatL!Z3</f>
        <v>127</v>
      </c>
      <c r="W2">
        <f>NatL!AA3</f>
        <v>130</v>
      </c>
    </row>
    <row r="3" spans="2:23" x14ac:dyDescent="0.25">
      <c r="B3">
        <v>0</v>
      </c>
      <c r="C3">
        <f>NatL!$D5+NatL!$B$3*(MMatrix!C$2-NatL!$B$5)</f>
        <v>9.0034798095488644E-2</v>
      </c>
      <c r="D3">
        <f>NatL!$D5+NatL!$B$3*(MMatrix!D$2-NatL!$B$5)</f>
        <v>9.5492573781859033E-2</v>
      </c>
      <c r="E3">
        <f>NatL!$D5+NatL!$B$3*(MMatrix!E$2-NatL!$B$5)</f>
        <v>0.10095034946822942</v>
      </c>
      <c r="F3">
        <f>NatL!$D5+NatL!$B$3*(MMatrix!F$2-NatL!$B$5)</f>
        <v>0.1064081251545998</v>
      </c>
      <c r="G3">
        <f>NatL!$D5+NatL!$B$3*(MMatrix!G$2-NatL!$B$5)</f>
        <v>0.11186590084097017</v>
      </c>
      <c r="H3">
        <f>NatL!$D5+NatL!$B$3*(MMatrix!H$2-NatL!$B$5)</f>
        <v>0.11732367652734056</v>
      </c>
      <c r="I3">
        <f>NatL!$D5+NatL!$B$3*(MMatrix!I$2-NatL!$B$5)</f>
        <v>0.12278145221371095</v>
      </c>
      <c r="J3">
        <f>NatL!$D5+NatL!$B$3*(MMatrix!J$2-NatL!$B$5)</f>
        <v>0.12823922790008133</v>
      </c>
      <c r="K3">
        <f>NatL!$D5+NatL!$B$3*(MMatrix!K$2-NatL!$B$5)</f>
        <v>0.1336970035864517</v>
      </c>
      <c r="L3">
        <f>NatL!$D5+NatL!$B$3*(MMatrix!L$2-NatL!$B$5)</f>
        <v>0.1391547792728221</v>
      </c>
      <c r="M3">
        <f>NatL!$D5+NatL!$B$3*(MMatrix!M$2-NatL!$B$5)</f>
        <v>0.14461255495919248</v>
      </c>
      <c r="N3">
        <f>NatL!$D5+NatL!$B$3*(MMatrix!N$2-NatL!$B$5)</f>
        <v>0.15007033064556285</v>
      </c>
      <c r="O3">
        <f>NatL!$D5+NatL!$B$3*(MMatrix!O$2-NatL!$B$5)</f>
        <v>0.15552810633193326</v>
      </c>
      <c r="P3">
        <f>NatL!$D5+NatL!$B$3*(MMatrix!P$2-NatL!$B$5)</f>
        <v>0.16098588201830363</v>
      </c>
      <c r="Q3">
        <f>NatL!$D5+NatL!$B$3*(MMatrix!Q$2-NatL!$B$5)</f>
        <v>0.16644365770467401</v>
      </c>
      <c r="R3">
        <f>NatL!$D5+NatL!$B$3*(MMatrix!R$2-NatL!$B$5)</f>
        <v>0.17190143339104441</v>
      </c>
      <c r="S3">
        <f>NatL!$D5+NatL!$B$3*(MMatrix!S$2-NatL!$B$5)</f>
        <v>0.17735920907741479</v>
      </c>
      <c r="T3">
        <f>NatL!$D5+NatL!$B$3*(MMatrix!T$2-NatL!$B$5)</f>
        <v>0.18281698476378516</v>
      </c>
      <c r="U3">
        <f>NatL!$D5+NatL!$B$3*(MMatrix!U$2-NatL!$B$5)</f>
        <v>0.18827476045015554</v>
      </c>
      <c r="V3">
        <f>NatL!$D5+NatL!$B$3*(MMatrix!V$2-NatL!$B$5)</f>
        <v>0.19373253613652591</v>
      </c>
      <c r="W3">
        <f>NatL!$D5+NatL!$B$3*(MMatrix!W$2-NatL!$B$5)</f>
        <v>0.19919031182289632</v>
      </c>
    </row>
    <row r="4" spans="2:23" x14ac:dyDescent="0.25">
      <c r="B4">
        <v>5</v>
      </c>
      <c r="C4">
        <f>NatL!$D6+NatL!$B$3*(MMatrix!C$2-NatL!$B$5)</f>
        <v>7.4989085151171836E-2</v>
      </c>
      <c r="D4">
        <f>NatL!$D6+NatL!$B$3*(MMatrix!D$2-NatL!$B$5)</f>
        <v>8.0446860837542225E-2</v>
      </c>
      <c r="E4">
        <f>NatL!$D6+NatL!$B$3*(MMatrix!E$2-NatL!$B$5)</f>
        <v>8.5904636523912614E-2</v>
      </c>
      <c r="F4">
        <f>NatL!$D6+NatL!$B$3*(MMatrix!F$2-NatL!$B$5)</f>
        <v>9.1362412210282989E-2</v>
      </c>
      <c r="G4">
        <f>NatL!$D6+NatL!$B$3*(MMatrix!G$2-NatL!$B$5)</f>
        <v>9.6820187896653365E-2</v>
      </c>
      <c r="H4">
        <f>NatL!$D6+NatL!$B$3*(MMatrix!H$2-NatL!$B$5)</f>
        <v>0.10227796358302375</v>
      </c>
      <c r="I4">
        <f>NatL!$D6+NatL!$B$3*(MMatrix!I$2-NatL!$B$5)</f>
        <v>0.10773573926939414</v>
      </c>
      <c r="J4">
        <f>NatL!$D6+NatL!$B$3*(MMatrix!J$2-NatL!$B$5)</f>
        <v>0.11319351495576452</v>
      </c>
      <c r="K4">
        <f>NatL!$D6+NatL!$B$3*(MMatrix!K$2-NatL!$B$5)</f>
        <v>0.11865129064213491</v>
      </c>
      <c r="L4">
        <f>NatL!$D6+NatL!$B$3*(MMatrix!L$2-NatL!$B$5)</f>
        <v>0.12410906632850528</v>
      </c>
      <c r="M4">
        <f>NatL!$D6+NatL!$B$3*(MMatrix!M$2-NatL!$B$5)</f>
        <v>0.12956684201487567</v>
      </c>
      <c r="N4">
        <f>NatL!$D6+NatL!$B$3*(MMatrix!N$2-NatL!$B$5)</f>
        <v>0.13502461770124605</v>
      </c>
      <c r="O4">
        <f>NatL!$D6+NatL!$B$3*(MMatrix!O$2-NatL!$B$5)</f>
        <v>0.14048239338761645</v>
      </c>
      <c r="P4">
        <f>NatL!$D6+NatL!$B$3*(MMatrix!P$2-NatL!$B$5)</f>
        <v>0.14594016907398683</v>
      </c>
      <c r="Q4">
        <f>NatL!$D6+NatL!$B$3*(MMatrix!Q$2-NatL!$B$5)</f>
        <v>0.1513979447603572</v>
      </c>
      <c r="R4">
        <f>NatL!$D6+NatL!$B$3*(MMatrix!R$2-NatL!$B$5)</f>
        <v>0.15685572044672758</v>
      </c>
      <c r="S4">
        <f>NatL!$D6+NatL!$B$3*(MMatrix!S$2-NatL!$B$5)</f>
        <v>0.16231349613309798</v>
      </c>
      <c r="T4">
        <f>NatL!$D6+NatL!$B$3*(MMatrix!T$2-NatL!$B$5)</f>
        <v>0.16777127181946835</v>
      </c>
      <c r="U4">
        <f>NatL!$D6+NatL!$B$3*(MMatrix!U$2-NatL!$B$5)</f>
        <v>0.17322904750583873</v>
      </c>
      <c r="V4">
        <f>NatL!$D6+NatL!$B$3*(MMatrix!V$2-NatL!$B$5)</f>
        <v>0.17868682319220913</v>
      </c>
      <c r="W4">
        <f>NatL!$D6+NatL!$B$3*(MMatrix!W$2-NatL!$B$5)</f>
        <v>0.18414459887857951</v>
      </c>
    </row>
    <row r="5" spans="2:23" x14ac:dyDescent="0.25">
      <c r="B5">
        <v>10</v>
      </c>
      <c r="C5">
        <f>NatL!$D7+NatL!$B$3*(MMatrix!C$2-NatL!$B$5)</f>
        <v>6.8536684470787798E-2</v>
      </c>
      <c r="D5">
        <f>NatL!$D7+NatL!$B$3*(MMatrix!D$2-NatL!$B$5)</f>
        <v>7.3994460157158187E-2</v>
      </c>
      <c r="E5">
        <f>NatL!$D7+NatL!$B$3*(MMatrix!E$2-NatL!$B$5)</f>
        <v>7.9452235843528562E-2</v>
      </c>
      <c r="F5">
        <f>NatL!$D7+NatL!$B$3*(MMatrix!F$2-NatL!$B$5)</f>
        <v>8.4910011529898952E-2</v>
      </c>
      <c r="G5">
        <f>NatL!$D7+NatL!$B$3*(MMatrix!G$2-NatL!$B$5)</f>
        <v>9.0367787216269341E-2</v>
      </c>
      <c r="H5">
        <f>NatL!$D7+NatL!$B$3*(MMatrix!H$2-NatL!$B$5)</f>
        <v>9.5825562902639716E-2</v>
      </c>
      <c r="I5">
        <f>NatL!$D7+NatL!$B$3*(MMatrix!I$2-NatL!$B$5)</f>
        <v>0.10128333858901011</v>
      </c>
      <c r="J5">
        <f>NatL!$D7+NatL!$B$3*(MMatrix!J$2-NatL!$B$5)</f>
        <v>0.10674111427538048</v>
      </c>
      <c r="K5">
        <f>NatL!$D7+NatL!$B$3*(MMatrix!K$2-NatL!$B$5)</f>
        <v>0.11219888996175087</v>
      </c>
      <c r="L5">
        <f>NatL!$D7+NatL!$B$3*(MMatrix!L$2-NatL!$B$5)</f>
        <v>0.11765666564812124</v>
      </c>
      <c r="M5">
        <f>NatL!$D7+NatL!$B$3*(MMatrix!M$2-NatL!$B$5)</f>
        <v>0.12311444133449163</v>
      </c>
      <c r="N5">
        <f>NatL!$D7+NatL!$B$3*(MMatrix!N$2-NatL!$B$5)</f>
        <v>0.12857221702086202</v>
      </c>
      <c r="O5">
        <f>NatL!$D7+NatL!$B$3*(MMatrix!O$2-NatL!$B$5)</f>
        <v>0.1340299927072324</v>
      </c>
      <c r="P5">
        <f>NatL!$D7+NatL!$B$3*(MMatrix!P$2-NatL!$B$5)</f>
        <v>0.13948776839360277</v>
      </c>
      <c r="Q5">
        <f>NatL!$D7+NatL!$B$3*(MMatrix!Q$2-NatL!$B$5)</f>
        <v>0.14494554407997318</v>
      </c>
      <c r="R5">
        <f>NatL!$D7+NatL!$B$3*(MMatrix!R$2-NatL!$B$5)</f>
        <v>0.15040331976634355</v>
      </c>
      <c r="S5">
        <f>NatL!$D7+NatL!$B$3*(MMatrix!S$2-NatL!$B$5)</f>
        <v>0.15586109545271393</v>
      </c>
      <c r="T5">
        <f>NatL!$D7+NatL!$B$3*(MMatrix!T$2-NatL!$B$5)</f>
        <v>0.16131887113908433</v>
      </c>
      <c r="U5">
        <f>NatL!$D7+NatL!$B$3*(MMatrix!U$2-NatL!$B$5)</f>
        <v>0.16677664682545471</v>
      </c>
      <c r="V5">
        <f>NatL!$D7+NatL!$B$3*(MMatrix!V$2-NatL!$B$5)</f>
        <v>0.17223442251182508</v>
      </c>
      <c r="W5">
        <f>NatL!$D7+NatL!$B$3*(MMatrix!W$2-NatL!$B$5)</f>
        <v>0.17769219819819548</v>
      </c>
    </row>
    <row r="6" spans="2:23" x14ac:dyDescent="0.25">
      <c r="B6">
        <v>15</v>
      </c>
      <c r="C6">
        <f>NatL!$D8+NatL!$B$3*(MMatrix!C$2-NatL!$B$5)</f>
        <v>6.4463141345192668E-2</v>
      </c>
      <c r="D6">
        <f>NatL!$D8+NatL!$B$3*(MMatrix!D$2-NatL!$B$5)</f>
        <v>6.9920917031563057E-2</v>
      </c>
      <c r="E6">
        <f>NatL!$D8+NatL!$B$3*(MMatrix!E$2-NatL!$B$5)</f>
        <v>7.5378692717933432E-2</v>
      </c>
      <c r="F6">
        <f>NatL!$D8+NatL!$B$3*(MMatrix!F$2-NatL!$B$5)</f>
        <v>8.0836468404303821E-2</v>
      </c>
      <c r="G6">
        <f>NatL!$D8+NatL!$B$3*(MMatrix!G$2-NatL!$B$5)</f>
        <v>8.629424409067421E-2</v>
      </c>
      <c r="H6">
        <f>NatL!$D8+NatL!$B$3*(MMatrix!H$2-NatL!$B$5)</f>
        <v>9.1752019777044586E-2</v>
      </c>
      <c r="I6">
        <f>NatL!$D8+NatL!$B$3*(MMatrix!I$2-NatL!$B$5)</f>
        <v>9.7209795463414975E-2</v>
      </c>
      <c r="J6">
        <f>NatL!$D8+NatL!$B$3*(MMatrix!J$2-NatL!$B$5)</f>
        <v>0.10266757114978535</v>
      </c>
      <c r="K6">
        <f>NatL!$D8+NatL!$B$3*(MMatrix!K$2-NatL!$B$5)</f>
        <v>0.10812534683615574</v>
      </c>
      <c r="L6">
        <f>NatL!$D8+NatL!$B$3*(MMatrix!L$2-NatL!$B$5)</f>
        <v>0.11358312252252611</v>
      </c>
      <c r="M6">
        <f>NatL!$D8+NatL!$B$3*(MMatrix!M$2-NatL!$B$5)</f>
        <v>0.1190408982088965</v>
      </c>
      <c r="N6">
        <f>NatL!$D8+NatL!$B$3*(MMatrix!N$2-NatL!$B$5)</f>
        <v>0.12449867389526689</v>
      </c>
      <c r="O6">
        <f>NatL!$D8+NatL!$B$3*(MMatrix!O$2-NatL!$B$5)</f>
        <v>0.12995644958163727</v>
      </c>
      <c r="P6">
        <f>NatL!$D8+NatL!$B$3*(MMatrix!P$2-NatL!$B$5)</f>
        <v>0.13541422526800764</v>
      </c>
      <c r="Q6">
        <f>NatL!$D8+NatL!$B$3*(MMatrix!Q$2-NatL!$B$5)</f>
        <v>0.14087200095437805</v>
      </c>
      <c r="R6">
        <f>NatL!$D8+NatL!$B$3*(MMatrix!R$2-NatL!$B$5)</f>
        <v>0.14632977664074842</v>
      </c>
      <c r="S6">
        <f>NatL!$D8+NatL!$B$3*(MMatrix!S$2-NatL!$B$5)</f>
        <v>0.1517875523271188</v>
      </c>
      <c r="T6">
        <f>NatL!$D8+NatL!$B$3*(MMatrix!T$2-NatL!$B$5)</f>
        <v>0.15724532801348917</v>
      </c>
      <c r="U6">
        <f>NatL!$D8+NatL!$B$3*(MMatrix!U$2-NatL!$B$5)</f>
        <v>0.16270310369985957</v>
      </c>
      <c r="V6">
        <f>NatL!$D8+NatL!$B$3*(MMatrix!V$2-NatL!$B$5)</f>
        <v>0.16816087938622995</v>
      </c>
      <c r="W6">
        <f>NatL!$D8+NatL!$B$3*(MMatrix!W$2-NatL!$B$5)</f>
        <v>0.17361865507260033</v>
      </c>
    </row>
    <row r="7" spans="2:23" x14ac:dyDescent="0.25">
      <c r="B7">
        <v>20</v>
      </c>
      <c r="C7">
        <f>NatL!$D9+NatL!$B$3*(MMatrix!C$2-NatL!$B$5)</f>
        <v>6.1508751354375529E-2</v>
      </c>
      <c r="D7">
        <f>NatL!$D9+NatL!$B$3*(MMatrix!D$2-NatL!$B$5)</f>
        <v>6.6966527040745918E-2</v>
      </c>
      <c r="E7">
        <f>NatL!$D9+NatL!$B$3*(MMatrix!E$2-NatL!$B$5)</f>
        <v>7.2424302727116308E-2</v>
      </c>
      <c r="F7">
        <f>NatL!$D9+NatL!$B$3*(MMatrix!F$2-NatL!$B$5)</f>
        <v>7.7882078413486683E-2</v>
      </c>
      <c r="G7">
        <f>NatL!$D9+NatL!$B$3*(MMatrix!G$2-NatL!$B$5)</f>
        <v>8.3339854099857058E-2</v>
      </c>
      <c r="H7">
        <f>NatL!$D9+NatL!$B$3*(MMatrix!H$2-NatL!$B$5)</f>
        <v>8.8797629786227447E-2</v>
      </c>
      <c r="I7">
        <f>NatL!$D9+NatL!$B$3*(MMatrix!I$2-NatL!$B$5)</f>
        <v>9.4255405472597836E-2</v>
      </c>
      <c r="J7">
        <f>NatL!$D9+NatL!$B$3*(MMatrix!J$2-NatL!$B$5)</f>
        <v>9.9713181158968212E-2</v>
      </c>
      <c r="K7">
        <f>NatL!$D9+NatL!$B$3*(MMatrix!K$2-NatL!$B$5)</f>
        <v>0.1051709568453386</v>
      </c>
      <c r="L7">
        <f>NatL!$D9+NatL!$B$3*(MMatrix!L$2-NatL!$B$5)</f>
        <v>0.11062873253170898</v>
      </c>
      <c r="M7">
        <f>NatL!$D9+NatL!$B$3*(MMatrix!M$2-NatL!$B$5)</f>
        <v>0.11608650821807937</v>
      </c>
      <c r="N7">
        <f>NatL!$D9+NatL!$B$3*(MMatrix!N$2-NatL!$B$5)</f>
        <v>0.12154428390444975</v>
      </c>
      <c r="O7">
        <f>NatL!$D9+NatL!$B$3*(MMatrix!O$2-NatL!$B$5)</f>
        <v>0.12700205959082014</v>
      </c>
      <c r="P7">
        <f>NatL!$D9+NatL!$B$3*(MMatrix!P$2-NatL!$B$5)</f>
        <v>0.13245983527719052</v>
      </c>
      <c r="Q7">
        <f>NatL!$D9+NatL!$B$3*(MMatrix!Q$2-NatL!$B$5)</f>
        <v>0.13791761096356089</v>
      </c>
      <c r="R7">
        <f>NatL!$D9+NatL!$B$3*(MMatrix!R$2-NatL!$B$5)</f>
        <v>0.14337538664993127</v>
      </c>
      <c r="S7">
        <f>NatL!$D9+NatL!$B$3*(MMatrix!S$2-NatL!$B$5)</f>
        <v>0.14883316233630167</v>
      </c>
      <c r="T7">
        <f>NatL!$D9+NatL!$B$3*(MMatrix!T$2-NatL!$B$5)</f>
        <v>0.15429093802267205</v>
      </c>
      <c r="U7">
        <f>NatL!$D9+NatL!$B$3*(MMatrix!U$2-NatL!$B$5)</f>
        <v>0.15974871370904242</v>
      </c>
      <c r="V7">
        <f>NatL!$D9+NatL!$B$3*(MMatrix!V$2-NatL!$B$5)</f>
        <v>0.16520648939541283</v>
      </c>
      <c r="W7">
        <f>NatL!$D9+NatL!$B$3*(MMatrix!W$2-NatL!$B$5)</f>
        <v>0.1706642650817832</v>
      </c>
    </row>
    <row r="8" spans="2:23" x14ac:dyDescent="0.25">
      <c r="B8">
        <v>25</v>
      </c>
      <c r="C8">
        <f>NatL!$D10+NatL!$B$3*(MMatrix!C$2-NatL!$B$5)</f>
        <v>5.9202453037509123E-2</v>
      </c>
      <c r="D8">
        <f>NatL!$D10+NatL!$B$3*(MMatrix!D$2-NatL!$B$5)</f>
        <v>6.4660228723879512E-2</v>
      </c>
      <c r="E8">
        <f>NatL!$D10+NatL!$B$3*(MMatrix!E$2-NatL!$B$5)</f>
        <v>7.0118004410249901E-2</v>
      </c>
      <c r="F8">
        <f>NatL!$D10+NatL!$B$3*(MMatrix!F$2-NatL!$B$5)</f>
        <v>7.5575780096620276E-2</v>
      </c>
      <c r="G8">
        <f>NatL!$D10+NatL!$B$3*(MMatrix!G$2-NatL!$B$5)</f>
        <v>8.1033555782990652E-2</v>
      </c>
      <c r="H8">
        <f>NatL!$D10+NatL!$B$3*(MMatrix!H$2-NatL!$B$5)</f>
        <v>8.6491331469361041E-2</v>
      </c>
      <c r="I8">
        <f>NatL!$D10+NatL!$B$3*(MMatrix!I$2-NatL!$B$5)</f>
        <v>9.194910715573143E-2</v>
      </c>
      <c r="J8">
        <f>NatL!$D10+NatL!$B$3*(MMatrix!J$2-NatL!$B$5)</f>
        <v>9.7406882842101805E-2</v>
      </c>
      <c r="K8">
        <f>NatL!$D10+NatL!$B$3*(MMatrix!K$2-NatL!$B$5)</f>
        <v>0.10286465852847219</v>
      </c>
      <c r="L8">
        <f>NatL!$D10+NatL!$B$3*(MMatrix!L$2-NatL!$B$5)</f>
        <v>0.10832243421484257</v>
      </c>
      <c r="M8">
        <f>NatL!$D10+NatL!$B$3*(MMatrix!M$2-NatL!$B$5)</f>
        <v>0.11378020990121296</v>
      </c>
      <c r="N8">
        <f>NatL!$D10+NatL!$B$3*(MMatrix!N$2-NatL!$B$5)</f>
        <v>0.11923798558758335</v>
      </c>
      <c r="O8">
        <f>NatL!$D10+NatL!$B$3*(MMatrix!O$2-NatL!$B$5)</f>
        <v>0.12469576127395372</v>
      </c>
      <c r="P8">
        <f>NatL!$D10+NatL!$B$3*(MMatrix!P$2-NatL!$B$5)</f>
        <v>0.13015353696032411</v>
      </c>
      <c r="Q8">
        <f>NatL!$D10+NatL!$B$3*(MMatrix!Q$2-NatL!$B$5)</f>
        <v>0.13561131264669449</v>
      </c>
      <c r="R8">
        <f>NatL!$D10+NatL!$B$3*(MMatrix!R$2-NatL!$B$5)</f>
        <v>0.14106908833306486</v>
      </c>
      <c r="S8">
        <f>NatL!$D10+NatL!$B$3*(MMatrix!S$2-NatL!$B$5)</f>
        <v>0.14652686401943527</v>
      </c>
      <c r="T8">
        <f>NatL!$D10+NatL!$B$3*(MMatrix!T$2-NatL!$B$5)</f>
        <v>0.15198463970580564</v>
      </c>
      <c r="U8">
        <f>NatL!$D10+NatL!$B$3*(MMatrix!U$2-NatL!$B$5)</f>
        <v>0.15744241539217602</v>
      </c>
      <c r="V8">
        <f>NatL!$D10+NatL!$B$3*(MMatrix!V$2-NatL!$B$5)</f>
        <v>0.16290019107854642</v>
      </c>
      <c r="W8">
        <f>NatL!$D10+NatL!$B$3*(MMatrix!W$2-NatL!$B$5)</f>
        <v>0.16835796676491679</v>
      </c>
    </row>
    <row r="9" spans="2:23" x14ac:dyDescent="0.25">
      <c r="B9">
        <v>30</v>
      </c>
      <c r="C9">
        <f>NatL!$D11+NatL!$B$3*(MMatrix!C$2-NatL!$B$5)</f>
        <v>5.7317496476509786E-2</v>
      </c>
      <c r="D9">
        <f>NatL!$D11+NatL!$B$3*(MMatrix!D$2-NatL!$B$5)</f>
        <v>6.2775272162880175E-2</v>
      </c>
      <c r="E9">
        <f>NatL!$D11+NatL!$B$3*(MMatrix!E$2-NatL!$B$5)</f>
        <v>6.823304784925055E-2</v>
      </c>
      <c r="F9">
        <f>NatL!$D11+NatL!$B$3*(MMatrix!F$2-NatL!$B$5)</f>
        <v>7.3690823535620939E-2</v>
      </c>
      <c r="G9">
        <f>NatL!$D11+NatL!$B$3*(MMatrix!G$2-NatL!$B$5)</f>
        <v>7.9148599221991328E-2</v>
      </c>
      <c r="H9">
        <f>NatL!$D11+NatL!$B$3*(MMatrix!H$2-NatL!$B$5)</f>
        <v>8.4606374908361703E-2</v>
      </c>
      <c r="I9">
        <f>NatL!$D11+NatL!$B$3*(MMatrix!I$2-NatL!$B$5)</f>
        <v>9.0064150594732093E-2</v>
      </c>
      <c r="J9">
        <f>NatL!$D11+NatL!$B$3*(MMatrix!J$2-NatL!$B$5)</f>
        <v>9.5521926281102468E-2</v>
      </c>
      <c r="K9">
        <f>NatL!$D11+NatL!$B$3*(MMatrix!K$2-NatL!$B$5)</f>
        <v>0.10097970196747286</v>
      </c>
      <c r="L9">
        <f>NatL!$D11+NatL!$B$3*(MMatrix!L$2-NatL!$B$5)</f>
        <v>0.10643747765384323</v>
      </c>
      <c r="M9">
        <f>NatL!$D11+NatL!$B$3*(MMatrix!M$2-NatL!$B$5)</f>
        <v>0.11189525334021362</v>
      </c>
      <c r="N9">
        <f>NatL!$D11+NatL!$B$3*(MMatrix!N$2-NatL!$B$5)</f>
        <v>0.11735302902658401</v>
      </c>
      <c r="O9">
        <f>NatL!$D11+NatL!$B$3*(MMatrix!O$2-NatL!$B$5)</f>
        <v>0.12281080471295439</v>
      </c>
      <c r="P9">
        <f>NatL!$D11+NatL!$B$3*(MMatrix!P$2-NatL!$B$5)</f>
        <v>0.12826858039932476</v>
      </c>
      <c r="Q9">
        <f>NatL!$D11+NatL!$B$3*(MMatrix!Q$2-NatL!$B$5)</f>
        <v>0.13372635608569516</v>
      </c>
      <c r="R9">
        <f>NatL!$D11+NatL!$B$3*(MMatrix!R$2-NatL!$B$5)</f>
        <v>0.13918413177206554</v>
      </c>
      <c r="S9">
        <f>NatL!$D11+NatL!$B$3*(MMatrix!S$2-NatL!$B$5)</f>
        <v>0.14464190745843591</v>
      </c>
      <c r="T9">
        <f>NatL!$D11+NatL!$B$3*(MMatrix!T$2-NatL!$B$5)</f>
        <v>0.15009968314480632</v>
      </c>
      <c r="U9">
        <f>NatL!$D11+NatL!$B$3*(MMatrix!U$2-NatL!$B$5)</f>
        <v>0.15555745883117669</v>
      </c>
      <c r="V9">
        <f>NatL!$D11+NatL!$B$3*(MMatrix!V$2-NatL!$B$5)</f>
        <v>0.16101523451754707</v>
      </c>
      <c r="W9">
        <f>NatL!$D11+NatL!$B$3*(MMatrix!W$2-NatL!$B$5)</f>
        <v>0.16647301020391747</v>
      </c>
    </row>
    <row r="10" spans="2:23" x14ac:dyDescent="0.25">
      <c r="B10">
        <v>35</v>
      </c>
      <c r="C10">
        <f>NatL!$D12+NatL!$B$3*(MMatrix!C$2-NatL!$B$5)</f>
        <v>5.5727668378503153E-2</v>
      </c>
      <c r="D10">
        <f>NatL!$D12+NatL!$B$3*(MMatrix!D$2-NatL!$B$5)</f>
        <v>6.1185444064873543E-2</v>
      </c>
      <c r="E10">
        <f>NatL!$D12+NatL!$B$3*(MMatrix!E$2-NatL!$B$5)</f>
        <v>6.6643219751243932E-2</v>
      </c>
      <c r="F10">
        <f>NatL!$D12+NatL!$B$3*(MMatrix!F$2-NatL!$B$5)</f>
        <v>7.2100995437614307E-2</v>
      </c>
      <c r="G10">
        <f>NatL!$D12+NatL!$B$3*(MMatrix!G$2-NatL!$B$5)</f>
        <v>7.7558771123984682E-2</v>
      </c>
      <c r="H10">
        <f>NatL!$D12+NatL!$B$3*(MMatrix!H$2-NatL!$B$5)</f>
        <v>8.3016546810355071E-2</v>
      </c>
      <c r="I10">
        <f>NatL!$D12+NatL!$B$3*(MMatrix!I$2-NatL!$B$5)</f>
        <v>8.847432249672546E-2</v>
      </c>
      <c r="J10">
        <f>NatL!$D12+NatL!$B$3*(MMatrix!J$2-NatL!$B$5)</f>
        <v>9.3932098183095836E-2</v>
      </c>
      <c r="K10">
        <f>NatL!$D12+NatL!$B$3*(MMatrix!K$2-NatL!$B$5)</f>
        <v>9.9389873869466225E-2</v>
      </c>
      <c r="L10">
        <f>NatL!$D12+NatL!$B$3*(MMatrix!L$2-NatL!$B$5)</f>
        <v>0.1048476495558366</v>
      </c>
      <c r="M10">
        <f>NatL!$D12+NatL!$B$3*(MMatrix!M$2-NatL!$B$5)</f>
        <v>0.11030542524220699</v>
      </c>
      <c r="N10">
        <f>NatL!$D12+NatL!$B$3*(MMatrix!N$2-NatL!$B$5)</f>
        <v>0.11576320092857738</v>
      </c>
      <c r="O10">
        <f>NatL!$D12+NatL!$B$3*(MMatrix!O$2-NatL!$B$5)</f>
        <v>0.12122097661494775</v>
      </c>
      <c r="P10">
        <f>NatL!$D12+NatL!$B$3*(MMatrix!P$2-NatL!$B$5)</f>
        <v>0.12667875230131814</v>
      </c>
      <c r="Q10">
        <f>NatL!$D12+NatL!$B$3*(MMatrix!Q$2-NatL!$B$5)</f>
        <v>0.13213652798768852</v>
      </c>
      <c r="R10">
        <f>NatL!$D12+NatL!$B$3*(MMatrix!R$2-NatL!$B$5)</f>
        <v>0.13759430367405889</v>
      </c>
      <c r="S10">
        <f>NatL!$D12+NatL!$B$3*(MMatrix!S$2-NatL!$B$5)</f>
        <v>0.1430520793604293</v>
      </c>
      <c r="T10">
        <f>NatL!$D12+NatL!$B$3*(MMatrix!T$2-NatL!$B$5)</f>
        <v>0.14850985504679967</v>
      </c>
      <c r="U10">
        <f>NatL!$D12+NatL!$B$3*(MMatrix!U$2-NatL!$B$5)</f>
        <v>0.15396763073317005</v>
      </c>
      <c r="V10">
        <f>NatL!$D12+NatL!$B$3*(MMatrix!V$2-NatL!$B$5)</f>
        <v>0.15942540641954045</v>
      </c>
      <c r="W10">
        <f>NatL!$D12+NatL!$B$3*(MMatrix!W$2-NatL!$B$5)</f>
        <v>0.16488318210591082</v>
      </c>
    </row>
    <row r="11" spans="2:23" x14ac:dyDescent="0.25">
      <c r="B11">
        <v>40</v>
      </c>
      <c r="C11">
        <f>NatL!$D13+NatL!$B$3*(MMatrix!C$2-NatL!$B$5)</f>
        <v>5.4355655193177199E-2</v>
      </c>
      <c r="D11">
        <f>NatL!$D13+NatL!$B$3*(MMatrix!D$2-NatL!$B$5)</f>
        <v>5.9813430879547588E-2</v>
      </c>
      <c r="E11">
        <f>NatL!$D13+NatL!$B$3*(MMatrix!E$2-NatL!$B$5)</f>
        <v>6.5271206565917977E-2</v>
      </c>
      <c r="F11">
        <f>NatL!$D13+NatL!$B$3*(MMatrix!F$2-NatL!$B$5)</f>
        <v>7.0728982252288353E-2</v>
      </c>
      <c r="G11">
        <f>NatL!$D13+NatL!$B$3*(MMatrix!G$2-NatL!$B$5)</f>
        <v>7.6186757938658728E-2</v>
      </c>
      <c r="H11">
        <f>NatL!$D13+NatL!$B$3*(MMatrix!H$2-NatL!$B$5)</f>
        <v>8.1644533625029117E-2</v>
      </c>
      <c r="I11">
        <f>NatL!$D13+NatL!$B$3*(MMatrix!I$2-NatL!$B$5)</f>
        <v>8.7102309311399506E-2</v>
      </c>
      <c r="J11">
        <f>NatL!$D13+NatL!$B$3*(MMatrix!J$2-NatL!$B$5)</f>
        <v>9.2560084997769881E-2</v>
      </c>
      <c r="K11">
        <f>NatL!$D13+NatL!$B$3*(MMatrix!K$2-NatL!$B$5)</f>
        <v>9.8017860684140271E-2</v>
      </c>
      <c r="L11">
        <f>NatL!$D13+NatL!$B$3*(MMatrix!L$2-NatL!$B$5)</f>
        <v>0.10347563637051065</v>
      </c>
      <c r="M11">
        <f>NatL!$D13+NatL!$B$3*(MMatrix!M$2-NatL!$B$5)</f>
        <v>0.10893341205688103</v>
      </c>
      <c r="N11">
        <f>NatL!$D13+NatL!$B$3*(MMatrix!N$2-NatL!$B$5)</f>
        <v>0.11439118774325142</v>
      </c>
      <c r="O11">
        <f>NatL!$D13+NatL!$B$3*(MMatrix!O$2-NatL!$B$5)</f>
        <v>0.1198489634296218</v>
      </c>
      <c r="P11">
        <f>NatL!$D13+NatL!$B$3*(MMatrix!P$2-NatL!$B$5)</f>
        <v>0.12530673911599219</v>
      </c>
      <c r="Q11">
        <f>NatL!$D13+NatL!$B$3*(MMatrix!Q$2-NatL!$B$5)</f>
        <v>0.13076451480236256</v>
      </c>
      <c r="R11">
        <f>NatL!$D13+NatL!$B$3*(MMatrix!R$2-NatL!$B$5)</f>
        <v>0.13622229048873297</v>
      </c>
      <c r="S11">
        <f>NatL!$D13+NatL!$B$3*(MMatrix!S$2-NatL!$B$5)</f>
        <v>0.14168006617510334</v>
      </c>
      <c r="T11">
        <f>NatL!$D13+NatL!$B$3*(MMatrix!T$2-NatL!$B$5)</f>
        <v>0.14713784186147372</v>
      </c>
      <c r="U11">
        <f>NatL!$D13+NatL!$B$3*(MMatrix!U$2-NatL!$B$5)</f>
        <v>0.15259561754784409</v>
      </c>
      <c r="V11">
        <f>NatL!$D13+NatL!$B$3*(MMatrix!V$2-NatL!$B$5)</f>
        <v>0.15805339323421447</v>
      </c>
      <c r="W11">
        <f>NatL!$D13+NatL!$B$3*(MMatrix!W$2-NatL!$B$5)</f>
        <v>0.16351116892058487</v>
      </c>
    </row>
    <row r="12" spans="2:23" x14ac:dyDescent="0.25">
      <c r="B12">
        <v>45</v>
      </c>
      <c r="C12">
        <f>NatL!$D14+NatL!$B$3*(MMatrix!C$2-NatL!$B$5)</f>
        <v>5.3150749640060863E-2</v>
      </c>
      <c r="D12">
        <f>NatL!$D14+NatL!$B$3*(MMatrix!D$2-NatL!$B$5)</f>
        <v>5.8608525326431252E-2</v>
      </c>
      <c r="E12">
        <f>NatL!$D14+NatL!$B$3*(MMatrix!E$2-NatL!$B$5)</f>
        <v>6.4066301012801641E-2</v>
      </c>
      <c r="F12">
        <f>NatL!$D14+NatL!$B$3*(MMatrix!F$2-NatL!$B$5)</f>
        <v>6.9524076699172016E-2</v>
      </c>
      <c r="G12">
        <f>NatL!$D14+NatL!$B$3*(MMatrix!G$2-NatL!$B$5)</f>
        <v>7.4981852385542391E-2</v>
      </c>
      <c r="H12">
        <f>NatL!$D14+NatL!$B$3*(MMatrix!H$2-NatL!$B$5)</f>
        <v>8.043962807191278E-2</v>
      </c>
      <c r="I12">
        <f>NatL!$D14+NatL!$B$3*(MMatrix!I$2-NatL!$B$5)</f>
        <v>8.589740375828317E-2</v>
      </c>
      <c r="J12">
        <f>NatL!$D14+NatL!$B$3*(MMatrix!J$2-NatL!$B$5)</f>
        <v>9.1355179444653545E-2</v>
      </c>
      <c r="K12">
        <f>NatL!$D14+NatL!$B$3*(MMatrix!K$2-NatL!$B$5)</f>
        <v>9.6812955131023934E-2</v>
      </c>
      <c r="L12">
        <f>NatL!$D14+NatL!$B$3*(MMatrix!L$2-NatL!$B$5)</f>
        <v>0.10227073081739431</v>
      </c>
      <c r="M12">
        <f>NatL!$D14+NatL!$B$3*(MMatrix!M$2-NatL!$B$5)</f>
        <v>0.1077285065037647</v>
      </c>
      <c r="N12">
        <f>NatL!$D14+NatL!$B$3*(MMatrix!N$2-NatL!$B$5)</f>
        <v>0.11318628219013509</v>
      </c>
      <c r="O12">
        <f>NatL!$D14+NatL!$B$3*(MMatrix!O$2-NatL!$B$5)</f>
        <v>0.11864405787650546</v>
      </c>
      <c r="P12">
        <f>NatL!$D14+NatL!$B$3*(MMatrix!P$2-NatL!$B$5)</f>
        <v>0.12410183356287585</v>
      </c>
      <c r="Q12">
        <f>NatL!$D14+NatL!$B$3*(MMatrix!Q$2-NatL!$B$5)</f>
        <v>0.12955960924924623</v>
      </c>
      <c r="R12">
        <f>NatL!$D14+NatL!$B$3*(MMatrix!R$2-NatL!$B$5)</f>
        <v>0.1350173849356166</v>
      </c>
      <c r="S12">
        <f>NatL!$D14+NatL!$B$3*(MMatrix!S$2-NatL!$B$5)</f>
        <v>0.14047516062198701</v>
      </c>
      <c r="T12">
        <f>NatL!$D14+NatL!$B$3*(MMatrix!T$2-NatL!$B$5)</f>
        <v>0.14593293630835738</v>
      </c>
      <c r="U12">
        <f>NatL!$D14+NatL!$B$3*(MMatrix!U$2-NatL!$B$5)</f>
        <v>0.15139071199472776</v>
      </c>
      <c r="V12">
        <f>NatL!$D14+NatL!$B$3*(MMatrix!V$2-NatL!$B$5)</f>
        <v>0.15684848768109816</v>
      </c>
      <c r="W12">
        <f>NatL!$D14+NatL!$B$3*(MMatrix!W$2-NatL!$B$5)</f>
        <v>0.16230626336746853</v>
      </c>
    </row>
    <row r="13" spans="2:23" x14ac:dyDescent="0.25">
      <c r="B13">
        <v>50</v>
      </c>
      <c r="C13">
        <f>NatL!$D15+NatL!$B$3*(MMatrix!C$2-NatL!$B$5)</f>
        <v>5.207794295360002E-2</v>
      </c>
      <c r="D13">
        <f>NatL!$D15+NatL!$B$3*(MMatrix!D$2-NatL!$B$5)</f>
        <v>5.753571863997041E-2</v>
      </c>
      <c r="E13">
        <f>NatL!$D15+NatL!$B$3*(MMatrix!E$2-NatL!$B$5)</f>
        <v>6.2993494326340799E-2</v>
      </c>
      <c r="F13">
        <f>NatL!$D15+NatL!$B$3*(MMatrix!F$2-NatL!$B$5)</f>
        <v>6.8451270012711174E-2</v>
      </c>
      <c r="G13">
        <f>NatL!$D15+NatL!$B$3*(MMatrix!G$2-NatL!$B$5)</f>
        <v>7.3909045699081549E-2</v>
      </c>
      <c r="H13">
        <f>NatL!$D15+NatL!$B$3*(MMatrix!H$2-NatL!$B$5)</f>
        <v>7.9366821385451938E-2</v>
      </c>
      <c r="I13">
        <f>NatL!$D15+NatL!$B$3*(MMatrix!I$2-NatL!$B$5)</f>
        <v>8.4824597071822327E-2</v>
      </c>
      <c r="J13">
        <f>NatL!$D15+NatL!$B$3*(MMatrix!J$2-NatL!$B$5)</f>
        <v>9.0282372758192703E-2</v>
      </c>
      <c r="K13">
        <f>NatL!$D15+NatL!$B$3*(MMatrix!K$2-NatL!$B$5)</f>
        <v>9.5740148444563092E-2</v>
      </c>
      <c r="L13">
        <f>NatL!$D15+NatL!$B$3*(MMatrix!L$2-NatL!$B$5)</f>
        <v>0.10119792413093347</v>
      </c>
      <c r="M13">
        <f>NatL!$D15+NatL!$B$3*(MMatrix!M$2-NatL!$B$5)</f>
        <v>0.10665569981730386</v>
      </c>
      <c r="N13">
        <f>NatL!$D15+NatL!$B$3*(MMatrix!N$2-NatL!$B$5)</f>
        <v>0.11211347550367425</v>
      </c>
      <c r="O13">
        <f>NatL!$D15+NatL!$B$3*(MMatrix!O$2-NatL!$B$5)</f>
        <v>0.11757125119004462</v>
      </c>
      <c r="P13">
        <f>NatL!$D15+NatL!$B$3*(MMatrix!P$2-NatL!$B$5)</f>
        <v>0.12302902687641501</v>
      </c>
      <c r="Q13">
        <f>NatL!$D15+NatL!$B$3*(MMatrix!Q$2-NatL!$B$5)</f>
        <v>0.12848680256278538</v>
      </c>
      <c r="R13">
        <f>NatL!$D15+NatL!$B$3*(MMatrix!R$2-NatL!$B$5)</f>
        <v>0.13394457824915579</v>
      </c>
      <c r="S13">
        <f>NatL!$D15+NatL!$B$3*(MMatrix!S$2-NatL!$B$5)</f>
        <v>0.13940235393552616</v>
      </c>
      <c r="T13">
        <f>NatL!$D15+NatL!$B$3*(MMatrix!T$2-NatL!$B$5)</f>
        <v>0.14486012962189654</v>
      </c>
      <c r="U13">
        <f>NatL!$D15+NatL!$B$3*(MMatrix!U$2-NatL!$B$5)</f>
        <v>0.15031790530826691</v>
      </c>
      <c r="V13">
        <f>NatL!$D15+NatL!$B$3*(MMatrix!V$2-NatL!$B$5)</f>
        <v>0.15577568099463729</v>
      </c>
      <c r="W13">
        <f>NatL!$D15+NatL!$B$3*(MMatrix!W$2-NatL!$B$5)</f>
        <v>0.16123345668100769</v>
      </c>
    </row>
    <row r="14" spans="2:23" x14ac:dyDescent="0.25">
      <c r="B14">
        <v>55</v>
      </c>
      <c r="C14">
        <f>NatL!$D16+NatL!$B$3*(MMatrix!C$2-NatL!$B$5)</f>
        <v>5.1112077074746479E-2</v>
      </c>
      <c r="D14">
        <f>NatL!$D16+NatL!$B$3*(MMatrix!D$2-NatL!$B$5)</f>
        <v>5.6569852761116868E-2</v>
      </c>
      <c r="E14">
        <f>NatL!$D16+NatL!$B$3*(MMatrix!E$2-NatL!$B$5)</f>
        <v>6.202762844748725E-2</v>
      </c>
      <c r="F14">
        <f>NatL!$D16+NatL!$B$3*(MMatrix!F$2-NatL!$B$5)</f>
        <v>6.7485404133857632E-2</v>
      </c>
      <c r="G14">
        <f>NatL!$D16+NatL!$B$3*(MMatrix!G$2-NatL!$B$5)</f>
        <v>7.2943179820228021E-2</v>
      </c>
      <c r="H14">
        <f>NatL!$D16+NatL!$B$3*(MMatrix!H$2-NatL!$B$5)</f>
        <v>7.8400955506598397E-2</v>
      </c>
      <c r="I14">
        <f>NatL!$D16+NatL!$B$3*(MMatrix!I$2-NatL!$B$5)</f>
        <v>8.3858731192968786E-2</v>
      </c>
      <c r="J14">
        <f>NatL!$D16+NatL!$B$3*(MMatrix!J$2-NatL!$B$5)</f>
        <v>8.9316506879339161E-2</v>
      </c>
      <c r="K14">
        <f>NatL!$D16+NatL!$B$3*(MMatrix!K$2-NatL!$B$5)</f>
        <v>9.477428256570955E-2</v>
      </c>
      <c r="L14">
        <f>NatL!$D16+NatL!$B$3*(MMatrix!L$2-NatL!$B$5)</f>
        <v>0.10023205825207993</v>
      </c>
      <c r="M14">
        <f>NatL!$D16+NatL!$B$3*(MMatrix!M$2-NatL!$B$5)</f>
        <v>0.10568983393845031</v>
      </c>
      <c r="N14">
        <f>NatL!$D16+NatL!$B$3*(MMatrix!N$2-NatL!$B$5)</f>
        <v>0.1111476096248207</v>
      </c>
      <c r="O14">
        <f>NatL!$D16+NatL!$B$3*(MMatrix!O$2-NatL!$B$5)</f>
        <v>0.11660538531119108</v>
      </c>
      <c r="P14">
        <f>NatL!$D16+NatL!$B$3*(MMatrix!P$2-NatL!$B$5)</f>
        <v>0.12206316099756147</v>
      </c>
      <c r="Q14">
        <f>NatL!$D16+NatL!$B$3*(MMatrix!Q$2-NatL!$B$5)</f>
        <v>0.12752093668393186</v>
      </c>
      <c r="R14">
        <f>NatL!$D16+NatL!$B$3*(MMatrix!R$2-NatL!$B$5)</f>
        <v>0.13297871237030223</v>
      </c>
      <c r="S14">
        <f>NatL!$D16+NatL!$B$3*(MMatrix!S$2-NatL!$B$5)</f>
        <v>0.13843648805667261</v>
      </c>
      <c r="T14">
        <f>NatL!$D16+NatL!$B$3*(MMatrix!T$2-NatL!$B$5)</f>
        <v>0.14389426374304298</v>
      </c>
      <c r="U14">
        <f>NatL!$D16+NatL!$B$3*(MMatrix!U$2-NatL!$B$5)</f>
        <v>0.14935203942941339</v>
      </c>
      <c r="V14">
        <f>NatL!$D16+NatL!$B$3*(MMatrix!V$2-NatL!$B$5)</f>
        <v>0.15480981511578376</v>
      </c>
      <c r="W14">
        <f>NatL!$D16+NatL!$B$3*(MMatrix!W$2-NatL!$B$5)</f>
        <v>0.16026759080215414</v>
      </c>
    </row>
    <row r="15" spans="2:23" x14ac:dyDescent="0.25">
      <c r="B15">
        <v>60</v>
      </c>
      <c r="C15">
        <f>NatL!$D17+NatL!$B$3*(MMatrix!C$2-NatL!$B$5)</f>
        <v>5.023448208319195E-2</v>
      </c>
      <c r="D15">
        <f>NatL!$D17+NatL!$B$3*(MMatrix!D$2-NatL!$B$5)</f>
        <v>5.5692257769562339E-2</v>
      </c>
      <c r="E15">
        <f>NatL!$D17+NatL!$B$3*(MMatrix!E$2-NatL!$B$5)</f>
        <v>6.1150033455932722E-2</v>
      </c>
      <c r="F15">
        <f>NatL!$D17+NatL!$B$3*(MMatrix!F$2-NatL!$B$5)</f>
        <v>6.6607809142303104E-2</v>
      </c>
      <c r="G15">
        <f>NatL!$D17+NatL!$B$3*(MMatrix!G$2-NatL!$B$5)</f>
        <v>7.2065584828673479E-2</v>
      </c>
      <c r="H15">
        <f>NatL!$D17+NatL!$B$3*(MMatrix!H$2-NatL!$B$5)</f>
        <v>7.7523360515043868E-2</v>
      </c>
      <c r="I15">
        <f>NatL!$D17+NatL!$B$3*(MMatrix!I$2-NatL!$B$5)</f>
        <v>8.2981136201414257E-2</v>
      </c>
      <c r="J15">
        <f>NatL!$D17+NatL!$B$3*(MMatrix!J$2-NatL!$B$5)</f>
        <v>8.8438911887784633E-2</v>
      </c>
      <c r="K15">
        <f>NatL!$D17+NatL!$B$3*(MMatrix!K$2-NatL!$B$5)</f>
        <v>9.3896687574155022E-2</v>
      </c>
      <c r="L15">
        <f>NatL!$D17+NatL!$B$3*(MMatrix!L$2-NatL!$B$5)</f>
        <v>9.9354463260525397E-2</v>
      </c>
      <c r="M15">
        <f>NatL!$D17+NatL!$B$3*(MMatrix!M$2-NatL!$B$5)</f>
        <v>0.10481223894689579</v>
      </c>
      <c r="N15">
        <f>NatL!$D17+NatL!$B$3*(MMatrix!N$2-NatL!$B$5)</f>
        <v>0.11027001463326618</v>
      </c>
      <c r="O15">
        <f>NatL!$D17+NatL!$B$3*(MMatrix!O$2-NatL!$B$5)</f>
        <v>0.11572779031963655</v>
      </c>
      <c r="P15">
        <f>NatL!$D17+NatL!$B$3*(MMatrix!P$2-NatL!$B$5)</f>
        <v>0.12118556600600694</v>
      </c>
      <c r="Q15">
        <f>NatL!$D17+NatL!$B$3*(MMatrix!Q$2-NatL!$B$5)</f>
        <v>0.12664334169237731</v>
      </c>
      <c r="R15">
        <f>NatL!$D17+NatL!$B$3*(MMatrix!R$2-NatL!$B$5)</f>
        <v>0.13210111737874769</v>
      </c>
      <c r="S15">
        <f>NatL!$D17+NatL!$B$3*(MMatrix!S$2-NatL!$B$5)</f>
        <v>0.13755889306511809</v>
      </c>
      <c r="T15">
        <f>NatL!$D17+NatL!$B$3*(MMatrix!T$2-NatL!$B$5)</f>
        <v>0.14301666875148847</v>
      </c>
      <c r="U15">
        <f>NatL!$D17+NatL!$B$3*(MMatrix!U$2-NatL!$B$5)</f>
        <v>0.14847444443785884</v>
      </c>
      <c r="V15">
        <f>NatL!$D17+NatL!$B$3*(MMatrix!V$2-NatL!$B$5)</f>
        <v>0.15393222012422925</v>
      </c>
      <c r="W15">
        <f>NatL!$D17+NatL!$B$3*(MMatrix!W$2-NatL!$B$5)</f>
        <v>0.15938999581059962</v>
      </c>
    </row>
    <row r="16" spans="2:23" x14ac:dyDescent="0.25">
      <c r="B16">
        <v>65</v>
      </c>
      <c r="C16">
        <f>NatL!$D18+NatL!$B$3*(MMatrix!C$2-NatL!$B$5)</f>
        <v>4.9430932247658529E-2</v>
      </c>
      <c r="D16">
        <f>NatL!$D18+NatL!$B$3*(MMatrix!D$2-NatL!$B$5)</f>
        <v>5.4888707934028919E-2</v>
      </c>
      <c r="E16">
        <f>NatL!$D18+NatL!$B$3*(MMatrix!E$2-NatL!$B$5)</f>
        <v>6.0346483620399301E-2</v>
      </c>
      <c r="F16">
        <f>NatL!$D18+NatL!$B$3*(MMatrix!F$2-NatL!$B$5)</f>
        <v>6.5804259306769683E-2</v>
      </c>
      <c r="G16">
        <f>NatL!$D18+NatL!$B$3*(MMatrix!G$2-NatL!$B$5)</f>
        <v>7.1262034993140072E-2</v>
      </c>
      <c r="H16">
        <f>NatL!$D18+NatL!$B$3*(MMatrix!H$2-NatL!$B$5)</f>
        <v>7.6719810679510447E-2</v>
      </c>
      <c r="I16">
        <f>NatL!$D18+NatL!$B$3*(MMatrix!I$2-NatL!$B$5)</f>
        <v>8.2177586365880836E-2</v>
      </c>
      <c r="J16">
        <f>NatL!$D18+NatL!$B$3*(MMatrix!J$2-NatL!$B$5)</f>
        <v>8.7635362052251212E-2</v>
      </c>
      <c r="K16">
        <f>NatL!$D18+NatL!$B$3*(MMatrix!K$2-NatL!$B$5)</f>
        <v>9.3093137738621601E-2</v>
      </c>
      <c r="L16">
        <f>NatL!$D18+NatL!$B$3*(MMatrix!L$2-NatL!$B$5)</f>
        <v>9.8550913424991976E-2</v>
      </c>
      <c r="M16">
        <f>NatL!$D18+NatL!$B$3*(MMatrix!M$2-NatL!$B$5)</f>
        <v>0.10400868911136237</v>
      </c>
      <c r="N16">
        <f>NatL!$D18+NatL!$B$3*(MMatrix!N$2-NatL!$B$5)</f>
        <v>0.10946646479773275</v>
      </c>
      <c r="O16">
        <f>NatL!$D18+NatL!$B$3*(MMatrix!O$2-NatL!$B$5)</f>
        <v>0.11492424048410313</v>
      </c>
      <c r="P16">
        <f>NatL!$D18+NatL!$B$3*(MMatrix!P$2-NatL!$B$5)</f>
        <v>0.12038201617047352</v>
      </c>
      <c r="Q16">
        <f>NatL!$D18+NatL!$B$3*(MMatrix!Q$2-NatL!$B$5)</f>
        <v>0.12583979185684391</v>
      </c>
      <c r="R16">
        <f>NatL!$D18+NatL!$B$3*(MMatrix!R$2-NatL!$B$5)</f>
        <v>0.13129756754321428</v>
      </c>
      <c r="S16">
        <f>NatL!$D18+NatL!$B$3*(MMatrix!S$2-NatL!$B$5)</f>
        <v>0.13675534322958466</v>
      </c>
      <c r="T16">
        <f>NatL!$D18+NatL!$B$3*(MMatrix!T$2-NatL!$B$5)</f>
        <v>0.14221311891595506</v>
      </c>
      <c r="U16">
        <f>NatL!$D18+NatL!$B$3*(MMatrix!U$2-NatL!$B$5)</f>
        <v>0.14767089460232544</v>
      </c>
      <c r="V16">
        <f>NatL!$D18+NatL!$B$3*(MMatrix!V$2-NatL!$B$5)</f>
        <v>0.15312867028869581</v>
      </c>
      <c r="W16">
        <f>NatL!$D18+NatL!$B$3*(MMatrix!W$2-NatL!$B$5)</f>
        <v>0.15858644597506621</v>
      </c>
    </row>
    <row r="17" spans="2:23" x14ac:dyDescent="0.25">
      <c r="B17">
        <v>70</v>
      </c>
      <c r="C17">
        <f>NatL!$D19+NatL!$B$3*(MMatrix!C$2-NatL!$B$5)</f>
        <v>4.8690346157918091E-2</v>
      </c>
      <c r="D17">
        <f>NatL!$D19+NatL!$B$3*(MMatrix!D$2-NatL!$B$5)</f>
        <v>5.414812184428848E-2</v>
      </c>
      <c r="E17">
        <f>NatL!$D19+NatL!$B$3*(MMatrix!E$2-NatL!$B$5)</f>
        <v>5.9605897530658862E-2</v>
      </c>
      <c r="F17">
        <f>NatL!$D19+NatL!$B$3*(MMatrix!F$2-NatL!$B$5)</f>
        <v>6.5063673217029244E-2</v>
      </c>
      <c r="G17">
        <f>NatL!$D19+NatL!$B$3*(MMatrix!G$2-NatL!$B$5)</f>
        <v>7.0521448903399619E-2</v>
      </c>
      <c r="H17">
        <f>NatL!$D19+NatL!$B$3*(MMatrix!H$2-NatL!$B$5)</f>
        <v>7.5979224589770009E-2</v>
      </c>
      <c r="I17">
        <f>NatL!$D19+NatL!$B$3*(MMatrix!I$2-NatL!$B$5)</f>
        <v>8.1437000276140398E-2</v>
      </c>
      <c r="J17">
        <f>NatL!$D19+NatL!$B$3*(MMatrix!J$2-NatL!$B$5)</f>
        <v>8.6894775962510773E-2</v>
      </c>
      <c r="K17">
        <f>NatL!$D19+NatL!$B$3*(MMatrix!K$2-NatL!$B$5)</f>
        <v>9.2352551648881162E-2</v>
      </c>
      <c r="L17">
        <f>NatL!$D19+NatL!$B$3*(MMatrix!L$2-NatL!$B$5)</f>
        <v>9.7810327335251537E-2</v>
      </c>
      <c r="M17">
        <f>NatL!$D19+NatL!$B$3*(MMatrix!M$2-NatL!$B$5)</f>
        <v>0.10326810302162193</v>
      </c>
      <c r="N17">
        <f>NatL!$D19+NatL!$B$3*(MMatrix!N$2-NatL!$B$5)</f>
        <v>0.10872587870799232</v>
      </c>
      <c r="O17">
        <f>NatL!$D19+NatL!$B$3*(MMatrix!O$2-NatL!$B$5)</f>
        <v>0.11418365439436269</v>
      </c>
      <c r="P17">
        <f>NatL!$D19+NatL!$B$3*(MMatrix!P$2-NatL!$B$5)</f>
        <v>0.11964143008073308</v>
      </c>
      <c r="Q17">
        <f>NatL!$D19+NatL!$B$3*(MMatrix!Q$2-NatL!$B$5)</f>
        <v>0.12509920576710346</v>
      </c>
      <c r="R17">
        <f>NatL!$D19+NatL!$B$3*(MMatrix!R$2-NatL!$B$5)</f>
        <v>0.13055698145347383</v>
      </c>
      <c r="S17">
        <f>NatL!$D19+NatL!$B$3*(MMatrix!S$2-NatL!$B$5)</f>
        <v>0.13601475713984423</v>
      </c>
      <c r="T17">
        <f>NatL!$D19+NatL!$B$3*(MMatrix!T$2-NatL!$B$5)</f>
        <v>0.14147253282621461</v>
      </c>
      <c r="U17">
        <f>NatL!$D19+NatL!$B$3*(MMatrix!U$2-NatL!$B$5)</f>
        <v>0.14693030851258498</v>
      </c>
      <c r="V17">
        <f>NatL!$D19+NatL!$B$3*(MMatrix!V$2-NatL!$B$5)</f>
        <v>0.15238808419895539</v>
      </c>
      <c r="W17">
        <f>NatL!$D19+NatL!$B$3*(MMatrix!W$2-NatL!$B$5)</f>
        <v>0.15784585988532576</v>
      </c>
    </row>
    <row r="18" spans="2:23" x14ac:dyDescent="0.25">
      <c r="B18">
        <v>75</v>
      </c>
      <c r="C18">
        <f>NatL!$D20+NatL!$B$3*(MMatrix!C$2-NatL!$B$5)</f>
        <v>4.8003928435918636E-2</v>
      </c>
      <c r="D18">
        <f>NatL!$D20+NatL!$B$3*(MMatrix!D$2-NatL!$B$5)</f>
        <v>5.3461704122289025E-2</v>
      </c>
      <c r="E18">
        <f>NatL!$D20+NatL!$B$3*(MMatrix!E$2-NatL!$B$5)</f>
        <v>5.8919479808659407E-2</v>
      </c>
      <c r="F18">
        <f>NatL!$D20+NatL!$B$3*(MMatrix!F$2-NatL!$B$5)</f>
        <v>6.4377255495029789E-2</v>
      </c>
      <c r="G18">
        <f>NatL!$D20+NatL!$B$3*(MMatrix!G$2-NatL!$B$5)</f>
        <v>6.9835031181400165E-2</v>
      </c>
      <c r="H18">
        <f>NatL!$D20+NatL!$B$3*(MMatrix!H$2-NatL!$B$5)</f>
        <v>7.5292806867770554E-2</v>
      </c>
      <c r="I18">
        <f>NatL!$D20+NatL!$B$3*(MMatrix!I$2-NatL!$B$5)</f>
        <v>8.0750582554140943E-2</v>
      </c>
      <c r="J18">
        <f>NatL!$D20+NatL!$B$3*(MMatrix!J$2-NatL!$B$5)</f>
        <v>8.6208358240511318E-2</v>
      </c>
      <c r="K18">
        <f>NatL!$D20+NatL!$B$3*(MMatrix!K$2-NatL!$B$5)</f>
        <v>9.1666133926881707E-2</v>
      </c>
      <c r="L18">
        <f>NatL!$D20+NatL!$B$3*(MMatrix!L$2-NatL!$B$5)</f>
        <v>9.7123909613252082E-2</v>
      </c>
      <c r="M18">
        <f>NatL!$D20+NatL!$B$3*(MMatrix!M$2-NatL!$B$5)</f>
        <v>0.10258168529962247</v>
      </c>
      <c r="N18">
        <f>NatL!$D20+NatL!$B$3*(MMatrix!N$2-NatL!$B$5)</f>
        <v>0.10803946098599286</v>
      </c>
      <c r="O18">
        <f>NatL!$D20+NatL!$B$3*(MMatrix!O$2-NatL!$B$5)</f>
        <v>0.11349723667236324</v>
      </c>
      <c r="P18">
        <f>NatL!$D20+NatL!$B$3*(MMatrix!P$2-NatL!$B$5)</f>
        <v>0.11895501235873362</v>
      </c>
      <c r="Q18">
        <f>NatL!$D20+NatL!$B$3*(MMatrix!Q$2-NatL!$B$5)</f>
        <v>0.124412788045104</v>
      </c>
      <c r="R18">
        <f>NatL!$D20+NatL!$B$3*(MMatrix!R$2-NatL!$B$5)</f>
        <v>0.12987056373147438</v>
      </c>
      <c r="S18">
        <f>NatL!$D20+NatL!$B$3*(MMatrix!S$2-NatL!$B$5)</f>
        <v>0.13532833941784478</v>
      </c>
      <c r="T18">
        <f>NatL!$D20+NatL!$B$3*(MMatrix!T$2-NatL!$B$5)</f>
        <v>0.14078611510421515</v>
      </c>
      <c r="U18">
        <f>NatL!$D20+NatL!$B$3*(MMatrix!U$2-NatL!$B$5)</f>
        <v>0.14624389079058553</v>
      </c>
      <c r="V18">
        <f>NatL!$D20+NatL!$B$3*(MMatrix!V$2-NatL!$B$5)</f>
        <v>0.15170166647695593</v>
      </c>
      <c r="W18">
        <f>NatL!$D20+NatL!$B$3*(MMatrix!W$2-NatL!$B$5)</f>
        <v>0.15715944216332631</v>
      </c>
    </row>
    <row r="19" spans="2:23" x14ac:dyDescent="0.25">
      <c r="B19">
        <v>80</v>
      </c>
      <c r="C19">
        <f>NatL!$D21+NatL!$B$3*(MMatrix!C$2-NatL!$B$5)</f>
        <v>4.7364584759745559E-2</v>
      </c>
      <c r="D19">
        <f>NatL!$D21+NatL!$B$3*(MMatrix!D$2-NatL!$B$5)</f>
        <v>5.2822360446115948E-2</v>
      </c>
      <c r="E19">
        <f>NatL!$D21+NatL!$B$3*(MMatrix!E$2-NatL!$B$5)</f>
        <v>5.8280136132486331E-2</v>
      </c>
      <c r="F19">
        <f>NatL!$D21+NatL!$B$3*(MMatrix!F$2-NatL!$B$5)</f>
        <v>6.3737911818856713E-2</v>
      </c>
      <c r="G19">
        <f>NatL!$D21+NatL!$B$3*(MMatrix!G$2-NatL!$B$5)</f>
        <v>6.9195687505227088E-2</v>
      </c>
      <c r="H19">
        <f>NatL!$D21+NatL!$B$3*(MMatrix!H$2-NatL!$B$5)</f>
        <v>7.4653463191597477E-2</v>
      </c>
      <c r="I19">
        <f>NatL!$D21+NatL!$B$3*(MMatrix!I$2-NatL!$B$5)</f>
        <v>8.0111238877967866E-2</v>
      </c>
      <c r="J19">
        <f>NatL!$D21+NatL!$B$3*(MMatrix!J$2-NatL!$B$5)</f>
        <v>8.5569014564338242E-2</v>
      </c>
      <c r="K19">
        <f>NatL!$D21+NatL!$B$3*(MMatrix!K$2-NatL!$B$5)</f>
        <v>9.1026790250708631E-2</v>
      </c>
      <c r="L19">
        <f>NatL!$D21+NatL!$B$3*(MMatrix!L$2-NatL!$B$5)</f>
        <v>9.6484565937079006E-2</v>
      </c>
      <c r="M19">
        <f>NatL!$D21+NatL!$B$3*(MMatrix!M$2-NatL!$B$5)</f>
        <v>0.1019423416234494</v>
      </c>
      <c r="N19">
        <f>NatL!$D21+NatL!$B$3*(MMatrix!N$2-NatL!$B$5)</f>
        <v>0.10740011730981978</v>
      </c>
      <c r="O19">
        <f>NatL!$D21+NatL!$B$3*(MMatrix!O$2-NatL!$B$5)</f>
        <v>0.11285789299619016</v>
      </c>
      <c r="P19">
        <f>NatL!$D21+NatL!$B$3*(MMatrix!P$2-NatL!$B$5)</f>
        <v>0.11831566868256055</v>
      </c>
      <c r="Q19">
        <f>NatL!$D21+NatL!$B$3*(MMatrix!Q$2-NatL!$B$5)</f>
        <v>0.12377344436893092</v>
      </c>
      <c r="R19">
        <f>NatL!$D21+NatL!$B$3*(MMatrix!R$2-NatL!$B$5)</f>
        <v>0.1292312200553013</v>
      </c>
      <c r="S19">
        <f>NatL!$D21+NatL!$B$3*(MMatrix!S$2-NatL!$B$5)</f>
        <v>0.1346889957416717</v>
      </c>
      <c r="T19">
        <f>NatL!$D21+NatL!$B$3*(MMatrix!T$2-NatL!$B$5)</f>
        <v>0.14014677142804208</v>
      </c>
      <c r="U19">
        <f>NatL!$D21+NatL!$B$3*(MMatrix!U$2-NatL!$B$5)</f>
        <v>0.14560454711441245</v>
      </c>
      <c r="V19">
        <f>NatL!$D21+NatL!$B$3*(MMatrix!V$2-NatL!$B$5)</f>
        <v>0.15106232280078286</v>
      </c>
      <c r="W19">
        <f>NatL!$D21+NatL!$B$3*(MMatrix!W$2-NatL!$B$5)</f>
        <v>0.15652009848715323</v>
      </c>
    </row>
    <row r="20" spans="2:23" x14ac:dyDescent="0.25">
      <c r="B20">
        <v>85</v>
      </c>
      <c r="C20">
        <f>NatL!$D22+NatL!$B$3*(MMatrix!C$2-NatL!$B$5)</f>
        <v>4.6766512194262727E-2</v>
      </c>
      <c r="D20">
        <f>NatL!$D22+NatL!$B$3*(MMatrix!D$2-NatL!$B$5)</f>
        <v>5.2224287880633116E-2</v>
      </c>
      <c r="E20">
        <f>NatL!$D22+NatL!$B$3*(MMatrix!E$2-NatL!$B$5)</f>
        <v>5.7682063567003498E-2</v>
      </c>
      <c r="F20">
        <f>NatL!$D22+NatL!$B$3*(MMatrix!F$2-NatL!$B$5)</f>
        <v>6.3139839253373881E-2</v>
      </c>
      <c r="G20">
        <f>NatL!$D22+NatL!$B$3*(MMatrix!G$2-NatL!$B$5)</f>
        <v>6.8597614939744256E-2</v>
      </c>
      <c r="H20">
        <f>NatL!$D22+NatL!$B$3*(MMatrix!H$2-NatL!$B$5)</f>
        <v>7.4055390626114645E-2</v>
      </c>
      <c r="I20">
        <f>NatL!$D22+NatL!$B$3*(MMatrix!I$2-NatL!$B$5)</f>
        <v>7.9513166312485034E-2</v>
      </c>
      <c r="J20">
        <f>NatL!$D22+NatL!$B$3*(MMatrix!J$2-NatL!$B$5)</f>
        <v>8.4970941998855409E-2</v>
      </c>
      <c r="K20">
        <f>NatL!$D22+NatL!$B$3*(MMatrix!K$2-NatL!$B$5)</f>
        <v>9.0428717685225798E-2</v>
      </c>
      <c r="L20">
        <f>NatL!$D22+NatL!$B$3*(MMatrix!L$2-NatL!$B$5)</f>
        <v>9.5886493371596174E-2</v>
      </c>
      <c r="M20">
        <f>NatL!$D22+NatL!$B$3*(MMatrix!M$2-NatL!$B$5)</f>
        <v>0.10134426905796656</v>
      </c>
      <c r="N20">
        <f>NatL!$D22+NatL!$B$3*(MMatrix!N$2-NatL!$B$5)</f>
        <v>0.10680204474433695</v>
      </c>
      <c r="O20">
        <f>NatL!$D22+NatL!$B$3*(MMatrix!O$2-NatL!$B$5)</f>
        <v>0.11225982043070733</v>
      </c>
      <c r="P20">
        <f>NatL!$D22+NatL!$B$3*(MMatrix!P$2-NatL!$B$5)</f>
        <v>0.11771759611707772</v>
      </c>
      <c r="Q20">
        <f>NatL!$D22+NatL!$B$3*(MMatrix!Q$2-NatL!$B$5)</f>
        <v>0.12317537180344809</v>
      </c>
      <c r="R20">
        <f>NatL!$D22+NatL!$B$3*(MMatrix!R$2-NatL!$B$5)</f>
        <v>0.12863314748981847</v>
      </c>
      <c r="S20">
        <f>NatL!$D22+NatL!$B$3*(MMatrix!S$2-NatL!$B$5)</f>
        <v>0.13409092317618887</v>
      </c>
      <c r="T20">
        <f>NatL!$D22+NatL!$B$3*(MMatrix!T$2-NatL!$B$5)</f>
        <v>0.13954869886255925</v>
      </c>
      <c r="U20">
        <f>NatL!$D22+NatL!$B$3*(MMatrix!U$2-NatL!$B$5)</f>
        <v>0.14500647454892962</v>
      </c>
      <c r="V20">
        <f>NatL!$D22+NatL!$B$3*(MMatrix!V$2-NatL!$B$5)</f>
        <v>0.15046425023530002</v>
      </c>
      <c r="W20">
        <f>NatL!$D22+NatL!$B$3*(MMatrix!W$2-NatL!$B$5)</f>
        <v>0.1559220259216704</v>
      </c>
    </row>
    <row r="21" spans="2:23" x14ac:dyDescent="0.25">
      <c r="B21">
        <v>90</v>
      </c>
      <c r="C21">
        <f>NatL!$D23+NatL!$B$3*(MMatrix!C$2-NatL!$B$5)</f>
        <v>4.6204905464890714E-2</v>
      </c>
      <c r="D21">
        <f>NatL!$D23+NatL!$B$3*(MMatrix!D$2-NatL!$B$5)</f>
        <v>5.1662681151261103E-2</v>
      </c>
      <c r="E21">
        <f>NatL!$D23+NatL!$B$3*(MMatrix!E$2-NatL!$B$5)</f>
        <v>5.7120456837631485E-2</v>
      </c>
      <c r="F21">
        <f>NatL!$D23+NatL!$B$3*(MMatrix!F$2-NatL!$B$5)</f>
        <v>6.2578232524001867E-2</v>
      </c>
      <c r="G21">
        <f>NatL!$D23+NatL!$B$3*(MMatrix!G$2-NatL!$B$5)</f>
        <v>6.8036008210372256E-2</v>
      </c>
      <c r="H21">
        <f>NatL!$D23+NatL!$B$3*(MMatrix!H$2-NatL!$B$5)</f>
        <v>7.3493783896742632E-2</v>
      </c>
      <c r="I21">
        <f>NatL!$D23+NatL!$B$3*(MMatrix!I$2-NatL!$B$5)</f>
        <v>7.8951559583113021E-2</v>
      </c>
      <c r="J21">
        <f>NatL!$D23+NatL!$B$3*(MMatrix!J$2-NatL!$B$5)</f>
        <v>8.4409335269483396E-2</v>
      </c>
      <c r="K21">
        <f>NatL!$D23+NatL!$B$3*(MMatrix!K$2-NatL!$B$5)</f>
        <v>8.9867110955853785E-2</v>
      </c>
      <c r="L21">
        <f>NatL!$D23+NatL!$B$3*(MMatrix!L$2-NatL!$B$5)</f>
        <v>9.532488664222416E-2</v>
      </c>
      <c r="M21">
        <f>NatL!$D23+NatL!$B$3*(MMatrix!M$2-NatL!$B$5)</f>
        <v>0.10078266232859455</v>
      </c>
      <c r="N21">
        <f>NatL!$D23+NatL!$B$3*(MMatrix!N$2-NatL!$B$5)</f>
        <v>0.10624043801496494</v>
      </c>
      <c r="O21">
        <f>NatL!$D23+NatL!$B$3*(MMatrix!O$2-NatL!$B$5)</f>
        <v>0.11169821370133531</v>
      </c>
      <c r="P21">
        <f>NatL!$D23+NatL!$B$3*(MMatrix!P$2-NatL!$B$5)</f>
        <v>0.1171559893877057</v>
      </c>
      <c r="Q21">
        <f>NatL!$D23+NatL!$B$3*(MMatrix!Q$2-NatL!$B$5)</f>
        <v>0.12261376507407608</v>
      </c>
      <c r="R21">
        <f>NatL!$D23+NatL!$B$3*(MMatrix!R$2-NatL!$B$5)</f>
        <v>0.12807154076044647</v>
      </c>
      <c r="S21">
        <f>NatL!$D23+NatL!$B$3*(MMatrix!S$2-NatL!$B$5)</f>
        <v>0.13352931644681684</v>
      </c>
      <c r="T21">
        <f>NatL!$D23+NatL!$B$3*(MMatrix!T$2-NatL!$B$5)</f>
        <v>0.13898709213318722</v>
      </c>
      <c r="U21">
        <f>NatL!$D23+NatL!$B$3*(MMatrix!U$2-NatL!$B$5)</f>
        <v>0.14444486781955762</v>
      </c>
      <c r="V21">
        <f>NatL!$D23+NatL!$B$3*(MMatrix!V$2-NatL!$B$5)</f>
        <v>0.149902643505928</v>
      </c>
      <c r="W21">
        <f>NatL!$D23+NatL!$B$3*(MMatrix!W$2-NatL!$B$5)</f>
        <v>0.15536041919229837</v>
      </c>
    </row>
    <row r="22" spans="2:23" x14ac:dyDescent="0.25">
      <c r="B22">
        <v>95</v>
      </c>
      <c r="C22">
        <f>NatL!$D24+NatL!$B$3*(MMatrix!C$2-NatL!$B$5)</f>
        <v>4.5675741982485876E-2</v>
      </c>
      <c r="D22">
        <f>NatL!$D24+NatL!$B$3*(MMatrix!D$2-NatL!$B$5)</f>
        <v>5.1133517668856265E-2</v>
      </c>
      <c r="E22">
        <f>NatL!$D24+NatL!$B$3*(MMatrix!E$2-NatL!$B$5)</f>
        <v>5.6591293355226648E-2</v>
      </c>
      <c r="F22">
        <f>NatL!$D24+NatL!$B$3*(MMatrix!F$2-NatL!$B$5)</f>
        <v>6.204906904159703E-2</v>
      </c>
      <c r="G22">
        <f>NatL!$D24+NatL!$B$3*(MMatrix!G$2-NatL!$B$5)</f>
        <v>6.7506844727967419E-2</v>
      </c>
      <c r="H22">
        <f>NatL!$D24+NatL!$B$3*(MMatrix!H$2-NatL!$B$5)</f>
        <v>7.2964620414337794E-2</v>
      </c>
      <c r="I22">
        <f>NatL!$D24+NatL!$B$3*(MMatrix!I$2-NatL!$B$5)</f>
        <v>7.8422396100708183E-2</v>
      </c>
      <c r="J22">
        <f>NatL!$D24+NatL!$B$3*(MMatrix!J$2-NatL!$B$5)</f>
        <v>8.3880171787078558E-2</v>
      </c>
      <c r="K22">
        <f>NatL!$D24+NatL!$B$3*(MMatrix!K$2-NatL!$B$5)</f>
        <v>8.9337947473448948E-2</v>
      </c>
      <c r="L22">
        <f>NatL!$D24+NatL!$B$3*(MMatrix!L$2-NatL!$B$5)</f>
        <v>9.4795723159819323E-2</v>
      </c>
      <c r="M22">
        <f>NatL!$D24+NatL!$B$3*(MMatrix!M$2-NatL!$B$5)</f>
        <v>0.10025349884618971</v>
      </c>
      <c r="N22">
        <f>NatL!$D24+NatL!$B$3*(MMatrix!N$2-NatL!$B$5)</f>
        <v>0.1057112745325601</v>
      </c>
      <c r="O22">
        <f>NatL!$D24+NatL!$B$3*(MMatrix!O$2-NatL!$B$5)</f>
        <v>0.11116905021893048</v>
      </c>
      <c r="P22">
        <f>NatL!$D24+NatL!$B$3*(MMatrix!P$2-NatL!$B$5)</f>
        <v>0.11662682590530087</v>
      </c>
      <c r="Q22">
        <f>NatL!$D24+NatL!$B$3*(MMatrix!Q$2-NatL!$B$5)</f>
        <v>0.12208460159167124</v>
      </c>
      <c r="R22">
        <f>NatL!$D24+NatL!$B$3*(MMatrix!R$2-NatL!$B$5)</f>
        <v>0.12754237727804163</v>
      </c>
      <c r="S22">
        <f>NatL!$D24+NatL!$B$3*(MMatrix!S$2-NatL!$B$5)</f>
        <v>0.13300015296441201</v>
      </c>
      <c r="T22">
        <f>NatL!$D24+NatL!$B$3*(MMatrix!T$2-NatL!$B$5)</f>
        <v>0.13845792865078238</v>
      </c>
      <c r="U22">
        <f>NatL!$D24+NatL!$B$3*(MMatrix!U$2-NatL!$B$5)</f>
        <v>0.14391570433715278</v>
      </c>
      <c r="V22">
        <f>NatL!$D24+NatL!$B$3*(MMatrix!V$2-NatL!$B$5)</f>
        <v>0.14937348002352316</v>
      </c>
      <c r="W22">
        <f>NatL!$D24+NatL!$B$3*(MMatrix!W$2-NatL!$B$5)</f>
        <v>0.15483125570989353</v>
      </c>
    </row>
    <row r="23" spans="2:23" x14ac:dyDescent="0.25">
      <c r="B23">
        <v>100</v>
      </c>
      <c r="C23">
        <f>NatL!$D25+NatL!$B$3*(MMatrix!C$2-NatL!$B$5)</f>
        <v>4.5175621622177115E-2</v>
      </c>
      <c r="D23">
        <f>NatL!$D25+NatL!$B$3*(MMatrix!D$2-NatL!$B$5)</f>
        <v>5.0633397308547504E-2</v>
      </c>
      <c r="E23">
        <f>NatL!$D25+NatL!$B$3*(MMatrix!E$2-NatL!$B$5)</f>
        <v>5.6091172994917886E-2</v>
      </c>
      <c r="F23">
        <f>NatL!$D25+NatL!$B$3*(MMatrix!F$2-NatL!$B$5)</f>
        <v>6.1548948681288268E-2</v>
      </c>
      <c r="G23">
        <f>NatL!$D25+NatL!$B$3*(MMatrix!G$2-NatL!$B$5)</f>
        <v>6.7006724367658643E-2</v>
      </c>
      <c r="H23">
        <f>NatL!$D25+NatL!$B$3*(MMatrix!H$2-NatL!$B$5)</f>
        <v>7.2464500054029032E-2</v>
      </c>
      <c r="I23">
        <f>NatL!$D25+NatL!$B$3*(MMatrix!I$2-NatL!$B$5)</f>
        <v>7.7922275740399422E-2</v>
      </c>
      <c r="J23">
        <f>NatL!$D25+NatL!$B$3*(MMatrix!J$2-NatL!$B$5)</f>
        <v>8.3380051426769797E-2</v>
      </c>
      <c r="K23">
        <f>NatL!$D25+NatL!$B$3*(MMatrix!K$2-NatL!$B$5)</f>
        <v>8.8837827113140186E-2</v>
      </c>
      <c r="L23">
        <f>NatL!$D25+NatL!$B$3*(MMatrix!L$2-NatL!$B$5)</f>
        <v>9.4295602799510561E-2</v>
      </c>
      <c r="M23">
        <f>NatL!$D25+NatL!$B$3*(MMatrix!M$2-NatL!$B$5)</f>
        <v>9.975337848588095E-2</v>
      </c>
      <c r="N23">
        <f>NatL!$D25+NatL!$B$3*(MMatrix!N$2-NatL!$B$5)</f>
        <v>0.10521115417225134</v>
      </c>
      <c r="O23">
        <f>NatL!$D25+NatL!$B$3*(MMatrix!O$2-NatL!$B$5)</f>
        <v>0.11066892985862171</v>
      </c>
      <c r="P23">
        <f>NatL!$D25+NatL!$B$3*(MMatrix!P$2-NatL!$B$5)</f>
        <v>0.1161267055449921</v>
      </c>
      <c r="Q23">
        <f>NatL!$D25+NatL!$B$3*(MMatrix!Q$2-NatL!$B$5)</f>
        <v>0.12158448123136248</v>
      </c>
      <c r="R23">
        <f>NatL!$D25+NatL!$B$3*(MMatrix!R$2-NatL!$B$5)</f>
        <v>0.12704225691773285</v>
      </c>
      <c r="S23">
        <f>NatL!$D25+NatL!$B$3*(MMatrix!S$2-NatL!$B$5)</f>
        <v>0.13250003260410326</v>
      </c>
      <c r="T23">
        <f>NatL!$D25+NatL!$B$3*(MMatrix!T$2-NatL!$B$5)</f>
        <v>0.13795780829047363</v>
      </c>
      <c r="U23">
        <f>NatL!$D25+NatL!$B$3*(MMatrix!U$2-NatL!$B$5)</f>
        <v>0.14341558397684401</v>
      </c>
      <c r="V23">
        <f>NatL!$D25+NatL!$B$3*(MMatrix!V$2-NatL!$B$5)</f>
        <v>0.14887335966321441</v>
      </c>
      <c r="W23">
        <f>NatL!$D25+NatL!$B$3*(MMatrix!W$2-NatL!$B$5)</f>
        <v>0.15433113534958479</v>
      </c>
    </row>
    <row r="24" spans="2:23" x14ac:dyDescent="0.25">
      <c r="B24">
        <v>105</v>
      </c>
      <c r="C24">
        <f>NatL!$D26+NatL!$B$3*(MMatrix!C$2-NatL!$B$5)</f>
        <v>4.4701645366641146E-2</v>
      </c>
      <c r="D24">
        <f>NatL!$D26+NatL!$B$3*(MMatrix!D$2-NatL!$B$5)</f>
        <v>5.0159421053011535E-2</v>
      </c>
      <c r="E24">
        <f>NatL!$D26+NatL!$B$3*(MMatrix!E$2-NatL!$B$5)</f>
        <v>5.5617196739381917E-2</v>
      </c>
      <c r="F24">
        <f>NatL!$D26+NatL!$B$3*(MMatrix!F$2-NatL!$B$5)</f>
        <v>6.10749724257523E-2</v>
      </c>
      <c r="G24">
        <f>NatL!$D26+NatL!$B$3*(MMatrix!G$2-NatL!$B$5)</f>
        <v>6.6532748112122675E-2</v>
      </c>
      <c r="H24">
        <f>NatL!$D26+NatL!$B$3*(MMatrix!H$2-NatL!$B$5)</f>
        <v>7.1990523798493064E-2</v>
      </c>
      <c r="I24">
        <f>NatL!$D26+NatL!$B$3*(MMatrix!I$2-NatL!$B$5)</f>
        <v>7.7448299484863453E-2</v>
      </c>
      <c r="J24">
        <f>NatL!$D26+NatL!$B$3*(MMatrix!J$2-NatL!$B$5)</f>
        <v>8.2906075171233828E-2</v>
      </c>
      <c r="K24">
        <f>NatL!$D26+NatL!$B$3*(MMatrix!K$2-NatL!$B$5)</f>
        <v>8.8363850857604218E-2</v>
      </c>
      <c r="L24">
        <f>NatL!$D26+NatL!$B$3*(MMatrix!L$2-NatL!$B$5)</f>
        <v>9.3821626543974593E-2</v>
      </c>
      <c r="M24">
        <f>NatL!$D26+NatL!$B$3*(MMatrix!M$2-NatL!$B$5)</f>
        <v>9.9279402230344982E-2</v>
      </c>
      <c r="N24">
        <f>NatL!$D26+NatL!$B$3*(MMatrix!N$2-NatL!$B$5)</f>
        <v>0.10473717791671537</v>
      </c>
      <c r="O24">
        <f>NatL!$D26+NatL!$B$3*(MMatrix!O$2-NatL!$B$5)</f>
        <v>0.11019495360308575</v>
      </c>
      <c r="P24">
        <f>NatL!$D26+NatL!$B$3*(MMatrix!P$2-NatL!$B$5)</f>
        <v>0.11565272928945614</v>
      </c>
      <c r="Q24">
        <f>NatL!$D26+NatL!$B$3*(MMatrix!Q$2-NatL!$B$5)</f>
        <v>0.12111050497582651</v>
      </c>
      <c r="R24">
        <f>NatL!$D26+NatL!$B$3*(MMatrix!R$2-NatL!$B$5)</f>
        <v>0.12656828066219689</v>
      </c>
      <c r="S24">
        <f>NatL!$D26+NatL!$B$3*(MMatrix!S$2-NatL!$B$5)</f>
        <v>0.13202605634856729</v>
      </c>
      <c r="T24">
        <f>NatL!$D26+NatL!$B$3*(MMatrix!T$2-NatL!$B$5)</f>
        <v>0.13748383203493766</v>
      </c>
      <c r="U24">
        <f>NatL!$D26+NatL!$B$3*(MMatrix!U$2-NatL!$B$5)</f>
        <v>0.14294160772130804</v>
      </c>
      <c r="V24">
        <f>NatL!$D26+NatL!$B$3*(MMatrix!V$2-NatL!$B$5)</f>
        <v>0.14839938340767844</v>
      </c>
      <c r="W24">
        <f>NatL!$D26+NatL!$B$3*(MMatrix!W$2-NatL!$B$5)</f>
        <v>0.15385715909404882</v>
      </c>
    </row>
    <row r="25" spans="2:23" x14ac:dyDescent="0.25">
      <c r="B25">
        <v>110</v>
      </c>
      <c r="C25">
        <f>NatL!$D27+NatL!$B$3*(MMatrix!C$2-NatL!$B$5)</f>
        <v>4.4251322048384278E-2</v>
      </c>
      <c r="D25">
        <f>NatL!$D27+NatL!$B$3*(MMatrix!D$2-NatL!$B$5)</f>
        <v>4.9709097734754668E-2</v>
      </c>
      <c r="E25">
        <f>NatL!$D27+NatL!$B$3*(MMatrix!E$2-NatL!$B$5)</f>
        <v>5.516687342112505E-2</v>
      </c>
      <c r="F25">
        <f>NatL!$D27+NatL!$B$3*(MMatrix!F$2-NatL!$B$5)</f>
        <v>6.0624649107495432E-2</v>
      </c>
      <c r="G25">
        <f>NatL!$D27+NatL!$B$3*(MMatrix!G$2-NatL!$B$5)</f>
        <v>6.6082424793865807E-2</v>
      </c>
      <c r="H25">
        <f>NatL!$D27+NatL!$B$3*(MMatrix!H$2-NatL!$B$5)</f>
        <v>7.1540200480236196E-2</v>
      </c>
      <c r="I25">
        <f>NatL!$D27+NatL!$B$3*(MMatrix!I$2-NatL!$B$5)</f>
        <v>7.6997976166606585E-2</v>
      </c>
      <c r="J25">
        <f>NatL!$D27+NatL!$B$3*(MMatrix!J$2-NatL!$B$5)</f>
        <v>8.2455751852976961E-2</v>
      </c>
      <c r="K25">
        <f>NatL!$D27+NatL!$B$3*(MMatrix!K$2-NatL!$B$5)</f>
        <v>8.791352753934735E-2</v>
      </c>
      <c r="L25">
        <f>NatL!$D27+NatL!$B$3*(MMatrix!L$2-NatL!$B$5)</f>
        <v>9.3371303225717725E-2</v>
      </c>
      <c r="M25">
        <f>NatL!$D27+NatL!$B$3*(MMatrix!M$2-NatL!$B$5)</f>
        <v>9.8829078912088114E-2</v>
      </c>
      <c r="N25">
        <f>NatL!$D27+NatL!$B$3*(MMatrix!N$2-NatL!$B$5)</f>
        <v>0.1042868545984585</v>
      </c>
      <c r="O25">
        <f>NatL!$D27+NatL!$B$3*(MMatrix!O$2-NatL!$B$5)</f>
        <v>0.10974463028482888</v>
      </c>
      <c r="P25">
        <f>NatL!$D27+NatL!$B$3*(MMatrix!P$2-NatL!$B$5)</f>
        <v>0.11520240597119927</v>
      </c>
      <c r="Q25">
        <f>NatL!$D27+NatL!$B$3*(MMatrix!Q$2-NatL!$B$5)</f>
        <v>0.12066018165756964</v>
      </c>
      <c r="R25">
        <f>NatL!$D27+NatL!$B$3*(MMatrix!R$2-NatL!$B$5)</f>
        <v>0.12611795734394005</v>
      </c>
      <c r="S25">
        <f>NatL!$D27+NatL!$B$3*(MMatrix!S$2-NatL!$B$5)</f>
        <v>0.13157573303031042</v>
      </c>
      <c r="T25">
        <f>NatL!$D27+NatL!$B$3*(MMatrix!T$2-NatL!$B$5)</f>
        <v>0.1370335087166808</v>
      </c>
      <c r="U25">
        <f>NatL!$D27+NatL!$B$3*(MMatrix!U$2-NatL!$B$5)</f>
        <v>0.14249128440305117</v>
      </c>
      <c r="V25">
        <f>NatL!$D27+NatL!$B$3*(MMatrix!V$2-NatL!$B$5)</f>
        <v>0.14794906008942155</v>
      </c>
      <c r="W25">
        <f>NatL!$D27+NatL!$B$3*(MMatrix!W$2-NatL!$B$5)</f>
        <v>0.15340683577579195</v>
      </c>
    </row>
    <row r="26" spans="2:23" x14ac:dyDescent="0.25">
      <c r="B26">
        <v>115</v>
      </c>
      <c r="C26">
        <f>NatL!$D28+NatL!$B$3*(MMatrix!C$2-NatL!$B$5)</f>
        <v>4.3822495746175111E-2</v>
      </c>
      <c r="D26">
        <f>NatL!$D28+NatL!$B$3*(MMatrix!D$2-NatL!$B$5)</f>
        <v>4.92802714325455E-2</v>
      </c>
      <c r="E26">
        <f>NatL!$D28+NatL!$B$3*(MMatrix!E$2-NatL!$B$5)</f>
        <v>5.4738047118915882E-2</v>
      </c>
      <c r="F26">
        <f>NatL!$D28+NatL!$B$3*(MMatrix!F$2-NatL!$B$5)</f>
        <v>6.0195822805286264E-2</v>
      </c>
      <c r="G26">
        <f>NatL!$D28+NatL!$B$3*(MMatrix!G$2-NatL!$B$5)</f>
        <v>6.565359849165664E-2</v>
      </c>
      <c r="H26">
        <f>NatL!$D28+NatL!$B$3*(MMatrix!H$2-NatL!$B$5)</f>
        <v>7.1111374178027029E-2</v>
      </c>
      <c r="I26">
        <f>NatL!$D28+NatL!$B$3*(MMatrix!I$2-NatL!$B$5)</f>
        <v>7.6569149864397418E-2</v>
      </c>
      <c r="J26">
        <f>NatL!$D28+NatL!$B$3*(MMatrix!J$2-NatL!$B$5)</f>
        <v>8.2026925550767793E-2</v>
      </c>
      <c r="K26">
        <f>NatL!$D28+NatL!$B$3*(MMatrix!K$2-NatL!$B$5)</f>
        <v>8.7484701237138182E-2</v>
      </c>
      <c r="L26">
        <f>NatL!$D28+NatL!$B$3*(MMatrix!L$2-NatL!$B$5)</f>
        <v>9.2942476923508557E-2</v>
      </c>
      <c r="M26">
        <f>NatL!$D28+NatL!$B$3*(MMatrix!M$2-NatL!$B$5)</f>
        <v>9.8400252609878947E-2</v>
      </c>
      <c r="N26">
        <f>NatL!$D28+NatL!$B$3*(MMatrix!N$2-NatL!$B$5)</f>
        <v>0.10385802829624934</v>
      </c>
      <c r="O26">
        <f>NatL!$D28+NatL!$B$3*(MMatrix!O$2-NatL!$B$5)</f>
        <v>0.10931580398261971</v>
      </c>
      <c r="P26">
        <f>NatL!$D28+NatL!$B$3*(MMatrix!P$2-NatL!$B$5)</f>
        <v>0.1147735796689901</v>
      </c>
      <c r="Q26">
        <f>NatL!$D28+NatL!$B$3*(MMatrix!Q$2-NatL!$B$5)</f>
        <v>0.12023135535536048</v>
      </c>
      <c r="R26">
        <f>NatL!$D28+NatL!$B$3*(MMatrix!R$2-NatL!$B$5)</f>
        <v>0.12568913104173085</v>
      </c>
      <c r="S26">
        <f>NatL!$D28+NatL!$B$3*(MMatrix!S$2-NatL!$B$5)</f>
        <v>0.13114690672810125</v>
      </c>
      <c r="T26">
        <f>NatL!$D28+NatL!$B$3*(MMatrix!T$2-NatL!$B$5)</f>
        <v>0.13660468241447163</v>
      </c>
      <c r="U26">
        <f>NatL!$D28+NatL!$B$3*(MMatrix!U$2-NatL!$B$5)</f>
        <v>0.142062458100842</v>
      </c>
      <c r="V26">
        <f>NatL!$D28+NatL!$B$3*(MMatrix!V$2-NatL!$B$5)</f>
        <v>0.14752023378721241</v>
      </c>
      <c r="W26">
        <f>NatL!$D28+NatL!$B$3*(MMatrix!W$2-NatL!$B$5)</f>
        <v>0.15297800947358278</v>
      </c>
    </row>
    <row r="27" spans="2:23" x14ac:dyDescent="0.25">
      <c r="B27">
        <v>120</v>
      </c>
      <c r="C27">
        <f>NatL!$D29+NatL!$B$3*(MMatrix!C$2-NatL!$B$5)</f>
        <v>4.3413288591371835E-2</v>
      </c>
      <c r="D27">
        <f>NatL!$D29+NatL!$B$3*(MMatrix!D$2-NatL!$B$5)</f>
        <v>4.8871064277742224E-2</v>
      </c>
      <c r="E27">
        <f>NatL!$D29+NatL!$B$3*(MMatrix!E$2-NatL!$B$5)</f>
        <v>5.4328839964112606E-2</v>
      </c>
      <c r="F27">
        <f>NatL!$D29+NatL!$B$3*(MMatrix!F$2-NatL!$B$5)</f>
        <v>5.9786615650482988E-2</v>
      </c>
      <c r="G27">
        <f>NatL!$D29+NatL!$B$3*(MMatrix!G$2-NatL!$B$5)</f>
        <v>6.5244391336853363E-2</v>
      </c>
      <c r="H27">
        <f>NatL!$D29+NatL!$B$3*(MMatrix!H$2-NatL!$B$5)</f>
        <v>7.0702167023223753E-2</v>
      </c>
      <c r="I27">
        <f>NatL!$D29+NatL!$B$3*(MMatrix!I$2-NatL!$B$5)</f>
        <v>7.6159942709594142E-2</v>
      </c>
      <c r="J27">
        <f>NatL!$D29+NatL!$B$3*(MMatrix!J$2-NatL!$B$5)</f>
        <v>8.1617718395964517E-2</v>
      </c>
      <c r="K27">
        <f>NatL!$D29+NatL!$B$3*(MMatrix!K$2-NatL!$B$5)</f>
        <v>8.7075494082334906E-2</v>
      </c>
      <c r="L27">
        <f>NatL!$D29+NatL!$B$3*(MMatrix!L$2-NatL!$B$5)</f>
        <v>9.2533269768705281E-2</v>
      </c>
      <c r="M27">
        <f>NatL!$D29+NatL!$B$3*(MMatrix!M$2-NatL!$B$5)</f>
        <v>9.799104545507567E-2</v>
      </c>
      <c r="N27">
        <f>NatL!$D29+NatL!$B$3*(MMatrix!N$2-NatL!$B$5)</f>
        <v>0.10344882114144606</v>
      </c>
      <c r="O27">
        <f>NatL!$D29+NatL!$B$3*(MMatrix!O$2-NatL!$B$5)</f>
        <v>0.10890659682781643</v>
      </c>
      <c r="P27">
        <f>NatL!$D29+NatL!$B$3*(MMatrix!P$2-NatL!$B$5)</f>
        <v>0.11436437251418682</v>
      </c>
      <c r="Q27">
        <f>NatL!$D29+NatL!$B$3*(MMatrix!Q$2-NatL!$B$5)</f>
        <v>0.1198221482005572</v>
      </c>
      <c r="R27">
        <f>NatL!$D29+NatL!$B$3*(MMatrix!R$2-NatL!$B$5)</f>
        <v>0.1252799238869276</v>
      </c>
      <c r="S27">
        <f>NatL!$D29+NatL!$B$3*(MMatrix!S$2-NatL!$B$5)</f>
        <v>0.13073769957329798</v>
      </c>
      <c r="T27">
        <f>NatL!$D29+NatL!$B$3*(MMatrix!T$2-NatL!$B$5)</f>
        <v>0.13619547525966835</v>
      </c>
      <c r="U27">
        <f>NatL!$D29+NatL!$B$3*(MMatrix!U$2-NatL!$B$5)</f>
        <v>0.14165325094603873</v>
      </c>
      <c r="V27">
        <f>NatL!$D29+NatL!$B$3*(MMatrix!V$2-NatL!$B$5)</f>
        <v>0.1471110266324091</v>
      </c>
      <c r="W27">
        <f>NatL!$D29+NatL!$B$3*(MMatrix!W$2-NatL!$B$5)</f>
        <v>0.15256880231877951</v>
      </c>
    </row>
    <row r="28" spans="2:23" x14ac:dyDescent="0.25">
      <c r="B28">
        <v>125</v>
      </c>
      <c r="C28">
        <f>NatL!$D30+NatL!$B$3*(MMatrix!C$2-NatL!$B$5)</f>
        <v>4.3022055227978404E-2</v>
      </c>
      <c r="D28">
        <f>NatL!$D30+NatL!$B$3*(MMatrix!D$2-NatL!$B$5)</f>
        <v>4.8479830914348793E-2</v>
      </c>
      <c r="E28">
        <f>NatL!$D30+NatL!$B$3*(MMatrix!E$2-NatL!$B$5)</f>
        <v>5.3937606600719175E-2</v>
      </c>
      <c r="F28">
        <f>NatL!$D30+NatL!$B$3*(MMatrix!F$2-NatL!$B$5)</f>
        <v>5.9395382287089557E-2</v>
      </c>
      <c r="G28">
        <f>NatL!$D30+NatL!$B$3*(MMatrix!G$2-NatL!$B$5)</f>
        <v>6.4853157973459946E-2</v>
      </c>
      <c r="H28">
        <f>NatL!$D30+NatL!$B$3*(MMatrix!H$2-NatL!$B$5)</f>
        <v>7.0310933659830321E-2</v>
      </c>
      <c r="I28">
        <f>NatL!$D30+NatL!$B$3*(MMatrix!I$2-NatL!$B$5)</f>
        <v>7.5768709346200711E-2</v>
      </c>
      <c r="J28">
        <f>NatL!$D30+NatL!$B$3*(MMatrix!J$2-NatL!$B$5)</f>
        <v>8.1226485032571086E-2</v>
      </c>
      <c r="K28">
        <f>NatL!$D30+NatL!$B$3*(MMatrix!K$2-NatL!$B$5)</f>
        <v>8.6684260718941475E-2</v>
      </c>
      <c r="L28">
        <f>NatL!$D30+NatL!$B$3*(MMatrix!L$2-NatL!$B$5)</f>
        <v>9.214203640531185E-2</v>
      </c>
      <c r="M28">
        <f>NatL!$D30+NatL!$B$3*(MMatrix!M$2-NatL!$B$5)</f>
        <v>9.7599812091682239E-2</v>
      </c>
      <c r="N28">
        <f>NatL!$D30+NatL!$B$3*(MMatrix!N$2-NatL!$B$5)</f>
        <v>0.10305758777805263</v>
      </c>
      <c r="O28">
        <f>NatL!$D30+NatL!$B$3*(MMatrix!O$2-NatL!$B$5)</f>
        <v>0.108515363464423</v>
      </c>
      <c r="P28">
        <f>NatL!$D30+NatL!$B$3*(MMatrix!P$2-NatL!$B$5)</f>
        <v>0.11397313915079339</v>
      </c>
      <c r="Q28">
        <f>NatL!$D30+NatL!$B$3*(MMatrix!Q$2-NatL!$B$5)</f>
        <v>0.11943091483716377</v>
      </c>
      <c r="R28">
        <f>NatL!$D30+NatL!$B$3*(MMatrix!R$2-NatL!$B$5)</f>
        <v>0.12488869052353416</v>
      </c>
      <c r="S28">
        <f>NatL!$D30+NatL!$B$3*(MMatrix!S$2-NatL!$B$5)</f>
        <v>0.13034646620990453</v>
      </c>
      <c r="T28">
        <f>NatL!$D30+NatL!$B$3*(MMatrix!T$2-NatL!$B$5)</f>
        <v>0.13580424189627494</v>
      </c>
      <c r="U28">
        <f>NatL!$D30+NatL!$B$3*(MMatrix!U$2-NatL!$B$5)</f>
        <v>0.14126201758264531</v>
      </c>
      <c r="V28">
        <f>NatL!$D30+NatL!$B$3*(MMatrix!V$2-NatL!$B$5)</f>
        <v>0.14671979326901569</v>
      </c>
      <c r="W28">
        <f>NatL!$D30+NatL!$B$3*(MMatrix!W$2-NatL!$B$5)</f>
        <v>0.15217756895538609</v>
      </c>
    </row>
    <row r="29" spans="2:23" x14ac:dyDescent="0.25">
      <c r="B29">
        <v>130</v>
      </c>
      <c r="C29">
        <f>NatL!$D31+NatL!$B$3*(MMatrix!C$2-NatL!$B$5)</f>
        <v>4.2647346195090141E-2</v>
      </c>
      <c r="D29">
        <f>NatL!$D31+NatL!$B$3*(MMatrix!D$2-NatL!$B$5)</f>
        <v>4.810512188146053E-2</v>
      </c>
      <c r="E29">
        <f>NatL!$D31+NatL!$B$3*(MMatrix!E$2-NatL!$B$5)</f>
        <v>5.3562897567830912E-2</v>
      </c>
      <c r="F29">
        <f>NatL!$D31+NatL!$B$3*(MMatrix!F$2-NatL!$B$5)</f>
        <v>5.9020673254201295E-2</v>
      </c>
      <c r="G29">
        <f>NatL!$D31+NatL!$B$3*(MMatrix!G$2-NatL!$B$5)</f>
        <v>6.447844894057167E-2</v>
      </c>
      <c r="H29">
        <f>NatL!$D31+NatL!$B$3*(MMatrix!H$2-NatL!$B$5)</f>
        <v>6.9936224626942059E-2</v>
      </c>
      <c r="I29">
        <f>NatL!$D31+NatL!$B$3*(MMatrix!I$2-NatL!$B$5)</f>
        <v>7.5394000313312448E-2</v>
      </c>
      <c r="J29">
        <f>NatL!$D31+NatL!$B$3*(MMatrix!J$2-NatL!$B$5)</f>
        <v>8.0851775999682823E-2</v>
      </c>
      <c r="K29">
        <f>NatL!$D31+NatL!$B$3*(MMatrix!K$2-NatL!$B$5)</f>
        <v>8.6309551686053212E-2</v>
      </c>
      <c r="L29">
        <f>NatL!$D31+NatL!$B$3*(MMatrix!L$2-NatL!$B$5)</f>
        <v>9.1767327372423588E-2</v>
      </c>
      <c r="M29">
        <f>NatL!$D31+NatL!$B$3*(MMatrix!M$2-NatL!$B$5)</f>
        <v>9.7225103058793977E-2</v>
      </c>
      <c r="N29">
        <f>NatL!$D31+NatL!$B$3*(MMatrix!N$2-NatL!$B$5)</f>
        <v>0.10268287874516437</v>
      </c>
      <c r="O29">
        <f>NatL!$D31+NatL!$B$3*(MMatrix!O$2-NatL!$B$5)</f>
        <v>0.10814065443153474</v>
      </c>
      <c r="P29">
        <f>NatL!$D31+NatL!$B$3*(MMatrix!P$2-NatL!$B$5)</f>
        <v>0.11359843011790513</v>
      </c>
      <c r="Q29">
        <f>NatL!$D31+NatL!$B$3*(MMatrix!Q$2-NatL!$B$5)</f>
        <v>0.11905620580427551</v>
      </c>
      <c r="R29">
        <f>NatL!$D31+NatL!$B$3*(MMatrix!R$2-NatL!$B$5)</f>
        <v>0.12451398149064589</v>
      </c>
      <c r="S29">
        <f>NatL!$D31+NatL!$B$3*(MMatrix!S$2-NatL!$B$5)</f>
        <v>0.12997175717701628</v>
      </c>
      <c r="T29">
        <f>NatL!$D31+NatL!$B$3*(MMatrix!T$2-NatL!$B$5)</f>
        <v>0.13542953286338666</v>
      </c>
      <c r="U29">
        <f>NatL!$D31+NatL!$B$3*(MMatrix!U$2-NatL!$B$5)</f>
        <v>0.14088730854975703</v>
      </c>
      <c r="V29">
        <f>NatL!$D31+NatL!$B$3*(MMatrix!V$2-NatL!$B$5)</f>
        <v>0.14634508423612741</v>
      </c>
      <c r="W29">
        <f>NatL!$D31+NatL!$B$3*(MMatrix!W$2-NatL!$B$5)</f>
        <v>0.15180285992249781</v>
      </c>
    </row>
    <row r="31" spans="2:23" x14ac:dyDescent="0.25">
      <c r="C31">
        <f>C29/NatL!$B$2</f>
        <v>0.42647346195090141</v>
      </c>
      <c r="D31">
        <f>D29/NatL!$B$2</f>
        <v>0.48105121881460527</v>
      </c>
      <c r="E31">
        <f>E29/NatL!$B$2</f>
        <v>0.53562897567830914</v>
      </c>
      <c r="F31">
        <f>F29/NatL!$B$2</f>
        <v>0.59020673254201295</v>
      </c>
      <c r="G31">
        <f>G29/NatL!$B$2</f>
        <v>0.64478448940571664</v>
      </c>
      <c r="H31">
        <f>H29/NatL!$B$2</f>
        <v>0.69936224626942056</v>
      </c>
      <c r="I31">
        <f>I29/NatL!$B$2</f>
        <v>0.75394000313312448</v>
      </c>
      <c r="J31">
        <f>J29/NatL!$B$2</f>
        <v>0.80851775999682818</v>
      </c>
      <c r="K31">
        <f>K29/NatL!$B$2</f>
        <v>0.8630955168605321</v>
      </c>
      <c r="L31">
        <f>L29/NatL!$B$2</f>
        <v>0.91767327372423579</v>
      </c>
      <c r="M31">
        <f>M29/NatL!$B$2</f>
        <v>0.97225103058793971</v>
      </c>
      <c r="N31">
        <f>N29/NatL!$B$2</f>
        <v>1.0268287874516435</v>
      </c>
      <c r="O31">
        <f>O29/NatL!$B$2</f>
        <v>1.0814065443153473</v>
      </c>
      <c r="P31">
        <f>P29/NatL!$B$2</f>
        <v>1.1359843011790511</v>
      </c>
      <c r="Q31">
        <f>Q29/NatL!$B$2</f>
        <v>1.1905620580427549</v>
      </c>
      <c r="R31">
        <f>R29/NatL!$B$2</f>
        <v>1.245139814906459</v>
      </c>
      <c r="S31">
        <f>S29/NatL!$B$2</f>
        <v>1.2997175717701628</v>
      </c>
      <c r="T31">
        <f>T29/NatL!$B$2</f>
        <v>1.3542953286338666</v>
      </c>
      <c r="U31">
        <f>U29/NatL!$B$2</f>
        <v>1.4088730854975702</v>
      </c>
      <c r="V31">
        <f>V29/NatL!$B$2</f>
        <v>1.463450842361274</v>
      </c>
      <c r="W31">
        <f>W29/NatL!$B$2</f>
        <v>1.518028599224978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6"/>
  <sheetViews>
    <sheetView topLeftCell="A11" workbookViewId="0">
      <selection activeCell="K11" sqref="K11"/>
    </sheetView>
  </sheetViews>
  <sheetFormatPr defaultRowHeight="15" x14ac:dyDescent="0.25"/>
  <sheetData>
    <row r="1" spans="2:23" x14ac:dyDescent="0.25">
      <c r="B1" t="s">
        <v>29</v>
      </c>
    </row>
    <row r="2" spans="2:23" x14ac:dyDescent="0.25">
      <c r="B2" t="s">
        <v>8</v>
      </c>
      <c r="C2">
        <f>NatL!G3</f>
        <v>70</v>
      </c>
      <c r="D2">
        <f>NatL!H3</f>
        <v>73</v>
      </c>
      <c r="E2">
        <f>NatL!I3</f>
        <v>76</v>
      </c>
      <c r="F2">
        <f>NatL!J3</f>
        <v>79</v>
      </c>
      <c r="G2">
        <f>NatL!K3</f>
        <v>82</v>
      </c>
      <c r="H2">
        <f>NatL!L3</f>
        <v>85</v>
      </c>
      <c r="I2">
        <f>NatL!M3</f>
        <v>88</v>
      </c>
      <c r="J2">
        <f>NatL!N3</f>
        <v>91</v>
      </c>
      <c r="K2">
        <f>NatL!O3</f>
        <v>94</v>
      </c>
      <c r="L2">
        <f>NatL!P3</f>
        <v>97</v>
      </c>
      <c r="M2">
        <f>NatL!Q3</f>
        <v>100</v>
      </c>
      <c r="N2">
        <f>NatL!R3</f>
        <v>103</v>
      </c>
      <c r="O2">
        <f>NatL!S3</f>
        <v>106</v>
      </c>
      <c r="P2">
        <f>NatL!T3</f>
        <v>109</v>
      </c>
      <c r="Q2">
        <f>NatL!U3</f>
        <v>112</v>
      </c>
      <c r="R2">
        <f>NatL!V3</f>
        <v>115</v>
      </c>
      <c r="S2">
        <f>NatL!W3</f>
        <v>118</v>
      </c>
      <c r="T2">
        <f>NatL!X3</f>
        <v>121</v>
      </c>
      <c r="U2">
        <f>NatL!Y3</f>
        <v>124</v>
      </c>
      <c r="V2">
        <f>NatL!Z3</f>
        <v>127</v>
      </c>
      <c r="W2">
        <f>NatL!AA3</f>
        <v>130</v>
      </c>
    </row>
    <row r="3" spans="2:23" x14ac:dyDescent="0.25">
      <c r="B3">
        <f>NatL!F5+2.5</f>
        <v>2.5</v>
      </c>
      <c r="C3">
        <f>(NatL!G5-NatL!G6)/MMatrix!C3</f>
        <v>1.4086152858630015E-3</v>
      </c>
      <c r="D3">
        <f>(NatL!H5-NatL!H6)/MMatrix!D3</f>
        <v>3.1687078838426655E-3</v>
      </c>
      <c r="E3">
        <f>(NatL!I5-NatL!I6)/MMatrix!E3</f>
        <v>6.5268198948733799E-3</v>
      </c>
      <c r="F3">
        <f>(NatL!J5-NatL!J6)/MMatrix!F3</f>
        <v>1.2307906307805906E-2</v>
      </c>
      <c r="G3">
        <f>(NatL!K5-NatL!K6)/MMatrix!G3</f>
        <v>2.1245706937843431E-2</v>
      </c>
      <c r="H3">
        <f>(NatL!L5-NatL!L6)/MMatrix!H3</f>
        <v>3.3566850968055416E-2</v>
      </c>
      <c r="I3">
        <f>(NatL!M5-NatL!M6)/MMatrix!I3</f>
        <v>4.85351134583707E-2</v>
      </c>
      <c r="J3">
        <f>(NatL!N5-NatL!N6)/MMatrix!J3</f>
        <v>6.4219368932099313E-2</v>
      </c>
      <c r="K3">
        <f>(NatL!O5-NatL!O6)/MMatrix!K3</f>
        <v>7.7750513867724524E-2</v>
      </c>
      <c r="L3">
        <f>(NatL!P5-NatL!P6)/MMatrix!L3</f>
        <v>8.6125970605160473E-2</v>
      </c>
      <c r="M3">
        <f>(NatL!Q5-NatL!Q6)/MMatrix!M3</f>
        <v>8.7282703824963309E-2</v>
      </c>
      <c r="N3">
        <f>(NatL!R5-NatL!R6)/MMatrix!N3</f>
        <v>8.0920364890163923E-2</v>
      </c>
      <c r="O3">
        <f>(NatL!S5-NatL!S6)/MMatrix!O3</f>
        <v>6.8627456165426981E-2</v>
      </c>
      <c r="P3">
        <f>(NatL!T5-NatL!T6)/MMatrix!P3</f>
        <v>5.3238453239628919E-2</v>
      </c>
      <c r="Q3">
        <f>(NatL!U5-NatL!U6)/MMatrix!Q3</f>
        <v>3.7776297253830152E-2</v>
      </c>
      <c r="R3">
        <f>(NatL!V5-NatL!V6)/MMatrix!R3</f>
        <v>2.4516612950089157E-2</v>
      </c>
      <c r="S3">
        <f>(NatL!W5-NatL!W6)/MMatrix!S3</f>
        <v>1.4552275844155532E-2</v>
      </c>
      <c r="T3">
        <f>(NatL!X5-NatL!X6)/MMatrix!T3</f>
        <v>7.8997682325777727E-3</v>
      </c>
      <c r="U3">
        <f>(NatL!Y5-NatL!Y6)/MMatrix!U3</f>
        <v>3.9218919803114096E-3</v>
      </c>
      <c r="V3">
        <f>(NatL!Z5-NatL!Z6)/MMatrix!V3</f>
        <v>1.7805768969859127E-3</v>
      </c>
      <c r="W3">
        <f>(NatL!AA5-NatL!AA6)/MMatrix!W3</f>
        <v>7.39259071742652E-4</v>
      </c>
    </row>
    <row r="4" spans="2:23" x14ac:dyDescent="0.25">
      <c r="B4">
        <f>NatL!F6+2.5</f>
        <v>7.5</v>
      </c>
      <c r="C4">
        <f>(NatL!G6-NatL!G7)/MMatrix!C4</f>
        <v>1.3833457141907385E-3</v>
      </c>
      <c r="D4">
        <f>(NatL!H6-NatL!H7)/MMatrix!D4</f>
        <v>3.0955990542691323E-3</v>
      </c>
      <c r="E4">
        <f>(NatL!I6-NatL!I7)/MMatrix!E4</f>
        <v>6.3457299432293024E-3</v>
      </c>
      <c r="F4">
        <f>(NatL!J6-NatL!J7)/MMatrix!F4</f>
        <v>1.1913825357734172E-2</v>
      </c>
      <c r="G4">
        <f>(NatL!K6-NatL!K7)/MMatrix!G4</f>
        <v>2.0482125365401411E-2</v>
      </c>
      <c r="H4">
        <f>(NatL!L6-NatL!L7)/MMatrix!H4</f>
        <v>3.2239179817262764E-2</v>
      </c>
      <c r="I4">
        <f>(NatL!M6-NatL!M7)/MMatrix!I4</f>
        <v>4.6453376101789109E-2</v>
      </c>
      <c r="J4">
        <f>(NatL!N6-NatL!N7)/MMatrix!J4</f>
        <v>6.1266204843800236E-2</v>
      </c>
      <c r="K4">
        <f>(NatL!O6-NatL!O7)/MMatrix!K4</f>
        <v>7.3951508267680127E-2</v>
      </c>
      <c r="L4">
        <f>(NatL!P6-NatL!P7)/MMatrix!L4</f>
        <v>8.1686914111906248E-2</v>
      </c>
      <c r="M4">
        <f>(NatL!Q6-NatL!Q7)/MMatrix!M4</f>
        <v>8.2565527276202741E-2</v>
      </c>
      <c r="N4">
        <f>(NatL!R6-NatL!R7)/MMatrix!N4</f>
        <v>7.6357388664999137E-2</v>
      </c>
      <c r="O4">
        <f>(NatL!S6-NatL!S7)/MMatrix!O4</f>
        <v>6.4606760520737452E-2</v>
      </c>
      <c r="P4">
        <f>(NatL!T6-NatL!T7)/MMatrix!P4</f>
        <v>5.000931598603052E-2</v>
      </c>
      <c r="Q4">
        <f>(NatL!U6-NatL!U7)/MMatrix!Q4</f>
        <v>3.5411468888930105E-2</v>
      </c>
      <c r="R4">
        <f>(NatL!V6-NatL!V7)/MMatrix!R4</f>
        <v>2.2936827172935954E-2</v>
      </c>
      <c r="S4">
        <f>(NatL!W6-NatL!W7)/MMatrix!S4</f>
        <v>1.3589310461209142E-2</v>
      </c>
      <c r="T4">
        <f>(NatL!X6-NatL!X7)/MMatrix!T4</f>
        <v>7.3640422686132006E-3</v>
      </c>
      <c r="U4">
        <f>(NatL!Y6-NatL!Y7)/MMatrix!U4</f>
        <v>3.6498212244241469E-3</v>
      </c>
      <c r="V4">
        <f>(NatL!Z6-NatL!Z7)/MMatrix!V4</f>
        <v>1.6544227985391066E-3</v>
      </c>
      <c r="W4">
        <f>(NatL!AA6-NatL!AA7)/MMatrix!W4</f>
        <v>6.8584413204707338E-4</v>
      </c>
    </row>
    <row r="5" spans="2:23" x14ac:dyDescent="0.25">
      <c r="B5">
        <f>NatL!F7+2.5</f>
        <v>12.5</v>
      </c>
      <c r="C5">
        <f>(NatL!G7-NatL!G8)/MMatrix!C5</f>
        <v>1.3747000803155341E-3</v>
      </c>
      <c r="D5">
        <f>(NatL!H7-NatL!H8)/MMatrix!D5</f>
        <v>3.0571976891432188E-3</v>
      </c>
      <c r="E5">
        <f>(NatL!I7-NatL!I8)/MMatrix!E5</f>
        <v>6.2317248493920048E-3</v>
      </c>
      <c r="F5">
        <f>(NatL!J7-NatL!J8)/MMatrix!F5</f>
        <v>1.1639645762784097E-2</v>
      </c>
      <c r="G5">
        <f>(NatL!K7-NatL!K8)/MMatrix!G5</f>
        <v>1.9916476588022317E-2</v>
      </c>
      <c r="H5">
        <f>(NatL!L7-NatL!L8)/MMatrix!H5</f>
        <v>3.121296219014659E-2</v>
      </c>
      <c r="I5">
        <f>(NatL!M7-NatL!M8)/MMatrix!I5</f>
        <v>4.479476767423754E-2</v>
      </c>
      <c r="J5">
        <f>(NatL!N7-NatL!N8)/MMatrix!J5</f>
        <v>5.8859864235552672E-2</v>
      </c>
      <c r="K5">
        <f>(NatL!O7-NatL!O8)/MMatrix!K5</f>
        <v>7.0802559311917229E-2</v>
      </c>
      <c r="L5">
        <f>(NatL!P7-NatL!P8)/MMatrix!L5</f>
        <v>7.7958137251962822E-2</v>
      </c>
      <c r="M5">
        <f>(NatL!Q7-NatL!Q8)/MMatrix!M5</f>
        <v>7.8561143432618094E-2</v>
      </c>
      <c r="N5">
        <f>(NatL!R7-NatL!R8)/MMatrix!N5</f>
        <v>7.2450966406391065E-2</v>
      </c>
      <c r="O5">
        <f>(NatL!S7-NatL!S8)/MMatrix!O5</f>
        <v>6.1140821361763596E-2</v>
      </c>
      <c r="P5">
        <f>(NatL!T7-NatL!T8)/MMatrix!P5</f>
        <v>4.7209954446949996E-2</v>
      </c>
      <c r="Q5">
        <f>(NatL!U7-NatL!U8)/MMatrix!Q5</f>
        <v>3.3351781105476423E-2</v>
      </c>
      <c r="R5">
        <f>(NatL!V7-NatL!V8)/MMatrix!R5</f>
        <v>2.1555519732189329E-2</v>
      </c>
      <c r="S5">
        <f>(NatL!W7-NatL!W8)/MMatrix!S5</f>
        <v>1.2744578462380319E-2</v>
      </c>
      <c r="T5">
        <f>(NatL!X7-NatL!X8)/MMatrix!T5</f>
        <v>6.8928014147572325E-3</v>
      </c>
      <c r="U5">
        <f>(NatL!Y7-NatL!Y8)/MMatrix!U5</f>
        <v>3.4099438512641932E-3</v>
      </c>
      <c r="V5">
        <f>(NatL!Z7-NatL!Z8)/MMatrix!V5</f>
        <v>1.5429773199853425E-3</v>
      </c>
      <c r="W5">
        <f>(NatL!AA7-NatL!AA8)/MMatrix!W5</f>
        <v>6.3857810640199214E-4</v>
      </c>
    </row>
    <row r="6" spans="2:23" x14ac:dyDescent="0.25">
      <c r="B6">
        <f>NatL!F8+2.5</f>
        <v>17.5</v>
      </c>
      <c r="C6">
        <f>(NatL!G8-NatL!G9)/MMatrix!C6</f>
        <v>1.3751292651527354E-3</v>
      </c>
      <c r="D6">
        <f>(NatL!H8-NatL!H9)/MMatrix!D6</f>
        <v>3.0365484576670484E-3</v>
      </c>
      <c r="E6">
        <f>(NatL!I8-NatL!I9)/MMatrix!E6</f>
        <v>6.1502131620813768E-3</v>
      </c>
      <c r="F6">
        <f>(NatL!J8-NatL!J9)/MMatrix!F6</f>
        <v>1.1421100200629459E-2</v>
      </c>
      <c r="G6">
        <f>(NatL!K8-NatL!K9)/MMatrix!G6</f>
        <v>1.9439844859022563E-2</v>
      </c>
      <c r="H6">
        <f>(NatL!L8-NatL!L9)/MMatrix!H6</f>
        <v>3.0319639745445992E-2</v>
      </c>
      <c r="I6">
        <f>(NatL!M8-NatL!M9)/MMatrix!I6</f>
        <v>4.3320894927953373E-2</v>
      </c>
      <c r="J6">
        <f>(NatL!N8-NatL!N9)/MMatrix!J6</f>
        <v>5.6692068351154666E-2</v>
      </c>
      <c r="K6">
        <f>(NatL!O8-NatL!O9)/MMatrix!K6</f>
        <v>6.7939038462224571E-2</v>
      </c>
      <c r="L6">
        <f>(NatL!P8-NatL!P9)/MMatrix!L6</f>
        <v>7.4545075808222824E-2</v>
      </c>
      <c r="M6">
        <f>(NatL!Q8-NatL!Q9)/MMatrix!M6</f>
        <v>7.4878879834360243E-2</v>
      </c>
      <c r="N6">
        <f>(NatL!R8-NatL!R9)/MMatrix!N6</f>
        <v>6.8847117550541501E-2</v>
      </c>
      <c r="O6">
        <f>(NatL!S8-NatL!S9)/MMatrix!O6</f>
        <v>5.7936114906257684E-2</v>
      </c>
      <c r="P6">
        <f>(NatL!T8-NatL!T9)/MMatrix!P6</f>
        <v>4.4617618808863731E-2</v>
      </c>
      <c r="Q6">
        <f>(NatL!U8-NatL!U9)/MMatrix!Q6</f>
        <v>3.1442528601685477E-2</v>
      </c>
      <c r="R6">
        <f>(NatL!V8-NatL!V9)/MMatrix!R6</f>
        <v>2.0274356624015485E-2</v>
      </c>
      <c r="S6">
        <f>(NatL!W8-NatL!W9)/MMatrix!S6</f>
        <v>1.1960878671825631E-2</v>
      </c>
      <c r="T6">
        <f>(NatL!X8-NatL!X9)/MMatrix!T6</f>
        <v>6.4555949574919506E-3</v>
      </c>
      <c r="U6">
        <f>(NatL!Y8-NatL!Y9)/MMatrix!U6</f>
        <v>3.1874255480952057E-3</v>
      </c>
      <c r="V6">
        <f>(NatL!Z8-NatL!Z9)/MMatrix!V6</f>
        <v>1.4396274488141308E-3</v>
      </c>
      <c r="W6">
        <f>(NatL!AA8-NatL!AA9)/MMatrix!W6</f>
        <v>5.9476340026214905E-4</v>
      </c>
    </row>
    <row r="7" spans="2:23" x14ac:dyDescent="0.25">
      <c r="B7">
        <f>NatL!F9+2.5</f>
        <v>22.5</v>
      </c>
      <c r="C7">
        <f>(NatL!G9-NatL!G10)/MMatrix!C7</f>
        <v>1.3828608025471722E-3</v>
      </c>
      <c r="D7">
        <f>(NatL!H9-NatL!H10)/MMatrix!D7</f>
        <v>3.0291076345370952E-3</v>
      </c>
      <c r="E7">
        <f>(NatL!I9-NatL!I10)/MMatrix!E7</f>
        <v>6.0911735136768416E-3</v>
      </c>
      <c r="F7">
        <f>(NatL!J9-NatL!J10)/MMatrix!F7</f>
        <v>1.1238645748796655E-2</v>
      </c>
      <c r="G7">
        <f>(NatL!K9-NatL!K10)/MMatrix!G7</f>
        <v>1.9018069956747652E-2</v>
      </c>
      <c r="H7">
        <f>(NatL!L9-NatL!L10)/MMatrix!H7</f>
        <v>2.9505281000364526E-2</v>
      </c>
      <c r="I7">
        <f>(NatL!M9-NatL!M10)/MMatrix!I7</f>
        <v>4.1954495901632957E-2</v>
      </c>
      <c r="J7">
        <f>(NatL!N9-NatL!N10)/MMatrix!J7</f>
        <v>5.4662083760762516E-2</v>
      </c>
      <c r="K7">
        <f>(NatL!O9-NatL!O10)/MMatrix!K7</f>
        <v>6.524118495567674E-2</v>
      </c>
      <c r="L7">
        <f>(NatL!P9-NatL!P10)/MMatrix!L7</f>
        <v>7.1317723659843194E-2</v>
      </c>
      <c r="M7">
        <f>(NatL!Q9-NatL!Q10)/MMatrix!M7</f>
        <v>7.1389757961027867E-2</v>
      </c>
      <c r="N7">
        <f>(NatL!R9-NatL!R10)/MMatrix!N7</f>
        <v>6.5428824870445018E-2</v>
      </c>
      <c r="O7">
        <f>(NatL!S9-NatL!S10)/MMatrix!O7</f>
        <v>5.4895511721232332E-2</v>
      </c>
      <c r="P7">
        <f>(NatL!T9-NatL!T10)/MMatrix!P7</f>
        <v>4.2158527120375176E-2</v>
      </c>
      <c r="Q7">
        <f>(NatL!U9-NatL!U10)/MMatrix!Q7</f>
        <v>2.9632409449577717E-2</v>
      </c>
      <c r="R7">
        <f>(NatL!V9-NatL!V10)/MMatrix!R7</f>
        <v>1.9060682401381326E-2</v>
      </c>
      <c r="S7">
        <f>(NatL!W9-NatL!W10)/MMatrix!S7</f>
        <v>1.121918074951341E-2</v>
      </c>
      <c r="T7">
        <f>(NatL!X9-NatL!X10)/MMatrix!T7</f>
        <v>6.0422693092013445E-3</v>
      </c>
      <c r="U7">
        <f>(NatL!Y9-NatL!Y10)/MMatrix!U7</f>
        <v>2.9773063950101972E-3</v>
      </c>
      <c r="V7">
        <f>(NatL!Z9-NatL!Z10)/MMatrix!V7</f>
        <v>1.3421549758518075E-3</v>
      </c>
      <c r="W7">
        <f>(NatL!AA9-NatL!AA10)/MMatrix!W7</f>
        <v>5.5349180312517599E-4</v>
      </c>
    </row>
    <row r="8" spans="2:23" x14ac:dyDescent="0.25">
      <c r="B8">
        <f>NatL!F10+2.5</f>
        <v>27.5</v>
      </c>
      <c r="C8">
        <f>(NatL!G10-NatL!G11)/MMatrix!C8</f>
        <v>1.3976194698188415E-3</v>
      </c>
      <c r="D8">
        <f>(NatL!H10-NatL!H11)/MMatrix!D8</f>
        <v>3.033347707833302E-3</v>
      </c>
      <c r="E8">
        <f>(NatL!I10-NatL!I11)/MMatrix!E8</f>
        <v>6.0503281492973937E-3</v>
      </c>
      <c r="F8">
        <f>(NatL!J10-NatL!J11)/MMatrix!F8</f>
        <v>1.108297537071673E-2</v>
      </c>
      <c r="G8">
        <f>(NatL!K10-NatL!K11)/MMatrix!G8</f>
        <v>1.8633936265909212E-2</v>
      </c>
      <c r="H8">
        <f>(NatL!L10-NatL!L11)/MMatrix!H8</f>
        <v>2.874187310297394E-2</v>
      </c>
      <c r="I8">
        <f>(NatL!M10-NatL!M11)/MMatrix!I8</f>
        <v>4.0654810423520267E-2</v>
      </c>
      <c r="J8">
        <f>(NatL!N10-NatL!N11)/MMatrix!J8</f>
        <v>5.2716395293439675E-2</v>
      </c>
      <c r="K8">
        <f>(NatL!O10-NatL!O11)/MMatrix!K8</f>
        <v>6.2645256221648696E-2</v>
      </c>
      <c r="L8">
        <f>(NatL!P10-NatL!P11)/MMatrix!L8</f>
        <v>6.8206963607054805E-2</v>
      </c>
      <c r="M8">
        <f>(NatL!Q10-NatL!Q11)/MMatrix!M8</f>
        <v>6.8025397450819536E-2</v>
      </c>
      <c r="N8">
        <f>(NatL!R10-NatL!R11)/MMatrix!N8</f>
        <v>6.213426808825525E-2</v>
      </c>
      <c r="O8">
        <f>(NatL!S10-NatL!S11)/MMatrix!O8</f>
        <v>5.1967886067496381E-2</v>
      </c>
      <c r="P8">
        <f>(NatL!T10-NatL!T11)/MMatrix!P8</f>
        <v>3.9793974355644864E-2</v>
      </c>
      <c r="Q8">
        <f>(NatL!U10-NatL!U11)/MMatrix!Q8</f>
        <v>2.7894587405787302E-2</v>
      </c>
      <c r="R8">
        <f>(NatL!V10-NatL!V11)/MMatrix!R8</f>
        <v>1.7897450541813791E-2</v>
      </c>
      <c r="S8">
        <f>(NatL!W10-NatL!W11)/MMatrix!S8</f>
        <v>1.0509562955093798E-2</v>
      </c>
      <c r="T8">
        <f>(NatL!X10-NatL!X11)/MMatrix!T8</f>
        <v>5.6475325245341577E-3</v>
      </c>
      <c r="U8">
        <f>(NatL!Y10-NatL!Y11)/MMatrix!U8</f>
        <v>2.7769998160308376E-3</v>
      </c>
      <c r="V8">
        <f>(NatL!Z10-NatL!Z11)/MMatrix!V8</f>
        <v>1.2494013855804109E-3</v>
      </c>
      <c r="W8">
        <f>(NatL!AA10-NatL!AA11)/MMatrix!W8</f>
        <v>5.1428785612818537E-4</v>
      </c>
    </row>
    <row r="9" spans="2:23" x14ac:dyDescent="0.25">
      <c r="B9">
        <f>NatL!F11+2.5</f>
        <v>32.5</v>
      </c>
      <c r="C9">
        <f>(NatL!G11-NatL!G12)/MMatrix!C9</f>
        <v>1.4199980411987369E-3</v>
      </c>
      <c r="D9">
        <f>(NatL!H11-NatL!H12)/MMatrix!D9</f>
        <v>3.0492252789069228E-3</v>
      </c>
      <c r="E9">
        <f>(NatL!I11-NatL!I12)/MMatrix!E9</f>
        <v>6.0259115500347332E-3</v>
      </c>
      <c r="F9">
        <f>(NatL!J11-NatL!J12)/MMatrix!F9</f>
        <v>1.0948938837951901E-2</v>
      </c>
      <c r="G9">
        <f>(NatL!K11-NatL!K12)/MMatrix!G9</f>
        <v>1.8276837778283799E-2</v>
      </c>
      <c r="H9">
        <f>(NatL!L11-NatL!L12)/MMatrix!H9</f>
        <v>2.8011341134641054E-2</v>
      </c>
      <c r="I9">
        <f>(NatL!M11-NatL!M12)/MMatrix!I9</f>
        <v>3.9395030934211824E-2</v>
      </c>
      <c r="J9">
        <f>(NatL!N11-NatL!N12)/MMatrix!J9</f>
        <v>5.0819621310204725E-2</v>
      </c>
      <c r="K9">
        <f>(NatL!O11-NatL!O12)/MMatrix!K9</f>
        <v>6.0109205130295953E-2</v>
      </c>
      <c r="L9">
        <f>(NatL!P11-NatL!P12)/MMatrix!L9</f>
        <v>6.5167493693539719E-2</v>
      </c>
      <c r="M9">
        <f>(NatL!Q11-NatL!Q12)/MMatrix!M9</f>
        <v>6.4741356348053669E-2</v>
      </c>
      <c r="N9">
        <f>(NatL!R11-NatL!R12)/MMatrix!N9</f>
        <v>5.8923636895853081E-2</v>
      </c>
      <c r="O9">
        <f>(NatL!S11-NatL!S12)/MMatrix!O9</f>
        <v>4.9120612725078401E-2</v>
      </c>
      <c r="P9">
        <f>(NatL!T11-NatL!T12)/MMatrix!P9</f>
        <v>3.7499468204728589E-2</v>
      </c>
      <c r="Q9">
        <f>(NatL!U11-NatL!U12)/MMatrix!Q9</f>
        <v>2.6212204667976441E-2</v>
      </c>
      <c r="R9">
        <f>(NatL!V11-NatL!V12)/MMatrix!R9</f>
        <v>1.6774016968225312E-2</v>
      </c>
      <c r="S9">
        <f>(NatL!W11-NatL!W12)/MMatrix!S9</f>
        <v>9.8258580552511941E-3</v>
      </c>
      <c r="T9">
        <f>(NatL!X11-NatL!X12)/MMatrix!T9</f>
        <v>5.2681050821899887E-3</v>
      </c>
      <c r="U9">
        <f>(NatL!Y11-NatL!Y12)/MMatrix!U9</f>
        <v>2.5849052511337576E-3</v>
      </c>
      <c r="V9">
        <f>(NatL!Z11-NatL!Z12)/MMatrix!V9</f>
        <v>1.1606498178190661E-3</v>
      </c>
      <c r="W9">
        <f>(NatL!AA11-NatL!AA12)/MMatrix!W9</f>
        <v>4.7685696447875072E-4</v>
      </c>
    </row>
    <row r="10" spans="2:23" x14ac:dyDescent="0.25">
      <c r="B10">
        <f>NatL!F12+2.5</f>
        <v>37.5</v>
      </c>
      <c r="C10">
        <f>(NatL!G12-NatL!G13)/MMatrix!C10</f>
        <v>1.4514468487239658E-3</v>
      </c>
      <c r="D10">
        <f>(NatL!H12-NatL!H13)/MMatrix!D10</f>
        <v>3.0778650853916841E-3</v>
      </c>
      <c r="E10">
        <f>(NatL!I12-NatL!I13)/MMatrix!E10</f>
        <v>6.0177472067548419E-3</v>
      </c>
      <c r="F10">
        <f>(NatL!J12-NatL!J13)/MMatrix!F10</f>
        <v>1.0833591312606475E-2</v>
      </c>
      <c r="G10">
        <f>(NatL!K12-NatL!K13)/MMatrix!G10</f>
        <v>1.7939300768379535E-2</v>
      </c>
      <c r="H10">
        <f>(NatL!L12-NatL!L13)/MMatrix!H10</f>
        <v>2.7300073408437327E-2</v>
      </c>
      <c r="I10">
        <f>(NatL!M12-NatL!M13)/MMatrix!I10</f>
        <v>3.8154538347692259E-2</v>
      </c>
      <c r="J10">
        <f>(NatL!N12-NatL!N13)/MMatrix!J10</f>
        <v>4.8944505293930442E-2</v>
      </c>
      <c r="K10">
        <f>(NatL!O12-NatL!O13)/MMatrix!K10</f>
        <v>5.7600901404191225E-2</v>
      </c>
      <c r="L10">
        <f>(NatL!P12-NatL!P13)/MMatrix!L10</f>
        <v>6.2165144646901344E-2</v>
      </c>
      <c r="M10">
        <f>(NatL!Q12-NatL!Q13)/MMatrix!M10</f>
        <v>6.1504624937698801E-2</v>
      </c>
      <c r="N10">
        <f>(NatL!R12-NatL!R13)/MMatrix!N10</f>
        <v>5.5767833115159898E-2</v>
      </c>
      <c r="O10">
        <f>(NatL!S12-NatL!S13)/MMatrix!O10</f>
        <v>4.6330216525950152E-2</v>
      </c>
      <c r="P10">
        <f>(NatL!T12-NatL!T13)/MMatrix!P10</f>
        <v>3.5257640092907987E-2</v>
      </c>
      <c r="Q10">
        <f>(NatL!U12-NatL!U13)/MMatrix!Q10</f>
        <v>2.4573459614282627E-2</v>
      </c>
      <c r="R10">
        <f>(NatL!V12-NatL!V13)/MMatrix!R10</f>
        <v>1.5683010469451319E-2</v>
      </c>
      <c r="S10">
        <f>(NatL!W12-NatL!W13)/MMatrix!S10</f>
        <v>9.1638316894509988E-3</v>
      </c>
      <c r="T10">
        <f>(NatL!X12-NatL!X13)/MMatrix!T10</f>
        <v>4.9017493497862169E-3</v>
      </c>
      <c r="U10">
        <f>(NatL!Y12-NatL!Y13)/MMatrix!U10</f>
        <v>2.399934932182996E-3</v>
      </c>
      <c r="V10">
        <f>(NatL!Z12-NatL!Z13)/MMatrix!V10</f>
        <v>1.0754139288887061E-3</v>
      </c>
      <c r="W10">
        <f>(NatL!AA12-NatL!AA13)/MMatrix!W10</f>
        <v>4.4099920597463256E-4</v>
      </c>
    </row>
    <row r="11" spans="2:23" x14ac:dyDescent="0.25">
      <c r="B11">
        <f>NatL!F13+2.5</f>
        <v>42.5</v>
      </c>
      <c r="C11">
        <f>(NatL!G13-NatL!G14)/MMatrix!C11</f>
        <v>1.4946259020420251E-3</v>
      </c>
      <c r="D11">
        <f>(NatL!H13-NatL!H14)/MMatrix!D11</f>
        <v>3.1217451357915017E-3</v>
      </c>
      <c r="E11">
        <f>(NatL!I13-NatL!I14)/MMatrix!E11</f>
        <v>6.027079772537621E-3</v>
      </c>
      <c r="F11">
        <f>(NatL!J13-NatL!J14)/MMatrix!F11</f>
        <v>1.073544033044913E-2</v>
      </c>
      <c r="G11">
        <f>(NatL!K13-NatL!K14)/MMatrix!G11</f>
        <v>1.7615402650740661E-2</v>
      </c>
      <c r="H11">
        <f>(NatL!L13-NatL!L14)/MMatrix!H11</f>
        <v>2.659631491361291E-2</v>
      </c>
      <c r="I11">
        <f>(NatL!M13-NatL!M14)/MMatrix!I11</f>
        <v>3.6915184871675485E-2</v>
      </c>
      <c r="J11">
        <f>(NatL!N13-NatL!N14)/MMatrix!J11</f>
        <v>4.7067170463795431E-2</v>
      </c>
      <c r="K11">
        <f>(NatL!O13-NatL!O14)/MMatrix!K11</f>
        <v>5.5092627789568381E-2</v>
      </c>
      <c r="L11">
        <f>(NatL!P13-NatL!P14)/MMatrix!L11</f>
        <v>5.9171040824884509E-2</v>
      </c>
      <c r="M11">
        <f>(NatL!Q13-NatL!Q14)/MMatrix!M11</f>
        <v>5.8287942444051104E-2</v>
      </c>
      <c r="N11">
        <f>(NatL!R13-NatL!R14)/MMatrix!N11</f>
        <v>5.2643390262208309E-2</v>
      </c>
      <c r="O11">
        <f>(NatL!S13-NatL!S14)/MMatrix!O11</f>
        <v>4.357820094571372E-2</v>
      </c>
      <c r="P11">
        <f>(NatL!T13-NatL!T14)/MMatrix!P11</f>
        <v>3.305510044062232E-2</v>
      </c>
      <c r="Q11">
        <f>(NatL!U13-NatL!U14)/MMatrix!Q11</f>
        <v>2.2969431267443278E-2</v>
      </c>
      <c r="R11">
        <f>(NatL!V13-NatL!V14)/MMatrix!R11</f>
        <v>1.4618952409507032E-2</v>
      </c>
      <c r="S11">
        <f>(NatL!W13-NatL!W14)/MMatrix!S11</f>
        <v>8.5203796627514334E-3</v>
      </c>
      <c r="T11">
        <f>(NatL!X13-NatL!X14)/MMatrix!T11</f>
        <v>4.5468419077488486E-3</v>
      </c>
      <c r="U11">
        <f>(NatL!Y13-NatL!Y14)/MMatrix!U11</f>
        <v>2.2213052098818344E-3</v>
      </c>
      <c r="V11">
        <f>(NatL!Z13-NatL!Z14)/MMatrix!V11</f>
        <v>9.9334468098158228E-4</v>
      </c>
      <c r="W11">
        <f>(NatL!AA13-NatL!AA14)/MMatrix!W11</f>
        <v>4.0657122488151407E-4</v>
      </c>
    </row>
    <row r="12" spans="2:23" x14ac:dyDescent="0.25">
      <c r="B12">
        <f>NatL!F14+2.5</f>
        <v>47.5</v>
      </c>
      <c r="C12">
        <f>(NatL!G14-NatL!G15)/MMatrix!C12</f>
        <v>1.5543206350792052E-3</v>
      </c>
      <c r="D12">
        <f>(NatL!H14-NatL!H15)/MMatrix!D12</f>
        <v>3.1854028416864501E-3</v>
      </c>
      <c r="E12">
        <f>(NatL!I14-NatL!I15)/MMatrix!E12</f>
        <v>6.05689822286044E-3</v>
      </c>
      <c r="F12">
        <f>(NatL!J14-NatL!J15)/MMatrix!F12</f>
        <v>1.0654209683724119E-2</v>
      </c>
      <c r="G12">
        <f>(NatL!K14-NatL!K15)/MMatrix!G12</f>
        <v>1.7299837706849414E-2</v>
      </c>
      <c r="H12">
        <f>(NatL!L14-NatL!L15)/MMatrix!H12</f>
        <v>2.5888472525586508E-2</v>
      </c>
      <c r="I12">
        <f>(NatL!M14-NatL!M15)/MMatrix!I12</f>
        <v>3.5658878528902684E-2</v>
      </c>
      <c r="J12">
        <f>(NatL!N14-NatL!N15)/MMatrix!J12</f>
        <v>4.5164129382072808E-2</v>
      </c>
      <c r="K12">
        <f>(NatL!O14-NatL!O15)/MMatrix!K12</f>
        <v>5.2557746121285415E-2</v>
      </c>
      <c r="L12">
        <f>(NatL!P14-NatL!P15)/MMatrix!L12</f>
        <v>5.6158199394704421E-2</v>
      </c>
      <c r="M12">
        <f>(NatL!Q14-NatL!Q15)/MMatrix!M12</f>
        <v>5.506660021225996E-2</v>
      </c>
      <c r="N12">
        <f>(NatL!R14-NatL!R15)/MMatrix!N12</f>
        <v>4.9529696747144504E-2</v>
      </c>
      <c r="O12">
        <f>(NatL!S14-NatL!S15)/MMatrix!O12</f>
        <v>4.0848818578050332E-2</v>
      </c>
      <c r="P12">
        <f>(NatL!T14-NatL!T15)/MMatrix!P12</f>
        <v>3.088078542607587E-2</v>
      </c>
      <c r="Q12">
        <f>(NatL!U14-NatL!U15)/MMatrix!Q12</f>
        <v>2.1392948738381379E-2</v>
      </c>
      <c r="R12">
        <f>(NatL!V14-NatL!V15)/MMatrix!R12</f>
        <v>1.3577544848951514E-2</v>
      </c>
      <c r="S12">
        <f>(NatL!W14-NatL!W15)/MMatrix!S12</f>
        <v>7.8931158120054204E-3</v>
      </c>
      <c r="T12">
        <f>(NatL!X14-NatL!X15)/MMatrix!T12</f>
        <v>4.2021544533028263E-3</v>
      </c>
      <c r="U12">
        <f>(NatL!Y14-NatL!Y15)/MMatrix!U12</f>
        <v>2.0484297130915334E-3</v>
      </c>
      <c r="V12">
        <f>(NatL!Z14-NatL!Z15)/MMatrix!V12</f>
        <v>9.1418259148577088E-4</v>
      </c>
      <c r="W12">
        <f>(NatL!AA14-NatL!AA15)/MMatrix!W12</f>
        <v>3.7346668497630162E-4</v>
      </c>
    </row>
    <row r="13" spans="2:23" x14ac:dyDescent="0.25">
      <c r="B13">
        <f>NatL!F15+2.5</f>
        <v>52.5</v>
      </c>
      <c r="C13">
        <f>(NatL!G15-NatL!G16)/MMatrix!C13</f>
        <v>1.639756901074235E-3</v>
      </c>
      <c r="D13">
        <f>(NatL!H15-NatL!H16)/MMatrix!D13</f>
        <v>3.2771731176841328E-3</v>
      </c>
      <c r="E13">
        <f>(NatL!I15-NatL!I16)/MMatrix!E13</f>
        <v>6.1129332499106704E-3</v>
      </c>
      <c r="F13">
        <f>(NatL!J15-NatL!J16)/MMatrix!F13</f>
        <v>1.0590970403873618E-2</v>
      </c>
      <c r="G13">
        <f>(NatL!K15-NatL!K16)/MMatrix!G13</f>
        <v>1.6987146928395803E-2</v>
      </c>
      <c r="H13">
        <f>(NatL!L15-NatL!L16)/MMatrix!H13</f>
        <v>2.5163526266806506E-2</v>
      </c>
      <c r="I13">
        <f>(NatL!M15-NatL!M16)/MMatrix!I13</f>
        <v>3.436536647916167E-2</v>
      </c>
      <c r="J13">
        <f>(NatL!N15-NatL!N16)/MMatrix!J13</f>
        <v>4.3209697954799002E-2</v>
      </c>
      <c r="K13">
        <f>(NatL!O15-NatL!O16)/MMatrix!K13</f>
        <v>4.9968014263851682E-2</v>
      </c>
      <c r="L13">
        <f>(NatL!P15-NatL!P16)/MMatrix!L13</f>
        <v>5.3098987172334446E-2</v>
      </c>
      <c r="M13">
        <f>(NatL!Q15-NatL!Q16)/MMatrix!M13</f>
        <v>5.1816209329849809E-2</v>
      </c>
      <c r="N13">
        <f>(NatL!R15-NatL!R16)/MMatrix!N13</f>
        <v>4.6407168953935291E-2</v>
      </c>
      <c r="O13">
        <f>(NatL!S15-NatL!S16)/MMatrix!O13</f>
        <v>3.8127674010708462E-2</v>
      </c>
      <c r="P13">
        <f>(NatL!T15-NatL!T16)/MMatrix!P13</f>
        <v>2.8724959149287375E-2</v>
      </c>
      <c r="Q13">
        <f>(NatL!U15-NatL!U16)/MMatrix!Q13</f>
        <v>1.9837927212654507E-2</v>
      </c>
      <c r="R13">
        <f>(NatL!V15-NatL!V16)/MMatrix!R13</f>
        <v>1.2555260133294882E-2</v>
      </c>
      <c r="S13">
        <f>(NatL!W15-NatL!W16)/MMatrix!S13</f>
        <v>7.2801371717416937E-3</v>
      </c>
      <c r="T13">
        <f>(NatL!X15-NatL!X16)/MMatrix!T13</f>
        <v>3.8667297785454943E-3</v>
      </c>
      <c r="U13">
        <f>(NatL!Y15-NatL!Y16)/MMatrix!U13</f>
        <v>1.8808590464621322E-3</v>
      </c>
      <c r="V13">
        <f>(NatL!Z15-NatL!Z16)/MMatrix!V13</f>
        <v>8.3773079308885887E-4</v>
      </c>
      <c r="W13">
        <f>(NatL!AA15-NatL!AA16)/MMatrix!W13</f>
        <v>3.4160522834987588E-4</v>
      </c>
    </row>
    <row r="14" spans="2:23" x14ac:dyDescent="0.25">
      <c r="B14">
        <f>NatL!F16+2.5</f>
        <v>57.5</v>
      </c>
      <c r="C14">
        <f>(NatL!G16-NatL!G17)/MMatrix!C14</f>
        <v>1.7715432087801262E-3</v>
      </c>
      <c r="D14">
        <f>(NatL!H16-NatL!H17)/MMatrix!D14</f>
        <v>3.4137630615016681E-3</v>
      </c>
      <c r="E14">
        <f>(NatL!I16-NatL!I17)/MMatrix!E14</f>
        <v>6.206155675534725E-3</v>
      </c>
      <c r="F14">
        <f>(NatL!J16-NatL!J17)/MMatrix!F14</f>
        <v>1.0548771195688313E-2</v>
      </c>
      <c r="G14">
        <f>(NatL!K16-NatL!K17)/MMatrix!G14</f>
        <v>1.6670766729450226E-2</v>
      </c>
      <c r="H14">
        <f>(NatL!L16-NatL!L17)/MMatrix!H14</f>
        <v>2.4404899529789217E-2</v>
      </c>
      <c r="I14">
        <f>(NatL!M16-NatL!M17)/MMatrix!I14</f>
        <v>3.3009406140745941E-2</v>
      </c>
      <c r="J14">
        <f>(NatL!N16-NatL!N17)/MMatrix!J14</f>
        <v>4.117294008475595E-2</v>
      </c>
      <c r="K14">
        <f>(NatL!O16-NatL!O17)/MMatrix!K14</f>
        <v>4.729068774538564E-2</v>
      </c>
      <c r="L14">
        <f>(NatL!P16-NatL!P17)/MMatrix!L14</f>
        <v>4.9962625209266198E-2</v>
      </c>
      <c r="M14">
        <f>(NatL!Q16-NatL!Q17)/MMatrix!M14</f>
        <v>4.8510713965358845E-2</v>
      </c>
      <c r="N14">
        <f>(NatL!R16-NatL!R17)/MMatrix!N14</f>
        <v>4.3255770750474709E-2</v>
      </c>
      <c r="O14">
        <f>(NatL!S16-NatL!S17)/MMatrix!O14</f>
        <v>3.5400683010499576E-2</v>
      </c>
      <c r="P14">
        <f>(NatL!T16-NatL!T17)/MMatrix!P14</f>
        <v>2.6578520821023948E-2</v>
      </c>
      <c r="Q14">
        <f>(NatL!U16-NatL!U17)/MMatrix!Q14</f>
        <v>1.8298931430418369E-2</v>
      </c>
      <c r="R14">
        <f>(NatL!V16-NatL!V17)/MMatrix!R14</f>
        <v>1.1549081447506743E-2</v>
      </c>
      <c r="S14">
        <f>(NatL!W16-NatL!W17)/MMatrix!S14</f>
        <v>6.679879285298394E-3</v>
      </c>
      <c r="T14">
        <f>(NatL!X16-NatL!X17)/MMatrix!T14</f>
        <v>3.5398064986873227E-3</v>
      </c>
      <c r="U14">
        <f>(NatL!Y16-NatL!Y17)/MMatrix!U14</f>
        <v>1.7182444588856145E-3</v>
      </c>
      <c r="V14">
        <f>(NatL!Z16-NatL!Z17)/MMatrix!V14</f>
        <v>7.6383883671111855E-4</v>
      </c>
      <c r="W14">
        <f>(NatL!AA16-NatL!AA17)/MMatrix!W14</f>
        <v>3.109258290397858E-4</v>
      </c>
    </row>
    <row r="15" spans="2:23" x14ac:dyDescent="0.25">
      <c r="B15">
        <f>NatL!F17+2.5</f>
        <v>62.5</v>
      </c>
      <c r="C15">
        <f>(NatL!G17-NatL!G18)/MMatrix!C15</f>
        <v>2.0113281630445416E-3</v>
      </c>
      <c r="D15">
        <f>(NatL!H17-NatL!H18)/MMatrix!D15</f>
        <v>3.6353120913318652E-3</v>
      </c>
      <c r="E15">
        <f>(NatL!I17-NatL!I18)/MMatrix!E15</f>
        <v>6.3597741396503758E-3</v>
      </c>
      <c r="F15">
        <f>(NatL!J17-NatL!J18)/MMatrix!F15</f>
        <v>1.0534403279564801E-2</v>
      </c>
      <c r="G15">
        <f>(NatL!K17-NatL!K18)/MMatrix!G15</f>
        <v>1.6341337547380222E-2</v>
      </c>
      <c r="H15">
        <f>(NatL!L17-NatL!L18)/MMatrix!H15</f>
        <v>2.3588716235849183E-2</v>
      </c>
      <c r="I15">
        <f>(NatL!M17-NatL!M18)/MMatrix!I15</f>
        <v>3.1556141004038585E-2</v>
      </c>
      <c r="J15">
        <f>(NatL!N17-NatL!N18)/MMatrix!J15</f>
        <v>3.9013063521153094E-2</v>
      </c>
      <c r="K15">
        <f>(NatL!O17-NatL!O18)/MMatrix!K15</f>
        <v>4.44845178498329E-2</v>
      </c>
      <c r="L15">
        <f>(NatL!P17-NatL!P18)/MMatrix!L15</f>
        <v>4.6712054770733216E-2</v>
      </c>
      <c r="M15">
        <f>(NatL!Q17-NatL!Q18)/MMatrix!M15</f>
        <v>4.5120140178032127E-2</v>
      </c>
      <c r="N15">
        <f>(NatL!R17-NatL!R18)/MMatrix!N15</f>
        <v>4.0053509918097252E-2</v>
      </c>
      <c r="O15">
        <f>(NatL!S17-NatL!S18)/MMatrix!O15</f>
        <v>3.2653127148340275E-2</v>
      </c>
      <c r="P15">
        <f>(NatL!T17-NatL!T18)/MMatrix!P15</f>
        <v>2.4432438979703833E-2</v>
      </c>
      <c r="Q15">
        <f>(NatL!U17-NatL!U18)/MMatrix!Q15</f>
        <v>1.6770850811049336E-2</v>
      </c>
      <c r="R15">
        <f>(NatL!V17-NatL!V18)/MMatrix!R15</f>
        <v>1.0556323343529661E-2</v>
      </c>
      <c r="S15">
        <f>(NatL!W17-NatL!W18)/MMatrix!S15</f>
        <v>6.0910211225696171E-3</v>
      </c>
      <c r="T15">
        <f>(NatL!X17-NatL!X18)/MMatrix!T15</f>
        <v>3.2207711180577969E-3</v>
      </c>
      <c r="U15">
        <f>(NatL!Y17-NatL!Y18)/MMatrix!U15</f>
        <v>1.560315070896221E-3</v>
      </c>
      <c r="V15">
        <f>(NatL!Z17-NatL!Z18)/MMatrix!V15</f>
        <v>6.9239259023485731E-4</v>
      </c>
      <c r="W15">
        <f>(NatL!AA17-NatL!AA18)/MMatrix!W15</f>
        <v>2.8138264111031257E-4</v>
      </c>
    </row>
    <row r="16" spans="2:23" x14ac:dyDescent="0.25">
      <c r="B16">
        <f>NatL!F18+2.5</f>
        <v>67.5</v>
      </c>
      <c r="C16">
        <f>(NatL!G18-NatL!G19)/MMatrix!C16</f>
        <v>2.9800667013668539E-3</v>
      </c>
      <c r="D16">
        <f>(NatL!H18-NatL!H19)/MMatrix!D16</f>
        <v>4.0857795931164877E-3</v>
      </c>
      <c r="E16">
        <f>(NatL!I18-NatL!I19)/MMatrix!E16</f>
        <v>6.6352964850780157E-3</v>
      </c>
      <c r="F16">
        <f>(NatL!J18-NatL!J19)/MMatrix!F16</f>
        <v>1.0563842417343214E-2</v>
      </c>
      <c r="G16">
        <f>(NatL!K18-NatL!K19)/MMatrix!G16</f>
        <v>1.5982689993469183E-2</v>
      </c>
      <c r="H16">
        <f>(NatL!L18-NatL!L19)/MMatrix!H16</f>
        <v>2.2675713083638156E-2</v>
      </c>
      <c r="I16">
        <f>(NatL!M18-NatL!M19)/MMatrix!I16</f>
        <v>2.9952030468715477E-2</v>
      </c>
      <c r="J16">
        <f>(NatL!N18-NatL!N19)/MMatrix!J16</f>
        <v>3.6671152649557115E-2</v>
      </c>
      <c r="K16">
        <f>(NatL!O18-NatL!O19)/MMatrix!K16</f>
        <v>4.1493146294654906E-2</v>
      </c>
      <c r="L16">
        <f>(NatL!P18-NatL!P19)/MMatrix!L16</f>
        <v>4.3299187142684423E-2</v>
      </c>
      <c r="M16">
        <f>(NatL!Q18-NatL!Q19)/MMatrix!M16</f>
        <v>4.1607481493620667E-2</v>
      </c>
      <c r="N16">
        <f>(NatL!R18-NatL!R19)/MMatrix!N16</f>
        <v>3.6774559253470826E-2</v>
      </c>
      <c r="O16">
        <f>(NatL!S18-NatL!S19)/MMatrix!O16</f>
        <v>2.9868600390931282E-2</v>
      </c>
      <c r="P16">
        <f>(NatL!T18-NatL!T19)/MMatrix!P16</f>
        <v>2.2277195563460733E-2</v>
      </c>
      <c r="Q16">
        <f>(NatL!U18-NatL!U19)/MMatrix!Q16</f>
        <v>1.52486188614545E-2</v>
      </c>
      <c r="R16">
        <f>(NatL!V18-NatL!V19)/MMatrix!R16</f>
        <v>9.5744940869974208E-3</v>
      </c>
      <c r="S16">
        <f>(NatL!W18-NatL!W19)/MMatrix!S16</f>
        <v>5.5124187436706796E-3</v>
      </c>
      <c r="T16">
        <f>(NatL!X18-NatL!X19)/MMatrix!T16</f>
        <v>2.9091266369614534E-3</v>
      </c>
      <c r="U16">
        <f>(NatL!Y18-NatL!Y19)/MMatrix!U16</f>
        <v>1.4068634476128443E-3</v>
      </c>
      <c r="V16">
        <f>(NatL!Z18-NatL!Z19)/MMatrix!V16</f>
        <v>6.2330790648531512E-4</v>
      </c>
      <c r="W16">
        <f>(NatL!AA18-NatL!AA19)/MMatrix!W16</f>
        <v>2.5294238691826753E-4</v>
      </c>
    </row>
    <row r="17" spans="2:25" x14ac:dyDescent="0.25">
      <c r="B17">
        <f>NatL!F19+2.5</f>
        <v>72.5</v>
      </c>
      <c r="C17">
        <f>(NatL!G19-NatL!G20)/MMatrix!C17</f>
        <v>0</v>
      </c>
      <c r="D17">
        <f>(NatL!H19-NatL!H20)/MMatrix!D17</f>
        <v>3.3335919746000382E-3</v>
      </c>
      <c r="E17">
        <f>(NatL!I19-NatL!I20)/MMatrix!E17</f>
        <v>7.3385557980443113E-3</v>
      </c>
      <c r="F17">
        <f>(NatL!J19-NatL!J20)/MMatrix!F17</f>
        <v>1.0686315173216955E-2</v>
      </c>
      <c r="G17">
        <f>(NatL!K19-NatL!K20)/MMatrix!G17</f>
        <v>1.5558889068550354E-2</v>
      </c>
      <c r="H17">
        <f>(NatL!L19-NatL!L20)/MMatrix!H17</f>
        <v>2.1589524453827797E-2</v>
      </c>
      <c r="I17">
        <f>(NatL!M19-NatL!M20)/MMatrix!I17</f>
        <v>2.8103663177881506E-2</v>
      </c>
      <c r="J17">
        <f>(NatL!N19-NatL!N20)/MMatrix!J17</f>
        <v>3.4052884552963264E-2</v>
      </c>
      <c r="K17">
        <f>(NatL!O19-NatL!O20)/MMatrix!K17</f>
        <v>3.8232533699323105E-2</v>
      </c>
      <c r="L17">
        <f>(NatL!P19-NatL!P20)/MMatrix!L17</f>
        <v>3.9656599616919343E-2</v>
      </c>
      <c r="M17">
        <f>(NatL!Q19-NatL!Q20)/MMatrix!M17</f>
        <v>3.7923687895581336E-2</v>
      </c>
      <c r="N17">
        <f>(NatL!R19-NatL!R20)/MMatrix!N17</f>
        <v>3.3386487661203015E-2</v>
      </c>
      <c r="O17">
        <f>(NatL!S19-NatL!S20)/MMatrix!O17</f>
        <v>2.7027604645569296E-2</v>
      </c>
      <c r="P17">
        <f>(NatL!T19-NatL!T20)/MMatrix!P17</f>
        <v>2.010212837212454E-2</v>
      </c>
      <c r="Q17">
        <f>(NatL!U19-NatL!U20)/MMatrix!Q17</f>
        <v>1.372692560881254E-2</v>
      </c>
      <c r="R17">
        <f>(NatL!V19-NatL!V20)/MMatrix!R17</f>
        <v>8.6011755923950089E-3</v>
      </c>
      <c r="S17">
        <f>(NatL!W19-NatL!W20)/MMatrix!S17</f>
        <v>4.9430559277853234E-3</v>
      </c>
      <c r="T17">
        <f>(NatL!X19-NatL!X20)/MMatrix!T17</f>
        <v>2.6044719547115435E-3</v>
      </c>
      <c r="U17">
        <f>(NatL!Y19-NatL!Y20)/MMatrix!U17</f>
        <v>1.2577368013048987E-3</v>
      </c>
      <c r="V17">
        <f>(NatL!Z19-NatL!Z20)/MMatrix!V17</f>
        <v>5.565268493953969E-4</v>
      </c>
      <c r="W17">
        <f>(NatL!AA19-NatL!AA20)/MMatrix!W17</f>
        <v>2.2558278490820351E-4</v>
      </c>
    </row>
    <row r="18" spans="2:25" x14ac:dyDescent="0.25">
      <c r="B18">
        <f>NatL!F20+2.5</f>
        <v>77.5</v>
      </c>
      <c r="C18">
        <f>(NatL!G20-NatL!G21)/MMatrix!C18</f>
        <v>0</v>
      </c>
      <c r="D18">
        <f>(NatL!H20-NatL!H21)/MMatrix!D18</f>
        <v>0</v>
      </c>
      <c r="E18">
        <f>(NatL!I20-NatL!I21)/MMatrix!E18</f>
        <v>1.8733817235966339E-3</v>
      </c>
      <c r="F18">
        <f>(NatL!J20-NatL!J21)/MMatrix!F18</f>
        <v>8.9513211388113703E-3</v>
      </c>
      <c r="G18">
        <f>(NatL!K20-NatL!K21)/MMatrix!G18</f>
        <v>1.4939992903143063E-2</v>
      </c>
      <c r="H18">
        <f>(NatL!L20-NatL!L21)/MMatrix!H18</f>
        <v>2.0135199283851393E-2</v>
      </c>
      <c r="I18">
        <f>(NatL!M20-NatL!M21)/MMatrix!I18</f>
        <v>2.5815241766445843E-2</v>
      </c>
      <c r="J18">
        <f>(NatL!N20-NatL!N21)/MMatrix!J18</f>
        <v>3.0985301036852573E-2</v>
      </c>
      <c r="K18">
        <f>(NatL!O20-NatL!O21)/MMatrix!K18</f>
        <v>3.4563212983323939E-2</v>
      </c>
      <c r="L18">
        <f>(NatL!P20-NatL!P21)/MMatrix!L18</f>
        <v>3.5680976064799995E-2</v>
      </c>
      <c r="M18">
        <f>(NatL!Q20-NatL!Q21)/MMatrix!M18</f>
        <v>3.3998517352469011E-2</v>
      </c>
      <c r="N18">
        <f>(NatL!R20-NatL!R21)/MMatrix!N18</f>
        <v>2.9845609426620234E-2</v>
      </c>
      <c r="O18">
        <f>(NatL!S20-NatL!S21)/MMatrix!O18</f>
        <v>2.4105387714626423E-2</v>
      </c>
      <c r="P18">
        <f>(NatL!T20-NatL!T21)/MMatrix!P18</f>
        <v>1.7894516993351525E-2</v>
      </c>
      <c r="Q18">
        <f>(NatL!U20-NatL!U21)/MMatrix!Q18</f>
        <v>1.2199867182321647E-2</v>
      </c>
      <c r="R18">
        <f>(NatL!V20-NatL!V21)/MMatrix!R18</f>
        <v>7.6339010595214193E-3</v>
      </c>
      <c r="S18">
        <f>(NatL!W20-NatL!W21)/MMatrix!S18</f>
        <v>4.3820043230378943E-3</v>
      </c>
      <c r="T18">
        <f>(NatL!X20-NatL!X21)/MMatrix!T18</f>
        <v>2.306489004430928E-3</v>
      </c>
      <c r="U18">
        <f>(NatL!Y20-NatL!Y21)/MMatrix!U18</f>
        <v>1.1128324664302746E-3</v>
      </c>
      <c r="V18">
        <f>(NatL!Z20-NatL!Z21)/MMatrix!V18</f>
        <v>4.920158730261486E-4</v>
      </c>
      <c r="W18">
        <f>(NatL!AA20-NatL!AA21)/MMatrix!W18</f>
        <v>1.992917599820827E-4</v>
      </c>
    </row>
    <row r="19" spans="2:25" x14ac:dyDescent="0.25">
      <c r="B19">
        <f>NatL!F21+2.5</f>
        <v>82.5</v>
      </c>
      <c r="C19">
        <f>(NatL!G21-NatL!G22)/MMatrix!C19</f>
        <v>0</v>
      </c>
      <c r="D19">
        <f>(NatL!H21-NatL!H22)/MMatrix!D19</f>
        <v>0</v>
      </c>
      <c r="E19">
        <f>(NatL!I21-NatL!I22)/MMatrix!E19</f>
        <v>0</v>
      </c>
      <c r="F19">
        <f>(NatL!J21-NatL!J22)/MMatrix!F19</f>
        <v>0</v>
      </c>
      <c r="G19">
        <f>(NatL!K21-NatL!K22)/MMatrix!G19</f>
        <v>5.5541828534843955E-3</v>
      </c>
      <c r="H19">
        <f>(NatL!L21-NatL!L22)/MMatrix!H19</f>
        <v>1.709876432564017E-2</v>
      </c>
      <c r="I19">
        <f>(NatL!M21-NatL!M22)/MMatrix!I19</f>
        <v>2.2503520674898032E-2</v>
      </c>
      <c r="J19">
        <f>(NatL!N21-NatL!N22)/MMatrix!J19</f>
        <v>2.707411688983806E-2</v>
      </c>
      <c r="K19">
        <f>(NatL!O21-NatL!O22)/MMatrix!K19</f>
        <v>3.0215446765569316E-2</v>
      </c>
      <c r="L19">
        <f>(NatL!P21-NatL!P22)/MMatrix!L19</f>
        <v>3.1194456344616227E-2</v>
      </c>
      <c r="M19">
        <f>(NatL!Q21-NatL!Q22)/MMatrix!M19</f>
        <v>2.972145839908211E-2</v>
      </c>
      <c r="N19">
        <f>(NatL!R21-NatL!R22)/MMatrix!N19</f>
        <v>2.6088161169554432E-2</v>
      </c>
      <c r="O19">
        <f>(NatL!S21-NatL!S22)/MMatrix!O19</f>
        <v>2.1068182662656424E-2</v>
      </c>
      <c r="P19">
        <f>(NatL!T21-NatL!T22)/MMatrix!P19</f>
        <v>1.5638130081476399E-2</v>
      </c>
      <c r="Q19">
        <f>(NatL!U21-NatL!U22)/MMatrix!Q19</f>
        <v>1.0660447369443833E-2</v>
      </c>
      <c r="R19">
        <f>(NatL!V21-NatL!V22)/MMatrix!R19</f>
        <v>6.6700073791753954E-3</v>
      </c>
      <c r="S19">
        <f>(NatL!W21-NatL!W22)/MMatrix!S19</f>
        <v>3.8283875029843581E-3</v>
      </c>
      <c r="T19">
        <f>(NatL!X21-NatL!X22)/MMatrix!T19</f>
        <v>2.0149362103089648E-3</v>
      </c>
      <c r="U19">
        <f>(NatL!Y21-NatL!Y22)/MMatrix!U19</f>
        <v>9.7209718007475676E-4</v>
      </c>
      <c r="V19">
        <f>(NatL!Z21-NatL!Z22)/MMatrix!V19</f>
        <v>4.2976574022645254E-4</v>
      </c>
      <c r="W19">
        <f>(NatL!AA21-NatL!AA22)/MMatrix!W19</f>
        <v>1.740673322557721E-4</v>
      </c>
    </row>
    <row r="20" spans="2:25" x14ac:dyDescent="0.25">
      <c r="B20">
        <f>NatL!F22+2.5</f>
        <v>87.5</v>
      </c>
      <c r="C20">
        <f>(NatL!G22-NatL!G23)/MMatrix!C20</f>
        <v>0</v>
      </c>
      <c r="D20">
        <f>(NatL!H22-NatL!H23)/MMatrix!D20</f>
        <v>0</v>
      </c>
      <c r="E20">
        <f>(NatL!I22-NatL!I23)/MMatrix!E20</f>
        <v>0</v>
      </c>
      <c r="F20">
        <f>(NatL!J22-NatL!J23)/MMatrix!F20</f>
        <v>0</v>
      </c>
      <c r="G20">
        <f>(NatL!K22-NatL!K23)/MMatrix!G20</f>
        <v>0</v>
      </c>
      <c r="H20">
        <f>(NatL!L22-NatL!L23)/MMatrix!H20</f>
        <v>0</v>
      </c>
      <c r="I20">
        <f>(NatL!M22-NatL!M23)/MMatrix!I20</f>
        <v>1.0077115266087877E-2</v>
      </c>
      <c r="J20">
        <f>(NatL!N22-NatL!N23)/MMatrix!J20</f>
        <v>2.080206031761004E-2</v>
      </c>
      <c r="K20">
        <f>(NatL!O22-NatL!O23)/MMatrix!K20</f>
        <v>2.4502487132130706E-2</v>
      </c>
      <c r="L20">
        <f>(NatL!P22-NatL!P23)/MMatrix!L20</f>
        <v>2.5830390678670417E-2</v>
      </c>
      <c r="M20">
        <f>(NatL!Q22-NatL!Q23)/MMatrix!M20</f>
        <v>2.4894287076863083E-2</v>
      </c>
      <c r="N20">
        <f>(NatL!R22-NatL!R23)/MMatrix!N20</f>
        <v>2.2011006696670853E-2</v>
      </c>
      <c r="O20">
        <f>(NatL!S22-NatL!S23)/MMatrix!O20</f>
        <v>1.7865797140610675E-2</v>
      </c>
      <c r="P20">
        <f>(NatL!T22-NatL!T23)/MMatrix!P20</f>
        <v>1.3310618006064121E-2</v>
      </c>
      <c r="Q20">
        <f>(NatL!U22-NatL!U23)/MMatrix!Q20</f>
        <v>9.0997670555012043E-3</v>
      </c>
      <c r="R20">
        <f>(NatL!V22-NatL!V23)/MMatrix!R20</f>
        <v>5.7064259688626813E-3</v>
      </c>
      <c r="S20">
        <f>(NatL!W22-NatL!W23)/MMatrix!S20</f>
        <v>3.2813433073646528E-3</v>
      </c>
      <c r="T20">
        <f>(NatL!X22-NatL!X23)/MMatrix!T20</f>
        <v>1.7296481967544308E-3</v>
      </c>
      <c r="U20">
        <f>(NatL!Y22-NatL!Y23)/MMatrix!U20</f>
        <v>8.3553049273207825E-4</v>
      </c>
      <c r="V20">
        <f>(NatL!Z22-NatL!Z23)/MMatrix!V20</f>
        <v>3.6979330436656021E-4</v>
      </c>
      <c r="W20">
        <f>(NatL!AA22-NatL!AA23)/MMatrix!W20</f>
        <v>1.4991820233626075E-4</v>
      </c>
    </row>
    <row r="21" spans="2:25" x14ac:dyDescent="0.25">
      <c r="B21">
        <f>NatL!F23+2.5</f>
        <v>92.5</v>
      </c>
      <c r="C21">
        <f>(NatL!G23-NatL!G24)/MMatrix!C21</f>
        <v>0</v>
      </c>
      <c r="D21">
        <f>(NatL!H23-NatL!H24)/MMatrix!D21</f>
        <v>0</v>
      </c>
      <c r="E21">
        <f>(NatL!I23-NatL!I24)/MMatrix!E21</f>
        <v>0</v>
      </c>
      <c r="F21">
        <f>(NatL!J23-NatL!J24)/MMatrix!F21</f>
        <v>0</v>
      </c>
      <c r="G21">
        <f>(NatL!K23-NatL!K24)/MMatrix!G21</f>
        <v>0</v>
      </c>
      <c r="H21">
        <f>(NatL!L23-NatL!L24)/MMatrix!H21</f>
        <v>0</v>
      </c>
      <c r="I21">
        <f>(NatL!M23-NatL!M24)/MMatrix!I21</f>
        <v>0</v>
      </c>
      <c r="J21">
        <f>(NatL!N23-NatL!N24)/MMatrix!J21</f>
        <v>2.3760706211607414E-3</v>
      </c>
      <c r="K21">
        <f>(NatL!O23-NatL!O24)/MMatrix!K21</f>
        <v>1.2302699852860661E-2</v>
      </c>
      <c r="L21">
        <f>(NatL!P23-NatL!P24)/MMatrix!L21</f>
        <v>1.8486860423980424E-2</v>
      </c>
      <c r="M21">
        <f>(NatL!Q23-NatL!Q24)/MMatrix!M21</f>
        <v>1.9073272762879741E-2</v>
      </c>
      <c r="N21">
        <f>(NatL!R23-NatL!R24)/MMatrix!N21</f>
        <v>1.741986333347029E-2</v>
      </c>
      <c r="O21">
        <f>(NatL!S23-NatL!S24)/MMatrix!O21</f>
        <v>1.4414510619122342E-2</v>
      </c>
      <c r="P21">
        <f>(NatL!T23-NatL!T24)/MMatrix!P21</f>
        <v>1.0878163365120814E-2</v>
      </c>
      <c r="Q21">
        <f>(NatL!U23-NatL!U24)/MMatrix!Q21</f>
        <v>7.5055257885308308E-3</v>
      </c>
      <c r="R21">
        <f>(NatL!V23-NatL!V24)/MMatrix!R21</f>
        <v>4.739339511614986E-3</v>
      </c>
      <c r="S21">
        <f>(NatL!W23-NatL!W24)/MMatrix!S21</f>
        <v>2.7399764884166239E-3</v>
      </c>
      <c r="T21">
        <f>(NatL!X23-NatL!X24)/MMatrix!T21</f>
        <v>1.4505433048420178E-3</v>
      </c>
      <c r="U21">
        <f>(NatL!Y23-NatL!Y24)/MMatrix!U21</f>
        <v>7.0319366936342673E-4</v>
      </c>
      <c r="V21">
        <f>(NatL!Z23-NatL!Z24)/MMatrix!V21</f>
        <v>3.1214569086943187E-4</v>
      </c>
      <c r="W21">
        <f>(NatL!AA23-NatL!AA24)/MMatrix!W21</f>
        <v>1.268651874136382E-4</v>
      </c>
    </row>
    <row r="22" spans="2:25" x14ac:dyDescent="0.25">
      <c r="B22">
        <f>NatL!F24+2.5</f>
        <v>97.5</v>
      </c>
      <c r="C22">
        <f>(NatL!G24-NatL!G25)/MMatrix!C22</f>
        <v>0</v>
      </c>
      <c r="D22">
        <f>(NatL!H24-NatL!H25)/MMatrix!D22</f>
        <v>0</v>
      </c>
      <c r="E22">
        <f>(NatL!I24-NatL!I25)/MMatrix!E22</f>
        <v>0</v>
      </c>
      <c r="F22">
        <f>(NatL!J24-NatL!J25)/MMatrix!F22</f>
        <v>0</v>
      </c>
      <c r="G22">
        <f>(NatL!K24-NatL!K25)/MMatrix!G22</f>
        <v>0</v>
      </c>
      <c r="H22">
        <f>(NatL!L24-NatL!L25)/MMatrix!H22</f>
        <v>0</v>
      </c>
      <c r="I22">
        <f>(NatL!M24-NatL!M25)/MMatrix!I22</f>
        <v>0</v>
      </c>
      <c r="J22">
        <f>(NatL!N24-NatL!N25)/MMatrix!J22</f>
        <v>0</v>
      </c>
      <c r="K22">
        <f>(NatL!O24-NatL!O25)/MMatrix!K22</f>
        <v>0</v>
      </c>
      <c r="L22">
        <f>(NatL!P24-NatL!P25)/MMatrix!L22</f>
        <v>3.7200882787002403E-3</v>
      </c>
      <c r="M22">
        <f>(NatL!Q24-NatL!Q25)/MMatrix!M22</f>
        <v>1.0355672975004868E-2</v>
      </c>
      <c r="N22">
        <f>(NatL!R24-NatL!R25)/MMatrix!N22</f>
        <v>1.1826387895380689E-2</v>
      </c>
      <c r="O22">
        <f>(NatL!S24-NatL!S25)/MMatrix!O22</f>
        <v>1.0546588004563111E-2</v>
      </c>
      <c r="P22">
        <f>(NatL!T24-NatL!T25)/MMatrix!P22</f>
        <v>8.2823251929523001E-3</v>
      </c>
      <c r="Q22">
        <f>(NatL!U24-NatL!U25)/MMatrix!Q22</f>
        <v>5.8588072949834914E-3</v>
      </c>
      <c r="R22">
        <f>(NatL!V24-NatL!V25)/MMatrix!R22</f>
        <v>3.7635308951583643E-3</v>
      </c>
      <c r="S22">
        <f>(NatL!W24-NatL!W25)/MMatrix!S22</f>
        <v>2.2032862897886497E-3</v>
      </c>
      <c r="T22">
        <f>(NatL!X24-NatL!X25)/MMatrix!T22</f>
        <v>1.1776434004774636E-3</v>
      </c>
      <c r="U22">
        <f>(NatL!Y24-NatL!Y25)/MMatrix!U22</f>
        <v>5.7522729819248913E-4</v>
      </c>
      <c r="V22">
        <f>(NatL!Z24-NatL!Z25)/MMatrix!V22</f>
        <v>2.5690810325882995E-4</v>
      </c>
      <c r="W22">
        <f>(NatL!AA24-NatL!AA25)/MMatrix!W22</f>
        <v>1.0494386854830396E-4</v>
      </c>
    </row>
    <row r="23" spans="2:25" x14ac:dyDescent="0.25">
      <c r="B23">
        <f>NatL!F25+2.5</f>
        <v>102.5</v>
      </c>
      <c r="C23">
        <f>(NatL!G25-NatL!G26)/MMatrix!C23</f>
        <v>0</v>
      </c>
      <c r="D23">
        <f>(NatL!H25-NatL!H26)/MMatrix!D23</f>
        <v>0</v>
      </c>
      <c r="E23">
        <f>(NatL!I25-NatL!I26)/MMatrix!E23</f>
        <v>0</v>
      </c>
      <c r="F23">
        <f>(NatL!J25-NatL!J26)/MMatrix!F23</f>
        <v>0</v>
      </c>
      <c r="G23">
        <f>(NatL!K25-NatL!K26)/MMatrix!G23</f>
        <v>0</v>
      </c>
      <c r="H23">
        <f>(NatL!L25-NatL!L26)/MMatrix!H23</f>
        <v>0</v>
      </c>
      <c r="I23">
        <f>(NatL!M25-NatL!M26)/MMatrix!I23</f>
        <v>0</v>
      </c>
      <c r="J23">
        <f>(NatL!N25-NatL!N26)/MMatrix!J23</f>
        <v>0</v>
      </c>
      <c r="K23">
        <f>(NatL!O25-NatL!O26)/MMatrix!K23</f>
        <v>0</v>
      </c>
      <c r="L23">
        <f>(NatL!P25-NatL!P26)/MMatrix!L23</f>
        <v>0</v>
      </c>
      <c r="M23">
        <f>(NatL!Q25-NatL!Q26)/MMatrix!M23</f>
        <v>0</v>
      </c>
      <c r="N23">
        <f>(NatL!R25-NatL!R26)/MMatrix!N23</f>
        <v>3.18024889788499E-3</v>
      </c>
      <c r="O23">
        <f>(NatL!S25-NatL!S26)/MMatrix!O23</f>
        <v>5.7522833625229973E-3</v>
      </c>
      <c r="P23">
        <f>(NatL!T25-NatL!T26)/MMatrix!P23</f>
        <v>5.395954728018933E-3</v>
      </c>
      <c r="Q23">
        <f>(NatL!U25-NatL!U26)/MMatrix!Q23</f>
        <v>4.1255344965571705E-3</v>
      </c>
      <c r="R23">
        <f>(NatL!V25-NatL!V26)/MMatrix!R23</f>
        <v>2.7709155769971355E-3</v>
      </c>
      <c r="S23">
        <f>(NatL!W25-NatL!W26)/MMatrix!S23</f>
        <v>1.6700312217648844E-3</v>
      </c>
      <c r="T23">
        <f>(NatL!X25-NatL!X26)/MMatrix!T23</f>
        <v>9.111174293150667E-4</v>
      </c>
      <c r="U23">
        <f>(NatL!Y25-NatL!Y26)/MMatrix!U23</f>
        <v>4.5188495212603367E-4</v>
      </c>
      <c r="V23">
        <f>(NatL!Z25-NatL!Z26)/MMatrix!V23</f>
        <v>2.0421788410832098E-4</v>
      </c>
      <c r="W23">
        <f>(NatL!AA25-NatL!AA26)/MMatrix!W23</f>
        <v>8.4209195972421701E-5</v>
      </c>
    </row>
    <row r="24" spans="2:25" x14ac:dyDescent="0.25">
      <c r="B24">
        <f>NatL!F26+2.5</f>
        <v>107.5</v>
      </c>
      <c r="C24">
        <f>(NatL!G26-NatL!G27)/MMatrix!C24</f>
        <v>0</v>
      </c>
      <c r="D24">
        <f>(NatL!H26-NatL!H27)/MMatrix!D24</f>
        <v>0</v>
      </c>
      <c r="E24">
        <f>(NatL!I26-NatL!I27)/MMatrix!E24</f>
        <v>0</v>
      </c>
      <c r="F24">
        <f>(NatL!J26-NatL!J27)/MMatrix!F24</f>
        <v>0</v>
      </c>
      <c r="G24">
        <f>(NatL!K26-NatL!K27)/MMatrix!G24</f>
        <v>0</v>
      </c>
      <c r="H24">
        <f>(NatL!L26-NatL!L27)/MMatrix!H24</f>
        <v>0</v>
      </c>
      <c r="I24">
        <f>(NatL!M26-NatL!M27)/MMatrix!I24</f>
        <v>0</v>
      </c>
      <c r="J24">
        <f>(NatL!N26-NatL!N27)/MMatrix!J24</f>
        <v>0</v>
      </c>
      <c r="K24">
        <f>(NatL!O26-NatL!O27)/MMatrix!K24</f>
        <v>0</v>
      </c>
      <c r="L24">
        <f>(NatL!P26-NatL!P27)/MMatrix!L24</f>
        <v>0</v>
      </c>
      <c r="M24">
        <f>(NatL!Q26-NatL!Q27)/MMatrix!M24</f>
        <v>0</v>
      </c>
      <c r="N24">
        <f>(NatL!R26-NatL!R27)/MMatrix!N24</f>
        <v>0</v>
      </c>
      <c r="O24">
        <f>(NatL!S26-NatL!S27)/MMatrix!O24</f>
        <v>3.1096776398985379E-4</v>
      </c>
      <c r="P24">
        <f>(NatL!T26-NatL!T27)/MMatrix!P24</f>
        <v>1.7441298563179947E-3</v>
      </c>
      <c r="Q24">
        <f>(NatL!U26-NatL!U27)/MMatrix!Q24</f>
        <v>2.2220281341908724E-3</v>
      </c>
      <c r="R24">
        <f>(NatL!V26-NatL!V27)/MMatrix!R24</f>
        <v>1.7462336989108088E-3</v>
      </c>
      <c r="S24">
        <f>(NatL!W26-NatL!W27)/MMatrix!S24</f>
        <v>1.1384119622537892E-3</v>
      </c>
      <c r="T24">
        <f>(NatL!X26-NatL!X27)/MMatrix!T24</f>
        <v>6.5138101486090648E-4</v>
      </c>
      <c r="U24">
        <f>(NatL!Y26-NatL!Y27)/MMatrix!U24</f>
        <v>3.336011965389367E-4</v>
      </c>
      <c r="V24">
        <f>(NatL!Z26-NatL!Z27)/MMatrix!V24</f>
        <v>1.5429082382622294E-4</v>
      </c>
      <c r="W24">
        <f>(NatL!AA26-NatL!AA27)/MMatrix!W24</f>
        <v>6.4743643426166473E-5</v>
      </c>
    </row>
    <row r="25" spans="2:25" x14ac:dyDescent="0.25">
      <c r="B25">
        <f>NatL!F27+2.5</f>
        <v>112.5</v>
      </c>
      <c r="C25">
        <f>(NatL!G27-NatL!G28)/MMatrix!C25</f>
        <v>0</v>
      </c>
      <c r="D25">
        <f>(NatL!H27-NatL!H28)/MMatrix!D25</f>
        <v>0</v>
      </c>
      <c r="E25">
        <f>(NatL!I27-NatL!I28)/MMatrix!E25</f>
        <v>0</v>
      </c>
      <c r="F25">
        <f>(NatL!J27-NatL!J28)/MMatrix!F25</f>
        <v>0</v>
      </c>
      <c r="G25">
        <f>(NatL!K27-NatL!K28)/MMatrix!G25</f>
        <v>0</v>
      </c>
      <c r="H25">
        <f>(NatL!L27-NatL!L28)/MMatrix!H25</f>
        <v>0</v>
      </c>
      <c r="I25">
        <f>(NatL!M27-NatL!M28)/MMatrix!I25</f>
        <v>0</v>
      </c>
      <c r="J25">
        <f>(NatL!N27-NatL!N28)/MMatrix!J25</f>
        <v>0</v>
      </c>
      <c r="K25">
        <f>(NatL!O27-NatL!O28)/MMatrix!K25</f>
        <v>0</v>
      </c>
      <c r="L25">
        <f>(NatL!P27-NatL!P28)/MMatrix!L25</f>
        <v>0</v>
      </c>
      <c r="M25">
        <f>(NatL!Q27-NatL!Q28)/MMatrix!M25</f>
        <v>0</v>
      </c>
      <c r="N25">
        <f>(NatL!R27-NatL!R28)/MMatrix!N25</f>
        <v>0</v>
      </c>
      <c r="O25">
        <f>(NatL!S27-NatL!S28)/MMatrix!O25</f>
        <v>0</v>
      </c>
      <c r="P25">
        <f>(NatL!T27-NatL!T28)/MMatrix!P25</f>
        <v>0</v>
      </c>
      <c r="Q25">
        <f>(NatL!U27-NatL!U28)/MMatrix!Q25</f>
        <v>2.5529855234198134E-4</v>
      </c>
      <c r="R25">
        <f>(NatL!V27-NatL!V28)/MMatrix!R25</f>
        <v>6.4232502009138506E-4</v>
      </c>
      <c r="S25">
        <f>(NatL!W27-NatL!W28)/MMatrix!S25</f>
        <v>6.0501311570891993E-4</v>
      </c>
      <c r="T25">
        <f>(NatL!X27-NatL!X28)/MMatrix!T25</f>
        <v>3.9936753930761086E-4</v>
      </c>
      <c r="U25">
        <f>(NatL!Y27-NatL!Y28)/MMatrix!U25</f>
        <v>2.2114816050655884E-4</v>
      </c>
      <c r="V25">
        <f>(NatL!Z27-NatL!Z28)/MMatrix!V25</f>
        <v>1.0747524860376833E-4</v>
      </c>
      <c r="W25">
        <f>(NatL!AA27-NatL!AA28)/MMatrix!W25</f>
        <v>4.6672636485553481E-5</v>
      </c>
    </row>
    <row r="26" spans="2:25" x14ac:dyDescent="0.25">
      <c r="B26">
        <f>NatL!F28+2.5</f>
        <v>117.5</v>
      </c>
      <c r="C26">
        <f>(NatL!G28-NatL!G29)/MMatrix!C26</f>
        <v>0</v>
      </c>
      <c r="D26">
        <f>(NatL!H28-NatL!H29)/MMatrix!D26</f>
        <v>0</v>
      </c>
      <c r="E26">
        <f>(NatL!I28-NatL!I29)/MMatrix!E26</f>
        <v>0</v>
      </c>
      <c r="F26">
        <f>(NatL!J28-NatL!J29)/MMatrix!F26</f>
        <v>0</v>
      </c>
      <c r="G26">
        <f>(NatL!K28-NatL!K29)/MMatrix!G26</f>
        <v>0</v>
      </c>
      <c r="H26">
        <f>(NatL!L28-NatL!L29)/MMatrix!H26</f>
        <v>0</v>
      </c>
      <c r="I26">
        <f>(NatL!M28-NatL!M29)/MMatrix!I26</f>
        <v>0</v>
      </c>
      <c r="J26">
        <f>(NatL!N28-NatL!N29)/MMatrix!J26</f>
        <v>0</v>
      </c>
      <c r="K26">
        <f>(NatL!O28-NatL!O29)/MMatrix!K26</f>
        <v>0</v>
      </c>
      <c r="L26">
        <f>(NatL!P28-NatL!P29)/MMatrix!L26</f>
        <v>0</v>
      </c>
      <c r="M26">
        <f>(NatL!Q28-NatL!Q29)/MMatrix!M26</f>
        <v>0</v>
      </c>
      <c r="N26">
        <f>(NatL!R28-NatL!R29)/MMatrix!N26</f>
        <v>0</v>
      </c>
      <c r="O26">
        <f>(NatL!S28-NatL!S29)/MMatrix!O26</f>
        <v>0</v>
      </c>
      <c r="P26">
        <f>(NatL!T28-NatL!T29)/MMatrix!P26</f>
        <v>0</v>
      </c>
      <c r="Q26">
        <f>(NatL!U28-NatL!U29)/MMatrix!Q26</f>
        <v>0</v>
      </c>
      <c r="R26">
        <f>(NatL!V28-NatL!V29)/MMatrix!R26</f>
        <v>0</v>
      </c>
      <c r="S26">
        <f>(NatL!W28-NatL!W29)/MMatrix!S26</f>
        <v>1.0236635949931923E-4</v>
      </c>
      <c r="T26">
        <f>(NatL!X28-NatL!X29)/MMatrix!T26</f>
        <v>1.5767834378624078E-4</v>
      </c>
      <c r="U26">
        <f>(NatL!Y28-NatL!Y29)/MMatrix!U26</f>
        <v>1.1610093878954749E-4</v>
      </c>
      <c r="V26">
        <f>(NatL!Z28-NatL!Z29)/MMatrix!V26</f>
        <v>6.4383866197877189E-5</v>
      </c>
      <c r="W26">
        <f>(NatL!AA28-NatL!AA29)/MMatrix!W26</f>
        <v>3.0197470884286576E-5</v>
      </c>
    </row>
    <row r="27" spans="2:25" x14ac:dyDescent="0.25">
      <c r="B27">
        <f>NatL!F29+2.5</f>
        <v>122.5</v>
      </c>
      <c r="C27">
        <f>(NatL!G29-NatL!G30)/MMatrix!C27</f>
        <v>0</v>
      </c>
      <c r="D27">
        <f>(NatL!H29-NatL!H30)/MMatrix!D27</f>
        <v>0</v>
      </c>
      <c r="E27">
        <f>(NatL!I29-NatL!I30)/MMatrix!E27</f>
        <v>0</v>
      </c>
      <c r="F27">
        <f>(NatL!J29-NatL!J30)/MMatrix!F27</f>
        <v>0</v>
      </c>
      <c r="G27">
        <f>(NatL!K29-NatL!K30)/MMatrix!G27</f>
        <v>0</v>
      </c>
      <c r="H27">
        <f>(NatL!L29-NatL!L30)/MMatrix!H27</f>
        <v>0</v>
      </c>
      <c r="I27">
        <f>(NatL!M29-NatL!M30)/MMatrix!I27</f>
        <v>0</v>
      </c>
      <c r="J27">
        <f>(NatL!N29-NatL!N30)/MMatrix!J27</f>
        <v>0</v>
      </c>
      <c r="K27">
        <f>(NatL!O29-NatL!O30)/MMatrix!K27</f>
        <v>0</v>
      </c>
      <c r="L27">
        <f>(NatL!P29-NatL!P30)/MMatrix!L27</f>
        <v>0</v>
      </c>
      <c r="M27">
        <f>(NatL!Q29-NatL!Q30)/MMatrix!M27</f>
        <v>0</v>
      </c>
      <c r="N27">
        <f>(NatL!R29-NatL!R30)/MMatrix!N27</f>
        <v>0</v>
      </c>
      <c r="O27">
        <f>(NatL!S29-NatL!S30)/MMatrix!O27</f>
        <v>0</v>
      </c>
      <c r="P27">
        <f>(NatL!T29-NatL!T30)/MMatrix!P27</f>
        <v>0</v>
      </c>
      <c r="Q27">
        <f>(NatL!U29-NatL!U30)/MMatrix!Q27</f>
        <v>0</v>
      </c>
      <c r="R27">
        <f>(NatL!V29-NatL!V30)/MMatrix!R27</f>
        <v>0</v>
      </c>
      <c r="S27">
        <f>(NatL!W29-NatL!W30)/MMatrix!S27</f>
        <v>0</v>
      </c>
      <c r="T27">
        <f>(NatL!X29-NatL!X30)/MMatrix!T27</f>
        <v>4.1283648855083296E-6</v>
      </c>
      <c r="U27">
        <f>(NatL!Y29-NatL!Y30)/MMatrix!U27</f>
        <v>2.515027274945738E-5</v>
      </c>
      <c r="V27">
        <f>(NatL!Z29-NatL!Z30)/MMatrix!V27</f>
        <v>2.6348445616451734E-5</v>
      </c>
      <c r="W27">
        <f>(NatL!AA29-NatL!AA30)/MMatrix!W27</f>
        <v>1.5682332040628594E-5</v>
      </c>
    </row>
    <row r="28" spans="2:25" x14ac:dyDescent="0.25">
      <c r="B28">
        <f>NatL!F30+2.5</f>
        <v>127.5</v>
      </c>
      <c r="C28">
        <f>(NatL!G30-NatL!G31)/MMatrix!C28</f>
        <v>0</v>
      </c>
      <c r="D28">
        <f>(NatL!H30-NatL!H31)/MMatrix!D28</f>
        <v>0</v>
      </c>
      <c r="E28">
        <f>(NatL!I30-NatL!I31)/MMatrix!E28</f>
        <v>0</v>
      </c>
      <c r="F28">
        <f>(NatL!J30-NatL!J31)/MMatrix!F28</f>
        <v>0</v>
      </c>
      <c r="G28">
        <f>(NatL!K30-NatL!K31)/MMatrix!G28</f>
        <v>0</v>
      </c>
      <c r="H28">
        <f>(NatL!L30-NatL!L31)/MMatrix!H28</f>
        <v>0</v>
      </c>
      <c r="I28">
        <f>(NatL!M30-NatL!M31)/MMatrix!I28</f>
        <v>0</v>
      </c>
      <c r="J28">
        <f>(NatL!N30-NatL!N31)/MMatrix!J28</f>
        <v>0</v>
      </c>
      <c r="K28">
        <f>(NatL!O30-NatL!O31)/MMatrix!K28</f>
        <v>0</v>
      </c>
      <c r="L28">
        <f>(NatL!P30-NatL!P31)/MMatrix!L28</f>
        <v>0</v>
      </c>
      <c r="M28">
        <f>(NatL!Q30-NatL!Q31)/MMatrix!M28</f>
        <v>0</v>
      </c>
      <c r="N28">
        <f>(NatL!R30-NatL!R31)/MMatrix!N28</f>
        <v>0</v>
      </c>
      <c r="O28">
        <f>(NatL!S30-NatL!S31)/MMatrix!O28</f>
        <v>0</v>
      </c>
      <c r="P28">
        <f>(NatL!T30-NatL!T31)/MMatrix!P28</f>
        <v>0</v>
      </c>
      <c r="Q28">
        <f>(NatL!U30-NatL!U31)/MMatrix!Q28</f>
        <v>0</v>
      </c>
      <c r="R28">
        <f>(NatL!V30-NatL!V31)/MMatrix!R28</f>
        <v>0</v>
      </c>
      <c r="S28">
        <f>(NatL!W30-NatL!W31)/MMatrix!S28</f>
        <v>0</v>
      </c>
      <c r="T28">
        <f>(NatL!X30-NatL!X31)/MMatrix!T28</f>
        <v>0</v>
      </c>
      <c r="U28">
        <f>(NatL!Y30-NatL!Y31)/MMatrix!U28</f>
        <v>0</v>
      </c>
      <c r="V28">
        <f>(NatL!Z30-NatL!Z31)/MMatrix!V28</f>
        <v>1.7766428066898538E-6</v>
      </c>
      <c r="W28">
        <f>(NatL!AA30-NatL!AA31)/MMatrix!W28</f>
        <v>4.0463942009078635E-6</v>
      </c>
    </row>
    <row r="31" spans="2:25" x14ac:dyDescent="0.25">
      <c r="B31">
        <v>2.5</v>
      </c>
      <c r="C31">
        <f>IF(ISERR(C3),0,C3)</f>
        <v>1.4086152858630015E-3</v>
      </c>
      <c r="D31">
        <f t="shared" ref="D31:W31" si="0">IF(ISERR(D3),0,D3)</f>
        <v>3.1687078838426655E-3</v>
      </c>
      <c r="E31">
        <f t="shared" si="0"/>
        <v>6.5268198948733799E-3</v>
      </c>
      <c r="F31">
        <f t="shared" si="0"/>
        <v>1.2307906307805906E-2</v>
      </c>
      <c r="G31">
        <f t="shared" si="0"/>
        <v>2.1245706937843431E-2</v>
      </c>
      <c r="H31">
        <f t="shared" si="0"/>
        <v>3.3566850968055416E-2</v>
      </c>
      <c r="I31">
        <f t="shared" si="0"/>
        <v>4.85351134583707E-2</v>
      </c>
      <c r="J31">
        <f t="shared" si="0"/>
        <v>6.4219368932099313E-2</v>
      </c>
      <c r="K31">
        <f t="shared" si="0"/>
        <v>7.7750513867724524E-2</v>
      </c>
      <c r="L31">
        <f t="shared" si="0"/>
        <v>8.6125970605160473E-2</v>
      </c>
      <c r="M31">
        <f t="shared" si="0"/>
        <v>8.7282703824963309E-2</v>
      </c>
      <c r="N31">
        <f t="shared" si="0"/>
        <v>8.0920364890163923E-2</v>
      </c>
      <c r="O31">
        <f t="shared" si="0"/>
        <v>6.8627456165426981E-2</v>
      </c>
      <c r="P31">
        <f t="shared" si="0"/>
        <v>5.3238453239628919E-2</v>
      </c>
      <c r="Q31">
        <f t="shared" si="0"/>
        <v>3.7776297253830152E-2</v>
      </c>
      <c r="R31">
        <f t="shared" si="0"/>
        <v>2.4516612950089157E-2</v>
      </c>
      <c r="S31">
        <f t="shared" si="0"/>
        <v>1.4552275844155532E-2</v>
      </c>
      <c r="T31">
        <f t="shared" si="0"/>
        <v>7.8997682325777727E-3</v>
      </c>
      <c r="U31">
        <f t="shared" si="0"/>
        <v>3.9218919803114096E-3</v>
      </c>
      <c r="V31">
        <f t="shared" si="0"/>
        <v>1.7805768969859127E-3</v>
      </c>
      <c r="W31">
        <f t="shared" si="0"/>
        <v>7.39259071742652E-4</v>
      </c>
      <c r="Y31">
        <f>SUM(C31:W31)</f>
        <v>0.73611123449151461</v>
      </c>
    </row>
    <row r="32" spans="2:25" x14ac:dyDescent="0.25">
      <c r="B32">
        <v>7.5</v>
      </c>
      <c r="C32">
        <f t="shared" ref="C32:W32" si="1">IF(ISERR(C4),0,C4)</f>
        <v>1.3833457141907385E-3</v>
      </c>
      <c r="D32">
        <f t="shared" si="1"/>
        <v>3.0955990542691323E-3</v>
      </c>
      <c r="E32">
        <f t="shared" si="1"/>
        <v>6.3457299432293024E-3</v>
      </c>
      <c r="F32">
        <f t="shared" si="1"/>
        <v>1.1913825357734172E-2</v>
      </c>
      <c r="G32">
        <f t="shared" si="1"/>
        <v>2.0482125365401411E-2</v>
      </c>
      <c r="H32">
        <f t="shared" si="1"/>
        <v>3.2239179817262764E-2</v>
      </c>
      <c r="I32">
        <f t="shared" si="1"/>
        <v>4.6453376101789109E-2</v>
      </c>
      <c r="J32">
        <f t="shared" si="1"/>
        <v>6.1266204843800236E-2</v>
      </c>
      <c r="K32">
        <f t="shared" si="1"/>
        <v>7.3951508267680127E-2</v>
      </c>
      <c r="L32">
        <f t="shared" si="1"/>
        <v>8.1686914111906248E-2</v>
      </c>
      <c r="M32">
        <f t="shared" si="1"/>
        <v>8.2565527276202741E-2</v>
      </c>
      <c r="N32">
        <f t="shared" si="1"/>
        <v>7.6357388664999137E-2</v>
      </c>
      <c r="O32">
        <f t="shared" si="1"/>
        <v>6.4606760520737452E-2</v>
      </c>
      <c r="P32">
        <f t="shared" si="1"/>
        <v>5.000931598603052E-2</v>
      </c>
      <c r="Q32">
        <f t="shared" si="1"/>
        <v>3.5411468888930105E-2</v>
      </c>
      <c r="R32">
        <f t="shared" si="1"/>
        <v>2.2936827172935954E-2</v>
      </c>
      <c r="S32">
        <f t="shared" si="1"/>
        <v>1.3589310461209142E-2</v>
      </c>
      <c r="T32">
        <f t="shared" si="1"/>
        <v>7.3640422686132006E-3</v>
      </c>
      <c r="U32">
        <f t="shared" si="1"/>
        <v>3.6498212244241469E-3</v>
      </c>
      <c r="V32">
        <f t="shared" si="1"/>
        <v>1.6544227985391066E-3</v>
      </c>
      <c r="W32">
        <f t="shared" si="1"/>
        <v>6.8584413204707338E-4</v>
      </c>
      <c r="Y32">
        <f t="shared" ref="Y32:Y56" si="2">SUM(C32:W32)</f>
        <v>0.69764853797193194</v>
      </c>
    </row>
    <row r="33" spans="2:25" x14ac:dyDescent="0.25">
      <c r="B33">
        <v>12.5</v>
      </c>
      <c r="C33">
        <f t="shared" ref="C33:W33" si="3">IF(ISERR(C5),0,C5)</f>
        <v>1.3747000803155341E-3</v>
      </c>
      <c r="D33">
        <f t="shared" si="3"/>
        <v>3.0571976891432188E-3</v>
      </c>
      <c r="E33">
        <f t="shared" si="3"/>
        <v>6.2317248493920048E-3</v>
      </c>
      <c r="F33">
        <f t="shared" si="3"/>
        <v>1.1639645762784097E-2</v>
      </c>
      <c r="G33">
        <f t="shared" si="3"/>
        <v>1.9916476588022317E-2</v>
      </c>
      <c r="H33">
        <f t="shared" si="3"/>
        <v>3.121296219014659E-2</v>
      </c>
      <c r="I33">
        <f t="shared" si="3"/>
        <v>4.479476767423754E-2</v>
      </c>
      <c r="J33">
        <f t="shared" si="3"/>
        <v>5.8859864235552672E-2</v>
      </c>
      <c r="K33">
        <f t="shared" si="3"/>
        <v>7.0802559311917229E-2</v>
      </c>
      <c r="L33">
        <f t="shared" si="3"/>
        <v>7.7958137251962822E-2</v>
      </c>
      <c r="M33">
        <f t="shared" si="3"/>
        <v>7.8561143432618094E-2</v>
      </c>
      <c r="N33">
        <f t="shared" si="3"/>
        <v>7.2450966406391065E-2</v>
      </c>
      <c r="O33">
        <f t="shared" si="3"/>
        <v>6.1140821361763596E-2</v>
      </c>
      <c r="P33">
        <f t="shared" si="3"/>
        <v>4.7209954446949996E-2</v>
      </c>
      <c r="Q33">
        <f t="shared" si="3"/>
        <v>3.3351781105476423E-2</v>
      </c>
      <c r="R33">
        <f t="shared" si="3"/>
        <v>2.1555519732189329E-2</v>
      </c>
      <c r="S33">
        <f t="shared" si="3"/>
        <v>1.2744578462380319E-2</v>
      </c>
      <c r="T33">
        <f t="shared" si="3"/>
        <v>6.8928014147572325E-3</v>
      </c>
      <c r="U33">
        <f t="shared" si="3"/>
        <v>3.4099438512641932E-3</v>
      </c>
      <c r="V33">
        <f t="shared" si="3"/>
        <v>1.5429773199853425E-3</v>
      </c>
      <c r="W33">
        <f t="shared" si="3"/>
        <v>6.3857810640199214E-4</v>
      </c>
      <c r="Y33">
        <f t="shared" si="2"/>
        <v>0.66534710127365149</v>
      </c>
    </row>
    <row r="34" spans="2:25" x14ac:dyDescent="0.25">
      <c r="B34">
        <v>17.5</v>
      </c>
      <c r="C34">
        <f t="shared" ref="C34:W34" si="4">IF(ISERR(C6),0,C6)</f>
        <v>1.3751292651527354E-3</v>
      </c>
      <c r="D34">
        <f t="shared" si="4"/>
        <v>3.0365484576670484E-3</v>
      </c>
      <c r="E34">
        <f t="shared" si="4"/>
        <v>6.1502131620813768E-3</v>
      </c>
      <c r="F34">
        <f t="shared" si="4"/>
        <v>1.1421100200629459E-2</v>
      </c>
      <c r="G34">
        <f t="shared" si="4"/>
        <v>1.9439844859022563E-2</v>
      </c>
      <c r="H34">
        <f t="shared" si="4"/>
        <v>3.0319639745445992E-2</v>
      </c>
      <c r="I34">
        <f t="shared" si="4"/>
        <v>4.3320894927953373E-2</v>
      </c>
      <c r="J34">
        <f t="shared" si="4"/>
        <v>5.6692068351154666E-2</v>
      </c>
      <c r="K34">
        <f t="shared" si="4"/>
        <v>6.7939038462224571E-2</v>
      </c>
      <c r="L34">
        <f t="shared" si="4"/>
        <v>7.4545075808222824E-2</v>
      </c>
      <c r="M34">
        <f t="shared" si="4"/>
        <v>7.4878879834360243E-2</v>
      </c>
      <c r="N34">
        <f t="shared" si="4"/>
        <v>6.8847117550541501E-2</v>
      </c>
      <c r="O34">
        <f t="shared" si="4"/>
        <v>5.7936114906257684E-2</v>
      </c>
      <c r="P34">
        <f t="shared" si="4"/>
        <v>4.4617618808863731E-2</v>
      </c>
      <c r="Q34">
        <f t="shared" si="4"/>
        <v>3.1442528601685477E-2</v>
      </c>
      <c r="R34">
        <f t="shared" si="4"/>
        <v>2.0274356624015485E-2</v>
      </c>
      <c r="S34">
        <f t="shared" si="4"/>
        <v>1.1960878671825631E-2</v>
      </c>
      <c r="T34">
        <f t="shared" si="4"/>
        <v>6.4555949574919506E-3</v>
      </c>
      <c r="U34">
        <f t="shared" si="4"/>
        <v>3.1874255480952057E-3</v>
      </c>
      <c r="V34">
        <f t="shared" si="4"/>
        <v>1.4396274488141308E-3</v>
      </c>
      <c r="W34">
        <f t="shared" si="4"/>
        <v>5.9476340026214905E-4</v>
      </c>
      <c r="Y34">
        <f t="shared" si="2"/>
        <v>0.63587445959176769</v>
      </c>
    </row>
    <row r="35" spans="2:25" x14ac:dyDescent="0.25">
      <c r="B35">
        <v>22.5</v>
      </c>
      <c r="C35">
        <f t="shared" ref="C35:W35" si="5">IF(ISERR(C7),0,C7)</f>
        <v>1.3828608025471722E-3</v>
      </c>
      <c r="D35">
        <f t="shared" si="5"/>
        <v>3.0291076345370952E-3</v>
      </c>
      <c r="E35">
        <f t="shared" si="5"/>
        <v>6.0911735136768416E-3</v>
      </c>
      <c r="F35">
        <f t="shared" si="5"/>
        <v>1.1238645748796655E-2</v>
      </c>
      <c r="G35">
        <f t="shared" si="5"/>
        <v>1.9018069956747652E-2</v>
      </c>
      <c r="H35">
        <f t="shared" si="5"/>
        <v>2.9505281000364526E-2</v>
      </c>
      <c r="I35">
        <f t="shared" si="5"/>
        <v>4.1954495901632957E-2</v>
      </c>
      <c r="J35">
        <f t="shared" si="5"/>
        <v>5.4662083760762516E-2</v>
      </c>
      <c r="K35">
        <f t="shared" si="5"/>
        <v>6.524118495567674E-2</v>
      </c>
      <c r="L35">
        <f t="shared" si="5"/>
        <v>7.1317723659843194E-2</v>
      </c>
      <c r="M35">
        <f t="shared" si="5"/>
        <v>7.1389757961027867E-2</v>
      </c>
      <c r="N35">
        <f t="shared" si="5"/>
        <v>6.5428824870445018E-2</v>
      </c>
      <c r="O35">
        <f t="shared" si="5"/>
        <v>5.4895511721232332E-2</v>
      </c>
      <c r="P35">
        <f t="shared" si="5"/>
        <v>4.2158527120375176E-2</v>
      </c>
      <c r="Q35">
        <f t="shared" si="5"/>
        <v>2.9632409449577717E-2</v>
      </c>
      <c r="R35">
        <f t="shared" si="5"/>
        <v>1.9060682401381326E-2</v>
      </c>
      <c r="S35">
        <f t="shared" si="5"/>
        <v>1.121918074951341E-2</v>
      </c>
      <c r="T35">
        <f t="shared" si="5"/>
        <v>6.0422693092013445E-3</v>
      </c>
      <c r="U35">
        <f t="shared" si="5"/>
        <v>2.9773063950101972E-3</v>
      </c>
      <c r="V35">
        <f t="shared" si="5"/>
        <v>1.3421549758518075E-3</v>
      </c>
      <c r="W35">
        <f t="shared" si="5"/>
        <v>5.5349180312517599E-4</v>
      </c>
      <c r="Y35">
        <f t="shared" si="2"/>
        <v>0.60814074369132665</v>
      </c>
    </row>
    <row r="36" spans="2:25" x14ac:dyDescent="0.25">
      <c r="B36">
        <v>27.5</v>
      </c>
      <c r="C36">
        <f t="shared" ref="C36:W36" si="6">IF(ISERR(C8),0,C8)</f>
        <v>1.3976194698188415E-3</v>
      </c>
      <c r="D36">
        <f t="shared" si="6"/>
        <v>3.033347707833302E-3</v>
      </c>
      <c r="E36">
        <f t="shared" si="6"/>
        <v>6.0503281492973937E-3</v>
      </c>
      <c r="F36">
        <f t="shared" si="6"/>
        <v>1.108297537071673E-2</v>
      </c>
      <c r="G36">
        <f t="shared" si="6"/>
        <v>1.8633936265909212E-2</v>
      </c>
      <c r="H36">
        <f t="shared" si="6"/>
        <v>2.874187310297394E-2</v>
      </c>
      <c r="I36">
        <f t="shared" si="6"/>
        <v>4.0654810423520267E-2</v>
      </c>
      <c r="J36">
        <f t="shared" si="6"/>
        <v>5.2716395293439675E-2</v>
      </c>
      <c r="K36">
        <f t="shared" si="6"/>
        <v>6.2645256221648696E-2</v>
      </c>
      <c r="L36">
        <f t="shared" si="6"/>
        <v>6.8206963607054805E-2</v>
      </c>
      <c r="M36">
        <f t="shared" si="6"/>
        <v>6.8025397450819536E-2</v>
      </c>
      <c r="N36">
        <f t="shared" si="6"/>
        <v>6.213426808825525E-2</v>
      </c>
      <c r="O36">
        <f t="shared" si="6"/>
        <v>5.1967886067496381E-2</v>
      </c>
      <c r="P36">
        <f t="shared" si="6"/>
        <v>3.9793974355644864E-2</v>
      </c>
      <c r="Q36">
        <f t="shared" si="6"/>
        <v>2.7894587405787302E-2</v>
      </c>
      <c r="R36">
        <f t="shared" si="6"/>
        <v>1.7897450541813791E-2</v>
      </c>
      <c r="S36">
        <f t="shared" si="6"/>
        <v>1.0509562955093798E-2</v>
      </c>
      <c r="T36">
        <f t="shared" si="6"/>
        <v>5.6475325245341577E-3</v>
      </c>
      <c r="U36">
        <f t="shared" si="6"/>
        <v>2.7769998160308376E-3</v>
      </c>
      <c r="V36">
        <f t="shared" si="6"/>
        <v>1.2494013855804109E-3</v>
      </c>
      <c r="W36">
        <f t="shared" si="6"/>
        <v>5.1428785612818537E-4</v>
      </c>
      <c r="Y36">
        <f t="shared" si="2"/>
        <v>0.58157485405939735</v>
      </c>
    </row>
    <row r="37" spans="2:25" x14ac:dyDescent="0.25">
      <c r="B37">
        <v>32.5</v>
      </c>
      <c r="C37">
        <f t="shared" ref="C37:W37" si="7">IF(ISERR(C9),0,C9)</f>
        <v>1.4199980411987369E-3</v>
      </c>
      <c r="D37">
        <f t="shared" si="7"/>
        <v>3.0492252789069228E-3</v>
      </c>
      <c r="E37">
        <f t="shared" si="7"/>
        <v>6.0259115500347332E-3</v>
      </c>
      <c r="F37">
        <f t="shared" si="7"/>
        <v>1.0948938837951901E-2</v>
      </c>
      <c r="G37">
        <f t="shared" si="7"/>
        <v>1.8276837778283799E-2</v>
      </c>
      <c r="H37">
        <f t="shared" si="7"/>
        <v>2.8011341134641054E-2</v>
      </c>
      <c r="I37">
        <f t="shared" si="7"/>
        <v>3.9395030934211824E-2</v>
      </c>
      <c r="J37">
        <f t="shared" si="7"/>
        <v>5.0819621310204725E-2</v>
      </c>
      <c r="K37">
        <f t="shared" si="7"/>
        <v>6.0109205130295953E-2</v>
      </c>
      <c r="L37">
        <f t="shared" si="7"/>
        <v>6.5167493693539719E-2</v>
      </c>
      <c r="M37">
        <f t="shared" si="7"/>
        <v>6.4741356348053669E-2</v>
      </c>
      <c r="N37">
        <f t="shared" si="7"/>
        <v>5.8923636895853081E-2</v>
      </c>
      <c r="O37">
        <f t="shared" si="7"/>
        <v>4.9120612725078401E-2</v>
      </c>
      <c r="P37">
        <f t="shared" si="7"/>
        <v>3.7499468204728589E-2</v>
      </c>
      <c r="Q37">
        <f t="shared" si="7"/>
        <v>2.6212204667976441E-2</v>
      </c>
      <c r="R37">
        <f t="shared" si="7"/>
        <v>1.6774016968225312E-2</v>
      </c>
      <c r="S37">
        <f t="shared" si="7"/>
        <v>9.8258580552511941E-3</v>
      </c>
      <c r="T37">
        <f t="shared" si="7"/>
        <v>5.2681050821899887E-3</v>
      </c>
      <c r="U37">
        <f t="shared" si="7"/>
        <v>2.5849052511337576E-3</v>
      </c>
      <c r="V37">
        <f t="shared" si="7"/>
        <v>1.1606498178190661E-3</v>
      </c>
      <c r="W37">
        <f t="shared" si="7"/>
        <v>4.7685696447875072E-4</v>
      </c>
      <c r="Y37">
        <f t="shared" si="2"/>
        <v>0.55581127467005753</v>
      </c>
    </row>
    <row r="38" spans="2:25" x14ac:dyDescent="0.25">
      <c r="B38">
        <v>37.5</v>
      </c>
      <c r="C38">
        <f t="shared" ref="C38:W38" si="8">IF(ISERR(C10),0,C10)</f>
        <v>1.4514468487239658E-3</v>
      </c>
      <c r="D38">
        <f t="shared" si="8"/>
        <v>3.0778650853916841E-3</v>
      </c>
      <c r="E38">
        <f t="shared" si="8"/>
        <v>6.0177472067548419E-3</v>
      </c>
      <c r="F38">
        <f t="shared" si="8"/>
        <v>1.0833591312606475E-2</v>
      </c>
      <c r="G38">
        <f t="shared" si="8"/>
        <v>1.7939300768379535E-2</v>
      </c>
      <c r="H38">
        <f t="shared" si="8"/>
        <v>2.7300073408437327E-2</v>
      </c>
      <c r="I38">
        <f t="shared" si="8"/>
        <v>3.8154538347692259E-2</v>
      </c>
      <c r="J38">
        <f t="shared" si="8"/>
        <v>4.8944505293930442E-2</v>
      </c>
      <c r="K38">
        <f t="shared" si="8"/>
        <v>5.7600901404191225E-2</v>
      </c>
      <c r="L38">
        <f t="shared" si="8"/>
        <v>6.2165144646901344E-2</v>
      </c>
      <c r="M38">
        <f t="shared" si="8"/>
        <v>6.1504624937698801E-2</v>
      </c>
      <c r="N38">
        <f t="shared" si="8"/>
        <v>5.5767833115159898E-2</v>
      </c>
      <c r="O38">
        <f t="shared" si="8"/>
        <v>4.6330216525950152E-2</v>
      </c>
      <c r="P38">
        <f t="shared" si="8"/>
        <v>3.5257640092907987E-2</v>
      </c>
      <c r="Q38">
        <f t="shared" si="8"/>
        <v>2.4573459614282627E-2</v>
      </c>
      <c r="R38">
        <f t="shared" si="8"/>
        <v>1.5683010469451319E-2</v>
      </c>
      <c r="S38">
        <f t="shared" si="8"/>
        <v>9.1638316894509988E-3</v>
      </c>
      <c r="T38">
        <f t="shared" si="8"/>
        <v>4.9017493497862169E-3</v>
      </c>
      <c r="U38">
        <f t="shared" si="8"/>
        <v>2.399934932182996E-3</v>
      </c>
      <c r="V38">
        <f t="shared" si="8"/>
        <v>1.0754139288887061E-3</v>
      </c>
      <c r="W38">
        <f t="shared" si="8"/>
        <v>4.4099920597463256E-4</v>
      </c>
      <c r="Y38">
        <f t="shared" si="2"/>
        <v>0.53058382818474348</v>
      </c>
    </row>
    <row r="39" spans="2:25" x14ac:dyDescent="0.25">
      <c r="B39">
        <v>42.5</v>
      </c>
      <c r="C39">
        <f t="shared" ref="C39:W39" si="9">IF(ISERR(C11),0,C11)</f>
        <v>1.4946259020420251E-3</v>
      </c>
      <c r="D39">
        <f t="shared" si="9"/>
        <v>3.1217451357915017E-3</v>
      </c>
      <c r="E39">
        <f t="shared" si="9"/>
        <v>6.027079772537621E-3</v>
      </c>
      <c r="F39">
        <f t="shared" si="9"/>
        <v>1.073544033044913E-2</v>
      </c>
      <c r="G39">
        <f t="shared" si="9"/>
        <v>1.7615402650740661E-2</v>
      </c>
      <c r="H39">
        <f t="shared" si="9"/>
        <v>2.659631491361291E-2</v>
      </c>
      <c r="I39">
        <f t="shared" si="9"/>
        <v>3.6915184871675485E-2</v>
      </c>
      <c r="J39">
        <f t="shared" si="9"/>
        <v>4.7067170463795431E-2</v>
      </c>
      <c r="K39">
        <f t="shared" si="9"/>
        <v>5.5092627789568381E-2</v>
      </c>
      <c r="L39">
        <f t="shared" si="9"/>
        <v>5.9171040824884509E-2</v>
      </c>
      <c r="M39">
        <f t="shared" si="9"/>
        <v>5.8287942444051104E-2</v>
      </c>
      <c r="N39">
        <f t="shared" si="9"/>
        <v>5.2643390262208309E-2</v>
      </c>
      <c r="O39">
        <f t="shared" si="9"/>
        <v>4.357820094571372E-2</v>
      </c>
      <c r="P39">
        <f t="shared" si="9"/>
        <v>3.305510044062232E-2</v>
      </c>
      <c r="Q39">
        <f t="shared" si="9"/>
        <v>2.2969431267443278E-2</v>
      </c>
      <c r="R39">
        <f t="shared" si="9"/>
        <v>1.4618952409507032E-2</v>
      </c>
      <c r="S39">
        <f t="shared" si="9"/>
        <v>8.5203796627514334E-3</v>
      </c>
      <c r="T39">
        <f t="shared" si="9"/>
        <v>4.5468419077488486E-3</v>
      </c>
      <c r="U39">
        <f t="shared" si="9"/>
        <v>2.2213052098818344E-3</v>
      </c>
      <c r="V39">
        <f t="shared" si="9"/>
        <v>9.9334468098158228E-4</v>
      </c>
      <c r="W39">
        <f t="shared" si="9"/>
        <v>4.0657122488151407E-4</v>
      </c>
      <c r="Y39">
        <f t="shared" si="2"/>
        <v>0.50567809311088874</v>
      </c>
    </row>
    <row r="40" spans="2:25" x14ac:dyDescent="0.25">
      <c r="B40">
        <v>47.5</v>
      </c>
      <c r="C40">
        <f t="shared" ref="C40:W40" si="10">IF(ISERR(C12),0,C12)</f>
        <v>1.5543206350792052E-3</v>
      </c>
      <c r="D40">
        <f t="shared" si="10"/>
        <v>3.1854028416864501E-3</v>
      </c>
      <c r="E40">
        <f t="shared" si="10"/>
        <v>6.05689822286044E-3</v>
      </c>
      <c r="F40">
        <f t="shared" si="10"/>
        <v>1.0654209683724119E-2</v>
      </c>
      <c r="G40">
        <f t="shared" si="10"/>
        <v>1.7299837706849414E-2</v>
      </c>
      <c r="H40">
        <f t="shared" si="10"/>
        <v>2.5888472525586508E-2</v>
      </c>
      <c r="I40">
        <f t="shared" si="10"/>
        <v>3.5658878528902684E-2</v>
      </c>
      <c r="J40">
        <f t="shared" si="10"/>
        <v>4.5164129382072808E-2</v>
      </c>
      <c r="K40">
        <f t="shared" si="10"/>
        <v>5.2557746121285415E-2</v>
      </c>
      <c r="L40">
        <f t="shared" si="10"/>
        <v>5.6158199394704421E-2</v>
      </c>
      <c r="M40">
        <f t="shared" si="10"/>
        <v>5.506660021225996E-2</v>
      </c>
      <c r="N40">
        <f t="shared" si="10"/>
        <v>4.9529696747144504E-2</v>
      </c>
      <c r="O40">
        <f t="shared" si="10"/>
        <v>4.0848818578050332E-2</v>
      </c>
      <c r="P40">
        <f t="shared" si="10"/>
        <v>3.088078542607587E-2</v>
      </c>
      <c r="Q40">
        <f t="shared" si="10"/>
        <v>2.1392948738381379E-2</v>
      </c>
      <c r="R40">
        <f t="shared" si="10"/>
        <v>1.3577544848951514E-2</v>
      </c>
      <c r="S40">
        <f t="shared" si="10"/>
        <v>7.8931158120054204E-3</v>
      </c>
      <c r="T40">
        <f t="shared" si="10"/>
        <v>4.2021544533028263E-3</v>
      </c>
      <c r="U40">
        <f t="shared" si="10"/>
        <v>2.0484297130915334E-3</v>
      </c>
      <c r="V40">
        <f t="shared" si="10"/>
        <v>9.1418259148577088E-4</v>
      </c>
      <c r="W40">
        <f t="shared" si="10"/>
        <v>3.7346668497630162E-4</v>
      </c>
      <c r="Y40">
        <f t="shared" si="2"/>
        <v>0.48090583884847693</v>
      </c>
    </row>
    <row r="41" spans="2:25" x14ac:dyDescent="0.25">
      <c r="B41">
        <v>52.5</v>
      </c>
      <c r="C41">
        <f t="shared" ref="C41:W41" si="11">IF(ISERR(C13),0,C13)</f>
        <v>1.639756901074235E-3</v>
      </c>
      <c r="D41">
        <f t="shared" si="11"/>
        <v>3.2771731176841328E-3</v>
      </c>
      <c r="E41">
        <f t="shared" si="11"/>
        <v>6.1129332499106704E-3</v>
      </c>
      <c r="F41">
        <f t="shared" si="11"/>
        <v>1.0590970403873618E-2</v>
      </c>
      <c r="G41">
        <f t="shared" si="11"/>
        <v>1.6987146928395803E-2</v>
      </c>
      <c r="H41">
        <f t="shared" si="11"/>
        <v>2.5163526266806506E-2</v>
      </c>
      <c r="I41">
        <f t="shared" si="11"/>
        <v>3.436536647916167E-2</v>
      </c>
      <c r="J41">
        <f t="shared" si="11"/>
        <v>4.3209697954799002E-2</v>
      </c>
      <c r="K41">
        <f t="shared" si="11"/>
        <v>4.9968014263851682E-2</v>
      </c>
      <c r="L41">
        <f t="shared" si="11"/>
        <v>5.3098987172334446E-2</v>
      </c>
      <c r="M41">
        <f t="shared" si="11"/>
        <v>5.1816209329849809E-2</v>
      </c>
      <c r="N41">
        <f t="shared" si="11"/>
        <v>4.6407168953935291E-2</v>
      </c>
      <c r="O41">
        <f t="shared" si="11"/>
        <v>3.8127674010708462E-2</v>
      </c>
      <c r="P41">
        <f t="shared" si="11"/>
        <v>2.8724959149287375E-2</v>
      </c>
      <c r="Q41">
        <f t="shared" si="11"/>
        <v>1.9837927212654507E-2</v>
      </c>
      <c r="R41">
        <f t="shared" si="11"/>
        <v>1.2555260133294882E-2</v>
      </c>
      <c r="S41">
        <f t="shared" si="11"/>
        <v>7.2801371717416937E-3</v>
      </c>
      <c r="T41">
        <f t="shared" si="11"/>
        <v>3.8667297785454943E-3</v>
      </c>
      <c r="U41">
        <f t="shared" si="11"/>
        <v>1.8808590464621322E-3</v>
      </c>
      <c r="V41">
        <f t="shared" si="11"/>
        <v>8.3773079308885887E-4</v>
      </c>
      <c r="W41">
        <f t="shared" si="11"/>
        <v>3.4160522834987588E-4</v>
      </c>
      <c r="Y41">
        <f t="shared" si="2"/>
        <v>0.45608983354581006</v>
      </c>
    </row>
    <row r="42" spans="2:25" x14ac:dyDescent="0.25">
      <c r="B42">
        <v>57.5</v>
      </c>
      <c r="C42">
        <f t="shared" ref="C42:W42" si="12">IF(ISERR(C14),0,C14)</f>
        <v>1.7715432087801262E-3</v>
      </c>
      <c r="D42">
        <f t="shared" si="12"/>
        <v>3.4137630615016681E-3</v>
      </c>
      <c r="E42">
        <f t="shared" si="12"/>
        <v>6.206155675534725E-3</v>
      </c>
      <c r="F42">
        <f t="shared" si="12"/>
        <v>1.0548771195688313E-2</v>
      </c>
      <c r="G42">
        <f t="shared" si="12"/>
        <v>1.6670766729450226E-2</v>
      </c>
      <c r="H42">
        <f t="shared" si="12"/>
        <v>2.4404899529789217E-2</v>
      </c>
      <c r="I42">
        <f t="shared" si="12"/>
        <v>3.3009406140745941E-2</v>
      </c>
      <c r="J42">
        <f t="shared" si="12"/>
        <v>4.117294008475595E-2</v>
      </c>
      <c r="K42">
        <f t="shared" si="12"/>
        <v>4.729068774538564E-2</v>
      </c>
      <c r="L42">
        <f t="shared" si="12"/>
        <v>4.9962625209266198E-2</v>
      </c>
      <c r="M42">
        <f t="shared" si="12"/>
        <v>4.8510713965358845E-2</v>
      </c>
      <c r="N42">
        <f t="shared" si="12"/>
        <v>4.3255770750474709E-2</v>
      </c>
      <c r="O42">
        <f t="shared" si="12"/>
        <v>3.5400683010499576E-2</v>
      </c>
      <c r="P42">
        <f t="shared" si="12"/>
        <v>2.6578520821023948E-2</v>
      </c>
      <c r="Q42">
        <f t="shared" si="12"/>
        <v>1.8298931430418369E-2</v>
      </c>
      <c r="R42">
        <f t="shared" si="12"/>
        <v>1.1549081447506743E-2</v>
      </c>
      <c r="S42">
        <f t="shared" si="12"/>
        <v>6.679879285298394E-3</v>
      </c>
      <c r="T42">
        <f t="shared" si="12"/>
        <v>3.5398064986873227E-3</v>
      </c>
      <c r="U42">
        <f t="shared" si="12"/>
        <v>1.7182444588856145E-3</v>
      </c>
      <c r="V42">
        <f t="shared" si="12"/>
        <v>7.6383883671111855E-4</v>
      </c>
      <c r="W42">
        <f t="shared" si="12"/>
        <v>3.109258290397858E-4</v>
      </c>
      <c r="Y42">
        <f t="shared" si="2"/>
        <v>0.43105795491480253</v>
      </c>
    </row>
    <row r="43" spans="2:25" x14ac:dyDescent="0.25">
      <c r="B43">
        <v>62.5</v>
      </c>
      <c r="C43">
        <f t="shared" ref="C43:W43" si="13">IF(ISERR(C15),0,C15)</f>
        <v>2.0113281630445416E-3</v>
      </c>
      <c r="D43">
        <f t="shared" si="13"/>
        <v>3.6353120913318652E-3</v>
      </c>
      <c r="E43">
        <f t="shared" si="13"/>
        <v>6.3597741396503758E-3</v>
      </c>
      <c r="F43">
        <f t="shared" si="13"/>
        <v>1.0534403279564801E-2</v>
      </c>
      <c r="G43">
        <f t="shared" si="13"/>
        <v>1.6341337547380222E-2</v>
      </c>
      <c r="H43">
        <f t="shared" si="13"/>
        <v>2.3588716235849183E-2</v>
      </c>
      <c r="I43">
        <f t="shared" si="13"/>
        <v>3.1556141004038585E-2</v>
      </c>
      <c r="J43">
        <f t="shared" si="13"/>
        <v>3.9013063521153094E-2</v>
      </c>
      <c r="K43">
        <f t="shared" si="13"/>
        <v>4.44845178498329E-2</v>
      </c>
      <c r="L43">
        <f t="shared" si="13"/>
        <v>4.6712054770733216E-2</v>
      </c>
      <c r="M43">
        <f t="shared" si="13"/>
        <v>4.5120140178032127E-2</v>
      </c>
      <c r="N43">
        <f t="shared" si="13"/>
        <v>4.0053509918097252E-2</v>
      </c>
      <c r="O43">
        <f t="shared" si="13"/>
        <v>3.2653127148340275E-2</v>
      </c>
      <c r="P43">
        <f t="shared" si="13"/>
        <v>2.4432438979703833E-2</v>
      </c>
      <c r="Q43">
        <f t="shared" si="13"/>
        <v>1.6770850811049336E-2</v>
      </c>
      <c r="R43">
        <f t="shared" si="13"/>
        <v>1.0556323343529661E-2</v>
      </c>
      <c r="S43">
        <f t="shared" si="13"/>
        <v>6.0910211225696171E-3</v>
      </c>
      <c r="T43">
        <f t="shared" si="13"/>
        <v>3.2207711180577969E-3</v>
      </c>
      <c r="U43">
        <f t="shared" si="13"/>
        <v>1.560315070896221E-3</v>
      </c>
      <c r="V43">
        <f t="shared" si="13"/>
        <v>6.9239259023485731E-4</v>
      </c>
      <c r="W43">
        <f t="shared" si="13"/>
        <v>2.8138264111031257E-4</v>
      </c>
      <c r="Y43">
        <f t="shared" si="2"/>
        <v>0.40566892152420009</v>
      </c>
    </row>
    <row r="44" spans="2:25" x14ac:dyDescent="0.25">
      <c r="B44">
        <v>67.5</v>
      </c>
      <c r="C44">
        <f t="shared" ref="C44:W44" si="14">IF(ISERR(C16),0,C16)</f>
        <v>2.9800667013668539E-3</v>
      </c>
      <c r="D44">
        <f t="shared" si="14"/>
        <v>4.0857795931164877E-3</v>
      </c>
      <c r="E44">
        <f t="shared" si="14"/>
        <v>6.6352964850780157E-3</v>
      </c>
      <c r="F44">
        <f t="shared" si="14"/>
        <v>1.0563842417343214E-2</v>
      </c>
      <c r="G44">
        <f t="shared" si="14"/>
        <v>1.5982689993469183E-2</v>
      </c>
      <c r="H44">
        <f t="shared" si="14"/>
        <v>2.2675713083638156E-2</v>
      </c>
      <c r="I44">
        <f t="shared" si="14"/>
        <v>2.9952030468715477E-2</v>
      </c>
      <c r="J44">
        <f t="shared" si="14"/>
        <v>3.6671152649557115E-2</v>
      </c>
      <c r="K44">
        <f t="shared" si="14"/>
        <v>4.1493146294654906E-2</v>
      </c>
      <c r="L44">
        <f t="shared" si="14"/>
        <v>4.3299187142684423E-2</v>
      </c>
      <c r="M44">
        <f t="shared" si="14"/>
        <v>4.1607481493620667E-2</v>
      </c>
      <c r="N44">
        <f t="shared" si="14"/>
        <v>3.6774559253470826E-2</v>
      </c>
      <c r="O44">
        <f t="shared" si="14"/>
        <v>2.9868600390931282E-2</v>
      </c>
      <c r="P44">
        <f t="shared" si="14"/>
        <v>2.2277195563460733E-2</v>
      </c>
      <c r="Q44">
        <f t="shared" si="14"/>
        <v>1.52486188614545E-2</v>
      </c>
      <c r="R44">
        <f t="shared" si="14"/>
        <v>9.5744940869974208E-3</v>
      </c>
      <c r="S44">
        <f t="shared" si="14"/>
        <v>5.5124187436706796E-3</v>
      </c>
      <c r="T44">
        <f t="shared" si="14"/>
        <v>2.9091266369614534E-3</v>
      </c>
      <c r="U44">
        <f t="shared" si="14"/>
        <v>1.4068634476128443E-3</v>
      </c>
      <c r="V44">
        <f t="shared" si="14"/>
        <v>6.2330790648531512E-4</v>
      </c>
      <c r="W44">
        <f t="shared" si="14"/>
        <v>2.5294238691826753E-4</v>
      </c>
      <c r="Y44">
        <f t="shared" si="2"/>
        <v>0.3803945136012078</v>
      </c>
    </row>
    <row r="45" spans="2:25" x14ac:dyDescent="0.25">
      <c r="B45">
        <v>72.5</v>
      </c>
      <c r="C45">
        <f t="shared" ref="C45:W45" si="15">IF(ISERR(C17),0,C17)</f>
        <v>0</v>
      </c>
      <c r="D45">
        <f t="shared" si="15"/>
        <v>3.3335919746000382E-3</v>
      </c>
      <c r="E45">
        <f t="shared" si="15"/>
        <v>7.3385557980443113E-3</v>
      </c>
      <c r="F45">
        <f t="shared" si="15"/>
        <v>1.0686315173216955E-2</v>
      </c>
      <c r="G45">
        <f t="shared" si="15"/>
        <v>1.5558889068550354E-2</v>
      </c>
      <c r="H45">
        <f t="shared" si="15"/>
        <v>2.1589524453827797E-2</v>
      </c>
      <c r="I45">
        <f t="shared" si="15"/>
        <v>2.8103663177881506E-2</v>
      </c>
      <c r="J45">
        <f t="shared" si="15"/>
        <v>3.4052884552963264E-2</v>
      </c>
      <c r="K45">
        <f t="shared" si="15"/>
        <v>3.8232533699323105E-2</v>
      </c>
      <c r="L45">
        <f t="shared" si="15"/>
        <v>3.9656599616919343E-2</v>
      </c>
      <c r="M45">
        <f t="shared" si="15"/>
        <v>3.7923687895581336E-2</v>
      </c>
      <c r="N45">
        <f t="shared" si="15"/>
        <v>3.3386487661203015E-2</v>
      </c>
      <c r="O45">
        <f t="shared" si="15"/>
        <v>2.7027604645569296E-2</v>
      </c>
      <c r="P45">
        <f t="shared" si="15"/>
        <v>2.010212837212454E-2</v>
      </c>
      <c r="Q45">
        <f t="shared" si="15"/>
        <v>1.372692560881254E-2</v>
      </c>
      <c r="R45">
        <f t="shared" si="15"/>
        <v>8.6011755923950089E-3</v>
      </c>
      <c r="S45">
        <f t="shared" si="15"/>
        <v>4.9430559277853234E-3</v>
      </c>
      <c r="T45">
        <f t="shared" si="15"/>
        <v>2.6044719547115435E-3</v>
      </c>
      <c r="U45">
        <f t="shared" si="15"/>
        <v>1.2577368013048987E-3</v>
      </c>
      <c r="V45">
        <f t="shared" si="15"/>
        <v>5.565268493953969E-4</v>
      </c>
      <c r="W45">
        <f t="shared" si="15"/>
        <v>2.2558278490820351E-4</v>
      </c>
      <c r="Y45">
        <f t="shared" si="2"/>
        <v>0.34890794160911776</v>
      </c>
    </row>
    <row r="46" spans="2:25" x14ac:dyDescent="0.25">
      <c r="B46">
        <v>77.5</v>
      </c>
      <c r="C46">
        <f t="shared" ref="C46:W46" si="16">IF(ISERR(C18),0,C18)</f>
        <v>0</v>
      </c>
      <c r="D46">
        <f t="shared" si="16"/>
        <v>0</v>
      </c>
      <c r="E46">
        <f t="shared" si="16"/>
        <v>1.8733817235966339E-3</v>
      </c>
      <c r="F46">
        <f t="shared" si="16"/>
        <v>8.9513211388113703E-3</v>
      </c>
      <c r="G46">
        <f t="shared" si="16"/>
        <v>1.4939992903143063E-2</v>
      </c>
      <c r="H46">
        <f t="shared" si="16"/>
        <v>2.0135199283851393E-2</v>
      </c>
      <c r="I46">
        <f t="shared" si="16"/>
        <v>2.5815241766445843E-2</v>
      </c>
      <c r="J46">
        <f t="shared" si="16"/>
        <v>3.0985301036852573E-2</v>
      </c>
      <c r="K46">
        <f t="shared" si="16"/>
        <v>3.4563212983323939E-2</v>
      </c>
      <c r="L46">
        <f t="shared" si="16"/>
        <v>3.5680976064799995E-2</v>
      </c>
      <c r="M46">
        <f t="shared" si="16"/>
        <v>3.3998517352469011E-2</v>
      </c>
      <c r="N46">
        <f t="shared" si="16"/>
        <v>2.9845609426620234E-2</v>
      </c>
      <c r="O46">
        <f t="shared" si="16"/>
        <v>2.4105387714626423E-2</v>
      </c>
      <c r="P46">
        <f t="shared" si="16"/>
        <v>1.7894516993351525E-2</v>
      </c>
      <c r="Q46">
        <f t="shared" si="16"/>
        <v>1.2199867182321647E-2</v>
      </c>
      <c r="R46">
        <f t="shared" si="16"/>
        <v>7.6339010595214193E-3</v>
      </c>
      <c r="S46">
        <f t="shared" si="16"/>
        <v>4.3820043230378943E-3</v>
      </c>
      <c r="T46">
        <f t="shared" si="16"/>
        <v>2.306489004430928E-3</v>
      </c>
      <c r="U46">
        <f t="shared" si="16"/>
        <v>1.1128324664302746E-3</v>
      </c>
      <c r="V46">
        <f t="shared" si="16"/>
        <v>4.920158730261486E-4</v>
      </c>
      <c r="W46">
        <f t="shared" si="16"/>
        <v>1.992917599820827E-4</v>
      </c>
      <c r="Y46">
        <f t="shared" si="2"/>
        <v>0.30711506005664241</v>
      </c>
    </row>
    <row r="47" spans="2:25" x14ac:dyDescent="0.25">
      <c r="B47">
        <v>82.5</v>
      </c>
      <c r="C47">
        <f t="shared" ref="C47:W47" si="17">IF(ISERR(C19),0,C19)</f>
        <v>0</v>
      </c>
      <c r="D47">
        <f t="shared" si="17"/>
        <v>0</v>
      </c>
      <c r="E47">
        <f t="shared" si="17"/>
        <v>0</v>
      </c>
      <c r="F47">
        <f t="shared" si="17"/>
        <v>0</v>
      </c>
      <c r="G47">
        <f t="shared" si="17"/>
        <v>5.5541828534843955E-3</v>
      </c>
      <c r="H47">
        <f t="shared" si="17"/>
        <v>1.709876432564017E-2</v>
      </c>
      <c r="I47">
        <f t="shared" si="17"/>
        <v>2.2503520674898032E-2</v>
      </c>
      <c r="J47">
        <f t="shared" si="17"/>
        <v>2.707411688983806E-2</v>
      </c>
      <c r="K47">
        <f t="shared" si="17"/>
        <v>3.0215446765569316E-2</v>
      </c>
      <c r="L47">
        <f t="shared" si="17"/>
        <v>3.1194456344616227E-2</v>
      </c>
      <c r="M47">
        <f t="shared" si="17"/>
        <v>2.972145839908211E-2</v>
      </c>
      <c r="N47">
        <f t="shared" si="17"/>
        <v>2.6088161169554432E-2</v>
      </c>
      <c r="O47">
        <f t="shared" si="17"/>
        <v>2.1068182662656424E-2</v>
      </c>
      <c r="P47">
        <f t="shared" si="17"/>
        <v>1.5638130081476399E-2</v>
      </c>
      <c r="Q47">
        <f t="shared" si="17"/>
        <v>1.0660447369443833E-2</v>
      </c>
      <c r="R47">
        <f t="shared" si="17"/>
        <v>6.6700073791753954E-3</v>
      </c>
      <c r="S47">
        <f t="shared" si="17"/>
        <v>3.8283875029843581E-3</v>
      </c>
      <c r="T47">
        <f t="shared" si="17"/>
        <v>2.0149362103089648E-3</v>
      </c>
      <c r="U47">
        <f t="shared" si="17"/>
        <v>9.7209718007475676E-4</v>
      </c>
      <c r="V47">
        <f t="shared" si="17"/>
        <v>4.2976574022645254E-4</v>
      </c>
      <c r="W47">
        <f t="shared" si="17"/>
        <v>1.740673322557721E-4</v>
      </c>
      <c r="Y47">
        <f t="shared" si="2"/>
        <v>0.25090612888128511</v>
      </c>
    </row>
    <row r="48" spans="2:25" x14ac:dyDescent="0.25">
      <c r="B48">
        <v>87.5</v>
      </c>
      <c r="C48">
        <f t="shared" ref="C48:W48" si="18">IF(ISERR(C20),0,C20)</f>
        <v>0</v>
      </c>
      <c r="D48">
        <f t="shared" si="18"/>
        <v>0</v>
      </c>
      <c r="E48">
        <f t="shared" si="18"/>
        <v>0</v>
      </c>
      <c r="F48">
        <f t="shared" si="18"/>
        <v>0</v>
      </c>
      <c r="G48">
        <f t="shared" si="18"/>
        <v>0</v>
      </c>
      <c r="H48">
        <f t="shared" si="18"/>
        <v>0</v>
      </c>
      <c r="I48">
        <f t="shared" si="18"/>
        <v>1.0077115266087877E-2</v>
      </c>
      <c r="J48">
        <f t="shared" si="18"/>
        <v>2.080206031761004E-2</v>
      </c>
      <c r="K48">
        <f t="shared" si="18"/>
        <v>2.4502487132130706E-2</v>
      </c>
      <c r="L48">
        <f t="shared" si="18"/>
        <v>2.5830390678670417E-2</v>
      </c>
      <c r="M48">
        <f t="shared" si="18"/>
        <v>2.4894287076863083E-2</v>
      </c>
      <c r="N48">
        <f t="shared" si="18"/>
        <v>2.2011006696670853E-2</v>
      </c>
      <c r="O48">
        <f t="shared" si="18"/>
        <v>1.7865797140610675E-2</v>
      </c>
      <c r="P48">
        <f t="shared" si="18"/>
        <v>1.3310618006064121E-2</v>
      </c>
      <c r="Q48">
        <f t="shared" si="18"/>
        <v>9.0997670555012043E-3</v>
      </c>
      <c r="R48">
        <f t="shared" si="18"/>
        <v>5.7064259688626813E-3</v>
      </c>
      <c r="S48">
        <f t="shared" si="18"/>
        <v>3.2813433073646528E-3</v>
      </c>
      <c r="T48">
        <f t="shared" si="18"/>
        <v>1.7296481967544308E-3</v>
      </c>
      <c r="U48">
        <f t="shared" si="18"/>
        <v>8.3553049273207825E-4</v>
      </c>
      <c r="V48">
        <f t="shared" si="18"/>
        <v>3.6979330436656021E-4</v>
      </c>
      <c r="W48">
        <f t="shared" si="18"/>
        <v>1.4991820233626075E-4</v>
      </c>
      <c r="Y48">
        <f t="shared" si="2"/>
        <v>0.18046618884262561</v>
      </c>
    </row>
    <row r="49" spans="2:25" x14ac:dyDescent="0.25">
      <c r="B49">
        <v>92.5</v>
      </c>
      <c r="C49">
        <f t="shared" ref="C49:W49" si="19">IF(ISERR(C21),0,C21)</f>
        <v>0</v>
      </c>
      <c r="D49">
        <f t="shared" si="19"/>
        <v>0</v>
      </c>
      <c r="E49">
        <f t="shared" si="19"/>
        <v>0</v>
      </c>
      <c r="F49">
        <f t="shared" si="19"/>
        <v>0</v>
      </c>
      <c r="G49">
        <f t="shared" si="19"/>
        <v>0</v>
      </c>
      <c r="H49">
        <f t="shared" si="19"/>
        <v>0</v>
      </c>
      <c r="I49">
        <f t="shared" si="19"/>
        <v>0</v>
      </c>
      <c r="J49">
        <f t="shared" si="19"/>
        <v>2.3760706211607414E-3</v>
      </c>
      <c r="K49">
        <f t="shared" si="19"/>
        <v>1.2302699852860661E-2</v>
      </c>
      <c r="L49">
        <f t="shared" si="19"/>
        <v>1.8486860423980424E-2</v>
      </c>
      <c r="M49">
        <f t="shared" si="19"/>
        <v>1.9073272762879741E-2</v>
      </c>
      <c r="N49">
        <f t="shared" si="19"/>
        <v>1.741986333347029E-2</v>
      </c>
      <c r="O49">
        <f t="shared" si="19"/>
        <v>1.4414510619122342E-2</v>
      </c>
      <c r="P49">
        <f t="shared" si="19"/>
        <v>1.0878163365120814E-2</v>
      </c>
      <c r="Q49">
        <f t="shared" si="19"/>
        <v>7.5055257885308308E-3</v>
      </c>
      <c r="R49">
        <f t="shared" si="19"/>
        <v>4.739339511614986E-3</v>
      </c>
      <c r="S49">
        <f t="shared" si="19"/>
        <v>2.7399764884166239E-3</v>
      </c>
      <c r="T49">
        <f t="shared" si="19"/>
        <v>1.4505433048420178E-3</v>
      </c>
      <c r="U49">
        <f t="shared" si="19"/>
        <v>7.0319366936342673E-4</v>
      </c>
      <c r="V49">
        <f t="shared" si="19"/>
        <v>3.1214569086943187E-4</v>
      </c>
      <c r="W49">
        <f t="shared" si="19"/>
        <v>1.268651874136382E-4</v>
      </c>
      <c r="Y49">
        <f t="shared" si="2"/>
        <v>0.11252903061964598</v>
      </c>
    </row>
    <row r="50" spans="2:25" x14ac:dyDescent="0.25">
      <c r="B50">
        <v>97.5</v>
      </c>
      <c r="C50">
        <f t="shared" ref="C50:W50" si="20">IF(ISERR(C22),0,C22)</f>
        <v>0</v>
      </c>
      <c r="D50">
        <f t="shared" si="20"/>
        <v>0</v>
      </c>
      <c r="E50">
        <f t="shared" si="20"/>
        <v>0</v>
      </c>
      <c r="F50">
        <f t="shared" si="20"/>
        <v>0</v>
      </c>
      <c r="G50">
        <f t="shared" si="20"/>
        <v>0</v>
      </c>
      <c r="H50">
        <f t="shared" si="20"/>
        <v>0</v>
      </c>
      <c r="I50">
        <f t="shared" si="20"/>
        <v>0</v>
      </c>
      <c r="J50">
        <f t="shared" si="20"/>
        <v>0</v>
      </c>
      <c r="K50">
        <f t="shared" si="20"/>
        <v>0</v>
      </c>
      <c r="L50">
        <f t="shared" si="20"/>
        <v>3.7200882787002403E-3</v>
      </c>
      <c r="M50">
        <f t="shared" si="20"/>
        <v>1.0355672975004868E-2</v>
      </c>
      <c r="N50">
        <f t="shared" si="20"/>
        <v>1.1826387895380689E-2</v>
      </c>
      <c r="O50">
        <f t="shared" si="20"/>
        <v>1.0546588004563111E-2</v>
      </c>
      <c r="P50">
        <f t="shared" si="20"/>
        <v>8.2823251929523001E-3</v>
      </c>
      <c r="Q50">
        <f t="shared" si="20"/>
        <v>5.8588072949834914E-3</v>
      </c>
      <c r="R50">
        <f t="shared" si="20"/>
        <v>3.7635308951583643E-3</v>
      </c>
      <c r="S50">
        <f t="shared" si="20"/>
        <v>2.2032862897886497E-3</v>
      </c>
      <c r="T50">
        <f t="shared" si="20"/>
        <v>1.1776434004774636E-3</v>
      </c>
      <c r="U50">
        <f t="shared" si="20"/>
        <v>5.7522729819248913E-4</v>
      </c>
      <c r="V50">
        <f t="shared" si="20"/>
        <v>2.5690810325882995E-4</v>
      </c>
      <c r="W50">
        <f t="shared" si="20"/>
        <v>1.0494386854830396E-4</v>
      </c>
      <c r="Y50">
        <f t="shared" si="2"/>
        <v>5.8671409497008803E-2</v>
      </c>
    </row>
    <row r="51" spans="2:25" x14ac:dyDescent="0.25">
      <c r="B51">
        <v>102.5</v>
      </c>
      <c r="C51">
        <f t="shared" ref="C51:W51" si="21">IF(ISERR(C23),0,C23)</f>
        <v>0</v>
      </c>
      <c r="D51">
        <f t="shared" si="21"/>
        <v>0</v>
      </c>
      <c r="E51">
        <f t="shared" si="21"/>
        <v>0</v>
      </c>
      <c r="F51">
        <f t="shared" si="21"/>
        <v>0</v>
      </c>
      <c r="G51">
        <f t="shared" si="21"/>
        <v>0</v>
      </c>
      <c r="H51">
        <f t="shared" si="21"/>
        <v>0</v>
      </c>
      <c r="I51">
        <f t="shared" si="21"/>
        <v>0</v>
      </c>
      <c r="J51">
        <f t="shared" si="21"/>
        <v>0</v>
      </c>
      <c r="K51">
        <f t="shared" si="21"/>
        <v>0</v>
      </c>
      <c r="L51">
        <f t="shared" si="21"/>
        <v>0</v>
      </c>
      <c r="M51">
        <f t="shared" si="21"/>
        <v>0</v>
      </c>
      <c r="N51">
        <f t="shared" si="21"/>
        <v>3.18024889788499E-3</v>
      </c>
      <c r="O51">
        <f t="shared" si="21"/>
        <v>5.7522833625229973E-3</v>
      </c>
      <c r="P51">
        <f t="shared" si="21"/>
        <v>5.395954728018933E-3</v>
      </c>
      <c r="Q51">
        <f t="shared" si="21"/>
        <v>4.1255344965571705E-3</v>
      </c>
      <c r="R51">
        <f t="shared" si="21"/>
        <v>2.7709155769971355E-3</v>
      </c>
      <c r="S51">
        <f t="shared" si="21"/>
        <v>1.6700312217648844E-3</v>
      </c>
      <c r="T51">
        <f t="shared" si="21"/>
        <v>9.111174293150667E-4</v>
      </c>
      <c r="U51">
        <f t="shared" si="21"/>
        <v>4.5188495212603367E-4</v>
      </c>
      <c r="V51">
        <f t="shared" si="21"/>
        <v>2.0421788410832098E-4</v>
      </c>
      <c r="W51">
        <f t="shared" si="21"/>
        <v>8.4209195972421701E-5</v>
      </c>
      <c r="Y51">
        <f t="shared" si="2"/>
        <v>2.4546397745267949E-2</v>
      </c>
    </row>
    <row r="52" spans="2:25" x14ac:dyDescent="0.25">
      <c r="B52">
        <v>107.5</v>
      </c>
      <c r="C52">
        <f t="shared" ref="C52:W52" si="22">IF(ISERR(C24),0,C24)</f>
        <v>0</v>
      </c>
      <c r="D52">
        <f t="shared" si="22"/>
        <v>0</v>
      </c>
      <c r="E52">
        <f t="shared" si="22"/>
        <v>0</v>
      </c>
      <c r="F52">
        <f t="shared" si="22"/>
        <v>0</v>
      </c>
      <c r="G52">
        <f t="shared" si="22"/>
        <v>0</v>
      </c>
      <c r="H52">
        <f t="shared" si="22"/>
        <v>0</v>
      </c>
      <c r="I52">
        <f t="shared" si="22"/>
        <v>0</v>
      </c>
      <c r="J52">
        <f t="shared" si="22"/>
        <v>0</v>
      </c>
      <c r="K52">
        <f t="shared" si="22"/>
        <v>0</v>
      </c>
      <c r="L52">
        <f t="shared" si="22"/>
        <v>0</v>
      </c>
      <c r="M52">
        <f t="shared" si="22"/>
        <v>0</v>
      </c>
      <c r="N52">
        <f t="shared" si="22"/>
        <v>0</v>
      </c>
      <c r="O52">
        <f t="shared" si="22"/>
        <v>3.1096776398985379E-4</v>
      </c>
      <c r="P52">
        <f t="shared" si="22"/>
        <v>1.7441298563179947E-3</v>
      </c>
      <c r="Q52">
        <f t="shared" si="22"/>
        <v>2.2220281341908724E-3</v>
      </c>
      <c r="R52">
        <f t="shared" si="22"/>
        <v>1.7462336989108088E-3</v>
      </c>
      <c r="S52">
        <f t="shared" si="22"/>
        <v>1.1384119622537892E-3</v>
      </c>
      <c r="T52">
        <f t="shared" si="22"/>
        <v>6.5138101486090648E-4</v>
      </c>
      <c r="U52">
        <f t="shared" si="22"/>
        <v>3.336011965389367E-4</v>
      </c>
      <c r="V52">
        <f t="shared" si="22"/>
        <v>1.5429082382622294E-4</v>
      </c>
      <c r="W52">
        <f t="shared" si="22"/>
        <v>6.4743643426166473E-5</v>
      </c>
      <c r="Y52">
        <f t="shared" si="2"/>
        <v>8.3657880943155526E-3</v>
      </c>
    </row>
    <row r="53" spans="2:25" x14ac:dyDescent="0.25">
      <c r="B53">
        <v>112.5</v>
      </c>
      <c r="C53">
        <f t="shared" ref="C53:W53" si="23">IF(ISERR(C25),0,C25)</f>
        <v>0</v>
      </c>
      <c r="D53">
        <f t="shared" si="23"/>
        <v>0</v>
      </c>
      <c r="E53">
        <f t="shared" si="23"/>
        <v>0</v>
      </c>
      <c r="F53">
        <f t="shared" si="23"/>
        <v>0</v>
      </c>
      <c r="G53">
        <f t="shared" si="23"/>
        <v>0</v>
      </c>
      <c r="H53">
        <f t="shared" si="23"/>
        <v>0</v>
      </c>
      <c r="I53">
        <f t="shared" si="23"/>
        <v>0</v>
      </c>
      <c r="J53">
        <f t="shared" si="23"/>
        <v>0</v>
      </c>
      <c r="K53">
        <f t="shared" si="23"/>
        <v>0</v>
      </c>
      <c r="L53">
        <f t="shared" si="23"/>
        <v>0</v>
      </c>
      <c r="M53">
        <f t="shared" si="23"/>
        <v>0</v>
      </c>
      <c r="N53">
        <f t="shared" si="23"/>
        <v>0</v>
      </c>
      <c r="O53">
        <f t="shared" si="23"/>
        <v>0</v>
      </c>
      <c r="P53">
        <f t="shared" si="23"/>
        <v>0</v>
      </c>
      <c r="Q53">
        <f t="shared" si="23"/>
        <v>2.5529855234198134E-4</v>
      </c>
      <c r="R53">
        <f t="shared" si="23"/>
        <v>6.4232502009138506E-4</v>
      </c>
      <c r="S53">
        <f t="shared" si="23"/>
        <v>6.0501311570891993E-4</v>
      </c>
      <c r="T53">
        <f t="shared" si="23"/>
        <v>3.9936753930761086E-4</v>
      </c>
      <c r="U53">
        <f t="shared" si="23"/>
        <v>2.2114816050655884E-4</v>
      </c>
      <c r="V53">
        <f t="shared" si="23"/>
        <v>1.0747524860376833E-4</v>
      </c>
      <c r="W53">
        <f t="shared" si="23"/>
        <v>4.6672636485553481E-5</v>
      </c>
      <c r="Y53">
        <f t="shared" si="2"/>
        <v>2.2773002730457777E-3</v>
      </c>
    </row>
    <row r="54" spans="2:25" x14ac:dyDescent="0.25">
      <c r="B54">
        <v>117.5</v>
      </c>
      <c r="C54">
        <f t="shared" ref="C54:W54" si="24">IF(ISERR(C26),0,C26)</f>
        <v>0</v>
      </c>
      <c r="D54">
        <f t="shared" si="24"/>
        <v>0</v>
      </c>
      <c r="E54">
        <f t="shared" si="24"/>
        <v>0</v>
      </c>
      <c r="F54">
        <f t="shared" si="24"/>
        <v>0</v>
      </c>
      <c r="G54">
        <f t="shared" si="24"/>
        <v>0</v>
      </c>
      <c r="H54">
        <f t="shared" si="24"/>
        <v>0</v>
      </c>
      <c r="I54">
        <f t="shared" si="24"/>
        <v>0</v>
      </c>
      <c r="J54">
        <f t="shared" si="24"/>
        <v>0</v>
      </c>
      <c r="K54">
        <f t="shared" si="24"/>
        <v>0</v>
      </c>
      <c r="L54">
        <f t="shared" si="24"/>
        <v>0</v>
      </c>
      <c r="M54">
        <f t="shared" si="24"/>
        <v>0</v>
      </c>
      <c r="N54">
        <f t="shared" si="24"/>
        <v>0</v>
      </c>
      <c r="O54">
        <f t="shared" si="24"/>
        <v>0</v>
      </c>
      <c r="P54">
        <f t="shared" si="24"/>
        <v>0</v>
      </c>
      <c r="Q54">
        <f t="shared" si="24"/>
        <v>0</v>
      </c>
      <c r="R54">
        <f t="shared" si="24"/>
        <v>0</v>
      </c>
      <c r="S54">
        <f t="shared" si="24"/>
        <v>1.0236635949931923E-4</v>
      </c>
      <c r="T54">
        <f t="shared" si="24"/>
        <v>1.5767834378624078E-4</v>
      </c>
      <c r="U54">
        <f t="shared" si="24"/>
        <v>1.1610093878954749E-4</v>
      </c>
      <c r="V54">
        <f t="shared" si="24"/>
        <v>6.4383866197877189E-5</v>
      </c>
      <c r="W54">
        <f t="shared" si="24"/>
        <v>3.0197470884286576E-5</v>
      </c>
      <c r="Y54">
        <f t="shared" si="2"/>
        <v>4.707269791572713E-4</v>
      </c>
    </row>
    <row r="55" spans="2:25" x14ac:dyDescent="0.25">
      <c r="B55">
        <v>122.5</v>
      </c>
      <c r="C55">
        <f t="shared" ref="C55:W55" si="25">IF(ISERR(C27),0,C27)</f>
        <v>0</v>
      </c>
      <c r="D55">
        <f t="shared" si="25"/>
        <v>0</v>
      </c>
      <c r="E55">
        <f t="shared" si="25"/>
        <v>0</v>
      </c>
      <c r="F55">
        <f t="shared" si="25"/>
        <v>0</v>
      </c>
      <c r="G55">
        <f t="shared" si="25"/>
        <v>0</v>
      </c>
      <c r="H55">
        <f t="shared" si="25"/>
        <v>0</v>
      </c>
      <c r="I55">
        <f t="shared" si="25"/>
        <v>0</v>
      </c>
      <c r="J55">
        <f t="shared" si="25"/>
        <v>0</v>
      </c>
      <c r="K55">
        <f t="shared" si="25"/>
        <v>0</v>
      </c>
      <c r="L55">
        <f t="shared" si="25"/>
        <v>0</v>
      </c>
      <c r="M55">
        <f t="shared" si="25"/>
        <v>0</v>
      </c>
      <c r="N55">
        <f t="shared" si="25"/>
        <v>0</v>
      </c>
      <c r="O55">
        <f t="shared" si="25"/>
        <v>0</v>
      </c>
      <c r="P55">
        <f t="shared" si="25"/>
        <v>0</v>
      </c>
      <c r="Q55">
        <f t="shared" si="25"/>
        <v>0</v>
      </c>
      <c r="R55">
        <f t="shared" si="25"/>
        <v>0</v>
      </c>
      <c r="S55">
        <f t="shared" si="25"/>
        <v>0</v>
      </c>
      <c r="T55">
        <f t="shared" si="25"/>
        <v>4.1283648855083296E-6</v>
      </c>
      <c r="U55">
        <f t="shared" si="25"/>
        <v>2.515027274945738E-5</v>
      </c>
      <c r="V55">
        <f t="shared" si="25"/>
        <v>2.6348445616451734E-5</v>
      </c>
      <c r="W55">
        <f t="shared" si="25"/>
        <v>1.5682332040628594E-5</v>
      </c>
      <c r="Y55">
        <f t="shared" si="2"/>
        <v>7.1309415292046037E-5</v>
      </c>
    </row>
    <row r="56" spans="2:25" x14ac:dyDescent="0.25">
      <c r="B56">
        <v>127.5</v>
      </c>
      <c r="C56">
        <f t="shared" ref="C56:W56" si="26">IF(ISERR(C28),0,C28)</f>
        <v>0</v>
      </c>
      <c r="D56">
        <f t="shared" si="26"/>
        <v>0</v>
      </c>
      <c r="E56">
        <f t="shared" si="26"/>
        <v>0</v>
      </c>
      <c r="F56">
        <f t="shared" si="26"/>
        <v>0</v>
      </c>
      <c r="G56">
        <f t="shared" si="26"/>
        <v>0</v>
      </c>
      <c r="H56">
        <f t="shared" si="26"/>
        <v>0</v>
      </c>
      <c r="I56">
        <f t="shared" si="26"/>
        <v>0</v>
      </c>
      <c r="J56">
        <f t="shared" si="26"/>
        <v>0</v>
      </c>
      <c r="K56">
        <f t="shared" si="26"/>
        <v>0</v>
      </c>
      <c r="L56">
        <f t="shared" si="26"/>
        <v>0</v>
      </c>
      <c r="M56">
        <f t="shared" si="26"/>
        <v>0</v>
      </c>
      <c r="N56">
        <f t="shared" si="26"/>
        <v>0</v>
      </c>
      <c r="O56">
        <f t="shared" si="26"/>
        <v>0</v>
      </c>
      <c r="P56">
        <f t="shared" si="26"/>
        <v>0</v>
      </c>
      <c r="Q56">
        <f t="shared" si="26"/>
        <v>0</v>
      </c>
      <c r="R56">
        <f t="shared" si="26"/>
        <v>0</v>
      </c>
      <c r="S56">
        <f t="shared" si="26"/>
        <v>0</v>
      </c>
      <c r="T56">
        <f t="shared" si="26"/>
        <v>0</v>
      </c>
      <c r="U56">
        <f t="shared" si="26"/>
        <v>0</v>
      </c>
      <c r="V56">
        <f t="shared" si="26"/>
        <v>1.7766428066898538E-6</v>
      </c>
      <c r="W56">
        <f t="shared" si="26"/>
        <v>4.0463942009078635E-6</v>
      </c>
      <c r="Y56">
        <f t="shared" si="2"/>
        <v>5.8230370075977173E-6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opLeftCell="A16" workbookViewId="0">
      <selection activeCell="F30" sqref="F30"/>
    </sheetView>
  </sheetViews>
  <sheetFormatPr defaultRowHeight="15" x14ac:dyDescent="0.25"/>
  <cols>
    <col min="2" max="3" width="12" bestFit="1" customWidth="1"/>
  </cols>
  <sheetData>
    <row r="1" spans="2:23" x14ac:dyDescent="0.25">
      <c r="B1" t="s">
        <v>30</v>
      </c>
    </row>
    <row r="2" spans="2:23" x14ac:dyDescent="0.25">
      <c r="B2" t="s">
        <v>25</v>
      </c>
      <c r="C2">
        <f>NatL!G3</f>
        <v>70</v>
      </c>
      <c r="D2">
        <f>NatL!H3</f>
        <v>73</v>
      </c>
      <c r="E2">
        <f>NatL!I3</f>
        <v>76</v>
      </c>
      <c r="F2">
        <f>NatL!J3</f>
        <v>79</v>
      </c>
      <c r="G2">
        <f>NatL!K3</f>
        <v>82</v>
      </c>
      <c r="H2">
        <f>NatL!L3</f>
        <v>85</v>
      </c>
      <c r="I2">
        <f>NatL!M3</f>
        <v>88</v>
      </c>
      <c r="J2">
        <f>NatL!N3</f>
        <v>91</v>
      </c>
      <c r="K2">
        <f>NatL!O3</f>
        <v>94</v>
      </c>
      <c r="L2">
        <f>NatL!P3</f>
        <v>97</v>
      </c>
      <c r="M2">
        <f>NatL!Q3</f>
        <v>100</v>
      </c>
      <c r="N2">
        <f>NatL!R3</f>
        <v>103</v>
      </c>
      <c r="O2">
        <f>NatL!S3</f>
        <v>106</v>
      </c>
      <c r="P2">
        <f>NatL!T3</f>
        <v>109</v>
      </c>
      <c r="Q2">
        <f>NatL!U3</f>
        <v>112</v>
      </c>
      <c r="R2">
        <f>NatL!V3</f>
        <v>115</v>
      </c>
      <c r="S2">
        <f>NatL!W3</f>
        <v>118</v>
      </c>
      <c r="T2">
        <f>NatL!X3</f>
        <v>121</v>
      </c>
      <c r="U2">
        <f>NatL!Y3</f>
        <v>124</v>
      </c>
      <c r="V2">
        <f>NatL!Z3</f>
        <v>127</v>
      </c>
      <c r="W2">
        <f>NatL!AA3</f>
        <v>130</v>
      </c>
    </row>
    <row r="3" spans="2:23" x14ac:dyDescent="0.25">
      <c r="B3">
        <f>NatL!F5+2.5</f>
        <v>2.5</v>
      </c>
      <c r="C3">
        <f>IF(ISERR(Density!C3*NatL!$AE5),0,(Density!C3*NatL!$AE5))</f>
        <v>1.0811149243917611E-16</v>
      </c>
      <c r="D3">
        <f>IF(ISERR(Density!D3*NatL!$AE5),0,(Density!D3*NatL!$AE5))</f>
        <v>2.4319893576629266E-16</v>
      </c>
      <c r="E3">
        <f>IF(ISERR(Density!E3*NatL!$AE5),0,(Density!E3*NatL!$AE5))</f>
        <v>5.0093467449784219E-16</v>
      </c>
      <c r="F3">
        <f>IF(ISERR(Density!F3*NatL!$AE5),0,(Density!F3*NatL!$AE5))</f>
        <v>9.4463416171380364E-16</v>
      </c>
      <c r="G3">
        <f>IF(ISERR(Density!G3*NatL!$AE5),0,(Density!G3*NatL!$AE5))</f>
        <v>1.6306120684814172E-15</v>
      </c>
      <c r="H3">
        <f>IF(ISERR(Density!H3*NatL!$AE5),0,(Density!H3*NatL!$AE5))</f>
        <v>2.5762622279202063E-15</v>
      </c>
      <c r="I3">
        <f>IF(ISERR(Density!I3*NatL!$AE5),0,(Density!I3*NatL!$AE5))</f>
        <v>3.7250792351542952E-15</v>
      </c>
      <c r="J3">
        <f>IF(ISERR(Density!J3*NatL!$AE5),0,(Density!J3*NatL!$AE5))</f>
        <v>4.9288488407235423E-15</v>
      </c>
      <c r="K3">
        <f>IF(ISERR(Density!K3*NatL!$AE5),0,(Density!K3*NatL!$AE5))</f>
        <v>5.9673668009379228E-15</v>
      </c>
      <c r="L3">
        <f>IF(ISERR(Density!L3*NatL!$AE5),0,(Density!L3*NatL!$AE5))</f>
        <v>6.6101847064593733E-15</v>
      </c>
      <c r="M3">
        <f>IF(ISERR(Density!M3*NatL!$AE5),0,(Density!M3*NatL!$AE5))</f>
        <v>6.6989642021825378E-15</v>
      </c>
      <c r="N3">
        <f>IF(ISERR(Density!N3*NatL!$AE5),0,(Density!N3*NatL!$AE5))</f>
        <v>6.2106534728100198E-15</v>
      </c>
      <c r="O3">
        <f>IF(ISERR(Density!O3*NatL!$AE5),0,(Density!O3*NatL!$AE5))</f>
        <v>5.2671703784634661E-15</v>
      </c>
      <c r="P3">
        <f>IF(ISERR(Density!P3*NatL!$AE5),0,(Density!P3*NatL!$AE5))</f>
        <v>4.0860614623838159E-15</v>
      </c>
      <c r="Q3">
        <f>IF(ISERR(Density!Q3*NatL!$AE5),0,(Density!Q3*NatL!$AE5))</f>
        <v>2.8993380349663001E-15</v>
      </c>
      <c r="R3">
        <f>IF(ISERR(Density!R3*NatL!$AE5),0,(Density!R3*NatL!$AE5))</f>
        <v>1.8816547301372638E-15</v>
      </c>
      <c r="S3">
        <f>IF(ISERR(Density!S3*NatL!$AE5),0,(Density!S3*NatL!$AE5))</f>
        <v>1.1168899526277313E-15</v>
      </c>
      <c r="T3">
        <f>IF(ISERR(Density!T3*NatL!$AE5),0,(Density!T3*NatL!$AE5))</f>
        <v>6.0630872184830092E-16</v>
      </c>
      <c r="U3">
        <f>IF(ISERR(Density!U3*NatL!$AE5),0,(Density!U3*NatL!$AE5))</f>
        <v>3.0100595913733378E-16</v>
      </c>
      <c r="V3">
        <f>IF(ISERR(Density!V3*NatL!$AE5),0,(Density!V3*NatL!$AE5))</f>
        <v>1.3665961719130907E-16</v>
      </c>
      <c r="W3">
        <f>IF(ISERR(Density!W3*NatL!$AE5),0,(Density!W3*NatL!$AE5))</f>
        <v>5.6738275061620428E-17</v>
      </c>
    </row>
    <row r="4" spans="2:23" x14ac:dyDescent="0.25">
      <c r="B4">
        <f>NatL!F6+2.5</f>
        <v>7.5</v>
      </c>
      <c r="C4">
        <f>IF(ISERR(Density!C4*NatL!$AE6),0,(Density!C4*NatL!$AE6))</f>
        <v>1.2495416722956896E-14</v>
      </c>
      <c r="D4">
        <f>IF(ISERR(Density!D4*NatL!$AE6),0,(Density!D4*NatL!$AE6))</f>
        <v>2.7961773975576637E-14</v>
      </c>
      <c r="E4">
        <f>IF(ISERR(Density!E4*NatL!$AE6),0,(Density!E4*NatL!$AE6))</f>
        <v>5.73193954617354E-14</v>
      </c>
      <c r="F4">
        <f>IF(ISERR(Density!F4*NatL!$AE6),0,(Density!F4*NatL!$AE6))</f>
        <v>1.0761461222765117E-13</v>
      </c>
      <c r="G4">
        <f>IF(ISERR(Density!G4*NatL!$AE6),0,(Density!G4*NatL!$AE6))</f>
        <v>1.8500992860071702E-13</v>
      </c>
      <c r="H4">
        <f>IF(ISERR(Density!H4*NatL!$AE6),0,(Density!H4*NatL!$AE6))</f>
        <v>2.9120846834639842E-13</v>
      </c>
      <c r="I4">
        <f>IF(ISERR(Density!I4*NatL!$AE6),0,(Density!I4*NatL!$AE6))</f>
        <v>4.1960175726547821E-13</v>
      </c>
      <c r="J4">
        <f>IF(ISERR(Density!J4*NatL!$AE6),0,(Density!J4*NatL!$AE6))</f>
        <v>5.5340234382781999E-13</v>
      </c>
      <c r="K4">
        <f>IF(ISERR(Density!K4*NatL!$AE6),0,(Density!K4*NatL!$AE6))</f>
        <v>6.6798552496071478E-13</v>
      </c>
      <c r="L4">
        <f>IF(ISERR(Density!L4*NatL!$AE6),0,(Density!L4*NatL!$AE6))</f>
        <v>7.3785751614358866E-13</v>
      </c>
      <c r="M4">
        <f>IF(ISERR(Density!M4*NatL!$AE6),0,(Density!M4*NatL!$AE6))</f>
        <v>7.4579380966265516E-13</v>
      </c>
      <c r="N4">
        <f>IF(ISERR(Density!N4*NatL!$AE6),0,(Density!N4*NatL!$AE6))</f>
        <v>6.8971724237719647E-13</v>
      </c>
      <c r="O4">
        <f>IF(ISERR(Density!O4*NatL!$AE6),0,(Density!O4*NatL!$AE6))</f>
        <v>5.835767498648451E-13</v>
      </c>
      <c r="P4">
        <f>IF(ISERR(Density!P4*NatL!$AE6),0,(Density!P4*NatL!$AE6))</f>
        <v>4.5172167511361564E-13</v>
      </c>
      <c r="Q4">
        <f>IF(ISERR(Density!Q4*NatL!$AE6),0,(Density!Q4*NatL!$AE6))</f>
        <v>3.1986296411671603E-13</v>
      </c>
      <c r="R4">
        <f>IF(ISERR(Density!R4*NatL!$AE6),0,(Density!R4*NatL!$AE6))</f>
        <v>2.071826376358429E-13</v>
      </c>
      <c r="S4">
        <f>IF(ISERR(Density!S4*NatL!$AE6),0,(Density!S4*NatL!$AE6))</f>
        <v>1.2274885117187191E-13</v>
      </c>
      <c r="T4">
        <f>IF(ISERR(Density!T4*NatL!$AE6),0,(Density!T4*NatL!$AE6))</f>
        <v>6.6517556651137581E-14</v>
      </c>
      <c r="U4">
        <f>IF(ISERR(Density!U4*NatL!$AE6),0,(Density!U4*NatL!$AE6))</f>
        <v>3.2967924572746571E-14</v>
      </c>
      <c r="V4">
        <f>IF(ISERR(Density!V4*NatL!$AE6),0,(Density!V4*NatL!$AE6))</f>
        <v>1.4943988398301644E-14</v>
      </c>
      <c r="W4">
        <f>IF(ISERR(Density!W4*NatL!$AE6),0,(Density!W4*NatL!$AE6))</f>
        <v>6.1950589422516705E-15</v>
      </c>
    </row>
    <row r="5" spans="2:23" x14ac:dyDescent="0.25">
      <c r="B5">
        <f>NatL!F7+2.5</f>
        <v>12.5</v>
      </c>
      <c r="C5">
        <f>IF(ISERR(Density!C5*NatL!$AE7),0,(Density!C5*NatL!$AE7))</f>
        <v>2.505826271641881E-13</v>
      </c>
      <c r="D5">
        <f>IF(ISERR(Density!D5*NatL!$AE7),0,(Density!D5*NatL!$AE7))</f>
        <v>5.5727110202099836E-13</v>
      </c>
      <c r="E5">
        <f>IF(ISERR(Density!E5*NatL!$AE7),0,(Density!E5*NatL!$AE7))</f>
        <v>1.1359292160414938E-12</v>
      </c>
      <c r="F5">
        <f>IF(ISERR(Density!F5*NatL!$AE7),0,(Density!F5*NatL!$AE7))</f>
        <v>2.1216940744118402E-12</v>
      </c>
      <c r="G5">
        <f>IF(ISERR(Density!G5*NatL!$AE7),0,(Density!G5*NatL!$AE7))</f>
        <v>3.6304086242107151E-12</v>
      </c>
      <c r="H5">
        <f>IF(ISERR(Density!H5*NatL!$AE7),0,(Density!H5*NatL!$AE7))</f>
        <v>5.6895508912665199E-12</v>
      </c>
      <c r="I5">
        <f>IF(ISERR(Density!I5*NatL!$AE7),0,(Density!I5*NatL!$AE7))</f>
        <v>8.1652650841800137E-12</v>
      </c>
      <c r="J5">
        <f>IF(ISERR(Density!J5*NatL!$AE7),0,(Density!J5*NatL!$AE7))</f>
        <v>1.072907438201854E-11</v>
      </c>
      <c r="K5">
        <f>IF(ISERR(Density!K5*NatL!$AE7),0,(Density!K5*NatL!$AE7))</f>
        <v>1.2906008791573057E-11</v>
      </c>
      <c r="L5">
        <f>IF(ISERR(Density!L5*NatL!$AE7),0,(Density!L5*NatL!$AE7))</f>
        <v>1.4210339492334471E-11</v>
      </c>
      <c r="M5">
        <f>IF(ISERR(Density!M5*NatL!$AE7),0,(Density!M5*NatL!$AE7))</f>
        <v>1.4320256466304647E-11</v>
      </c>
      <c r="N5">
        <f>IF(ISERR(Density!N5*NatL!$AE7),0,(Density!N5*NatL!$AE7))</f>
        <v>1.3206483190523066E-11</v>
      </c>
      <c r="O5">
        <f>IF(ISERR(Density!O5*NatL!$AE7),0,(Density!O5*NatL!$AE7))</f>
        <v>1.1144851057468808E-11</v>
      </c>
      <c r="P5">
        <f>IF(ISERR(Density!P5*NatL!$AE7),0,(Density!P5*NatL!$AE7))</f>
        <v>8.6055093638337788E-12</v>
      </c>
      <c r="Q5">
        <f>IF(ISERR(Density!Q5*NatL!$AE7),0,(Density!Q5*NatL!$AE7))</f>
        <v>6.0794183761864252E-12</v>
      </c>
      <c r="R5">
        <f>IF(ISERR(Density!R5*NatL!$AE7),0,(Density!R5*NatL!$AE7))</f>
        <v>3.9291761466557199E-12</v>
      </c>
      <c r="S5">
        <f>IF(ISERR(Density!S5*NatL!$AE7),0,(Density!S5*NatL!$AE7))</f>
        <v>2.3231030527548752E-12</v>
      </c>
      <c r="T5">
        <f>IF(ISERR(Density!T5*NatL!$AE7),0,(Density!T5*NatL!$AE7))</f>
        <v>1.2564313567468862E-12</v>
      </c>
      <c r="U5">
        <f>IF(ISERR(Density!U5*NatL!$AE7),0,(Density!U5*NatL!$AE7))</f>
        <v>6.2157026173739975E-13</v>
      </c>
      <c r="V5">
        <f>IF(ISERR(Density!V5*NatL!$AE7),0,(Density!V5*NatL!$AE7))</f>
        <v>2.8125648352907585E-13</v>
      </c>
      <c r="W5">
        <f>IF(ISERR(Density!W5*NatL!$AE7),0,(Density!W5*NatL!$AE7))</f>
        <v>1.1640108402046148E-13</v>
      </c>
    </row>
    <row r="6" spans="2:23" x14ac:dyDescent="0.25">
      <c r="B6">
        <f>NatL!F8+2.5</f>
        <v>17.5</v>
      </c>
      <c r="C6">
        <f>IF(ISERR(Density!C6*NatL!$AE8),0,(Density!C6*NatL!$AE8))</f>
        <v>2.9981071502533071E-12</v>
      </c>
      <c r="D6">
        <f>IF(ISERR(Density!D6*NatL!$AE8),0,(Density!D6*NatL!$AE8))</f>
        <v>6.6203940776513547E-12</v>
      </c>
      <c r="E6">
        <f>IF(ISERR(Density!E6*NatL!$AE8),0,(Density!E6*NatL!$AE8))</f>
        <v>1.3408919818727122E-11</v>
      </c>
      <c r="F6">
        <f>IF(ISERR(Density!F6*NatL!$AE8),0,(Density!F6*NatL!$AE8))</f>
        <v>2.4900700641741808E-11</v>
      </c>
      <c r="G6">
        <f>IF(ISERR(Density!G6*NatL!$AE8),0,(Density!G6*NatL!$AE8))</f>
        <v>4.2383461212409791E-11</v>
      </c>
      <c r="H6">
        <f>IF(ISERR(Density!H6*NatL!$AE8),0,(Density!H6*NatL!$AE8))</f>
        <v>6.6103988197669229E-11</v>
      </c>
      <c r="I6">
        <f>IF(ISERR(Density!I6*NatL!$AE8),0,(Density!I6*NatL!$AE8))</f>
        <v>9.4449800560708303E-11</v>
      </c>
      <c r="J6">
        <f>IF(ISERR(Density!J6*NatL!$AE8),0,(Density!J6*NatL!$AE8))</f>
        <v>1.2360212221021098E-10</v>
      </c>
      <c r="K6">
        <f>IF(ISERR(Density!K6*NatL!$AE8),0,(Density!K6*NatL!$AE8))</f>
        <v>1.4812317805795973E-10</v>
      </c>
      <c r="L6">
        <f>IF(ISERR(Density!L6*NatL!$AE8),0,(Density!L6*NatL!$AE8))</f>
        <v>1.6252590244451252E-10</v>
      </c>
      <c r="M6">
        <f>IF(ISERR(Density!M6*NatL!$AE8),0,(Density!M6*NatL!$AE8))</f>
        <v>1.6325367419870814E-10</v>
      </c>
      <c r="N6">
        <f>IF(ISERR(Density!N6*NatL!$AE8),0,(Density!N6*NatL!$AE8))</f>
        <v>1.5010300531978161E-10</v>
      </c>
      <c r="O6">
        <f>IF(ISERR(Density!O6*NatL!$AE8),0,(Density!O6*NatL!$AE8))</f>
        <v>1.2631443803870734E-10</v>
      </c>
      <c r="P6">
        <f>IF(ISERR(Density!P6*NatL!$AE8),0,(Density!P6*NatL!$AE8))</f>
        <v>9.7276965422791112E-11</v>
      </c>
      <c r="Q6">
        <f>IF(ISERR(Density!Q6*NatL!$AE8),0,(Density!Q6*NatL!$AE8))</f>
        <v>6.8552151577027928E-11</v>
      </c>
      <c r="R6">
        <f>IF(ISERR(Density!R6*NatL!$AE8),0,(Density!R6*NatL!$AE8))</f>
        <v>4.4202894303536604E-11</v>
      </c>
      <c r="S6">
        <f>IF(ISERR(Density!S6*NatL!$AE8),0,(Density!S6*NatL!$AE8))</f>
        <v>2.6077545419215364E-11</v>
      </c>
      <c r="T6">
        <f>IF(ISERR(Density!T6*NatL!$AE8),0,(Density!T6*NatL!$AE8))</f>
        <v>1.4074724385307954E-11</v>
      </c>
      <c r="U6">
        <f>IF(ISERR(Density!U6*NatL!$AE8),0,(Density!U6*NatL!$AE8))</f>
        <v>6.949341831935263E-12</v>
      </c>
      <c r="V6">
        <f>IF(ISERR(Density!V6*NatL!$AE8),0,(Density!V6*NatL!$AE8))</f>
        <v>3.1387284507476301E-12</v>
      </c>
      <c r="W6">
        <f>IF(ISERR(Density!W6*NatL!$AE8),0,(Density!W6*NatL!$AE8))</f>
        <v>1.2967249321370983E-12</v>
      </c>
    </row>
    <row r="7" spans="2:23" x14ac:dyDescent="0.25">
      <c r="B7">
        <f>NatL!F9+2.5</f>
        <v>22.5</v>
      </c>
      <c r="C7">
        <f>IF(ISERR(Density!C7*NatL!$AE9),0,(Density!C7*NatL!$AE9))</f>
        <v>2.7931294946314507E-11</v>
      </c>
      <c r="D7">
        <f>IF(ISERR(Density!D7*NatL!$AE9),0,(Density!D7*NatL!$AE9))</f>
        <v>6.1182512808625612E-11</v>
      </c>
      <c r="E7">
        <f>IF(ISERR(Density!E7*NatL!$AE9),0,(Density!E7*NatL!$AE9))</f>
        <v>1.2303072273529362E-10</v>
      </c>
      <c r="F7">
        <f>IF(ISERR(Density!F7*NatL!$AE9),0,(Density!F7*NatL!$AE9))</f>
        <v>2.270003811146964E-10</v>
      </c>
      <c r="G7">
        <f>IF(ISERR(Density!G7*NatL!$AE9),0,(Density!G7*NatL!$AE9))</f>
        <v>3.8413072399847791E-10</v>
      </c>
      <c r="H7">
        <f>IF(ISERR(Density!H7*NatL!$AE9),0,(Density!H7*NatL!$AE9))</f>
        <v>5.9595347888744475E-10</v>
      </c>
      <c r="I7">
        <f>IF(ISERR(Density!I7*NatL!$AE9),0,(Density!I7*NatL!$AE9))</f>
        <v>8.4740517425468016E-10</v>
      </c>
      <c r="J7">
        <f>IF(ISERR(Density!J7*NatL!$AE9),0,(Density!J7*NatL!$AE9))</f>
        <v>1.1040755375304121E-9</v>
      </c>
      <c r="K7">
        <f>IF(ISERR(Density!K7*NatL!$AE9),0,(Density!K7*NatL!$AE9))</f>
        <v>1.3177543077998281E-9</v>
      </c>
      <c r="L7">
        <f>IF(ISERR(Density!L7*NatL!$AE9),0,(Density!L7*NatL!$AE9))</f>
        <v>1.4404894337692255E-9</v>
      </c>
      <c r="M7">
        <f>IF(ISERR(Density!M7*NatL!$AE9),0,(Density!M7*NatL!$AE9))</f>
        <v>1.441944396777024E-9</v>
      </c>
      <c r="N7">
        <f>IF(ISERR(Density!N7*NatL!$AE9),0,(Density!N7*NatL!$AE9))</f>
        <v>1.3215442957678436E-9</v>
      </c>
      <c r="O7">
        <f>IF(ISERR(Density!O7*NatL!$AE9),0,(Density!O7*NatL!$AE9))</f>
        <v>1.1087903614668415E-9</v>
      </c>
      <c r="P7">
        <f>IF(ISERR(Density!P7*NatL!$AE9),0,(Density!P7*NatL!$AE9))</f>
        <v>8.515262370098381E-10</v>
      </c>
      <c r="Q7">
        <f>IF(ISERR(Density!Q7*NatL!$AE9),0,(Density!Q7*NatL!$AE9))</f>
        <v>5.9852124435198079E-10</v>
      </c>
      <c r="R7">
        <f>IF(ISERR(Density!R7*NatL!$AE9),0,(Density!R7*NatL!$AE9))</f>
        <v>3.8499141855085391E-10</v>
      </c>
      <c r="S7">
        <f>IF(ISERR(Density!S7*NatL!$AE9),0,(Density!S7*NatL!$AE9))</f>
        <v>2.2660722322410563E-10</v>
      </c>
      <c r="T7">
        <f>IF(ISERR(Density!T7*NatL!$AE9),0,(Density!T7*NatL!$AE9))</f>
        <v>1.2204294597800615E-10</v>
      </c>
      <c r="U7">
        <f>IF(ISERR(Density!U7*NatL!$AE9),0,(Density!U7*NatL!$AE9))</f>
        <v>6.0136221166585149E-11</v>
      </c>
      <c r="V7">
        <f>IF(ISERR(Density!V7*NatL!$AE9),0,(Density!V7*NatL!$AE9))</f>
        <v>2.7109110638705562E-11</v>
      </c>
      <c r="W7">
        <f>IF(ISERR(Density!W7*NatL!$AE9),0,(Density!W7*NatL!$AE9))</f>
        <v>1.1179536490571233E-11</v>
      </c>
    </row>
    <row r="8" spans="2:23" x14ac:dyDescent="0.25">
      <c r="B8">
        <f>NatL!F10+2.5</f>
        <v>27.5</v>
      </c>
      <c r="C8">
        <f>IF(ISERR(Density!C8*NatL!$AE10),0,(Density!C8*NatL!$AE10))</f>
        <v>2.2465884021872807E-10</v>
      </c>
      <c r="D8">
        <f>IF(ISERR(Density!D8*NatL!$AE10),0,(Density!D8*NatL!$AE10))</f>
        <v>4.8759221858171326E-10</v>
      </c>
      <c r="E8">
        <f>IF(ISERR(Density!E8*NatL!$AE10),0,(Density!E8*NatL!$AE10))</f>
        <v>9.7255349851420019E-10</v>
      </c>
      <c r="F8">
        <f>IF(ISERR(Density!F8*NatL!$AE10),0,(Density!F8*NatL!$AE10))</f>
        <v>1.7815209695674073E-9</v>
      </c>
      <c r="G8">
        <f>IF(ISERR(Density!G8*NatL!$AE10),0,(Density!G8*NatL!$AE10))</f>
        <v>2.9952920666964394E-9</v>
      </c>
      <c r="H8">
        <f>IF(ISERR(Density!H8*NatL!$AE10),0,(Density!H8*NatL!$AE10))</f>
        <v>4.6200815146521584E-9</v>
      </c>
      <c r="I8">
        <f>IF(ISERR(Density!I8*NatL!$AE10),0,(Density!I8*NatL!$AE10))</f>
        <v>6.535013826219946E-9</v>
      </c>
      <c r="J8">
        <f>IF(ISERR(Density!J8*NatL!$AE10),0,(Density!J8*NatL!$AE10))</f>
        <v>8.4738403284202093E-9</v>
      </c>
      <c r="K8">
        <f>IF(ISERR(Density!K8*NatL!$AE10),0,(Density!K8*NatL!$AE10))</f>
        <v>1.0069844411787489E-8</v>
      </c>
      <c r="L8">
        <f>IF(ISERR(Density!L8*NatL!$AE10),0,(Density!L8*NatL!$AE10))</f>
        <v>1.0963855090533419E-8</v>
      </c>
      <c r="M8">
        <f>IF(ISERR(Density!M8*NatL!$AE10),0,(Density!M8*NatL!$AE10))</f>
        <v>1.0934669433805216E-8</v>
      </c>
      <c r="N8">
        <f>IF(ISERR(Density!N8*NatL!$AE10),0,(Density!N8*NatL!$AE10))</f>
        <v>9.9877061732377745E-9</v>
      </c>
      <c r="O8">
        <f>IF(ISERR(Density!O8*NatL!$AE10),0,(Density!O8*NatL!$AE10))</f>
        <v>8.3535220170165806E-9</v>
      </c>
      <c r="P8">
        <f>IF(ISERR(Density!P8*NatL!$AE10),0,(Density!P8*NatL!$AE10))</f>
        <v>6.3966396572822403E-9</v>
      </c>
      <c r="Q8">
        <f>IF(ISERR(Density!Q8*NatL!$AE10),0,(Density!Q8*NatL!$AE10))</f>
        <v>4.4838854854937068E-9</v>
      </c>
      <c r="R8">
        <f>IF(ISERR(Density!R8*NatL!$AE10),0,(Density!R8*NatL!$AE10))</f>
        <v>2.8769064601805443E-9</v>
      </c>
      <c r="S8">
        <f>IF(ISERR(Density!S8*NatL!$AE10),0,(Density!S8*NatL!$AE10))</f>
        <v>1.6893484068328848E-9</v>
      </c>
      <c r="T8">
        <f>IF(ISERR(Density!T8*NatL!$AE10),0,(Density!T8*NatL!$AE10))</f>
        <v>9.0780654853344747E-10</v>
      </c>
      <c r="U8">
        <f>IF(ISERR(Density!U8*NatL!$AE10),0,(Density!U8*NatL!$AE10))</f>
        <v>4.4638585210749512E-10</v>
      </c>
      <c r="V8">
        <f>IF(ISERR(Density!V8*NatL!$AE10),0,(Density!V8*NatL!$AE10))</f>
        <v>2.0083368349794792E-10</v>
      </c>
      <c r="W8">
        <f>IF(ISERR(Density!W8*NatL!$AE10),0,(Density!W8*NatL!$AE10))</f>
        <v>8.2668648935829667E-11</v>
      </c>
    </row>
    <row r="9" spans="2:23" x14ac:dyDescent="0.25">
      <c r="B9">
        <f>NatL!F11+2.5</f>
        <v>32.5</v>
      </c>
      <c r="C9">
        <f>IF(ISERR(Density!C9*NatL!$AE11),0,(Density!C9*NatL!$AE11))</f>
        <v>1.6422064324747195E-9</v>
      </c>
      <c r="D9">
        <f>IF(ISERR(Density!D9*NatL!$AE11),0,(Density!D9*NatL!$AE11))</f>
        <v>3.5263832919503632E-9</v>
      </c>
      <c r="E9">
        <f>IF(ISERR(Density!E9*NatL!$AE11),0,(Density!E9*NatL!$AE11))</f>
        <v>6.9688763096017352E-9</v>
      </c>
      <c r="F9">
        <f>IF(ISERR(Density!F9*NatL!$AE11),0,(Density!F9*NatL!$AE11))</f>
        <v>1.2662283515037912E-8</v>
      </c>
      <c r="G9">
        <f>IF(ISERR(Density!G9*NatL!$AE11),0,(Density!G9*NatL!$AE11))</f>
        <v>2.113688870968938E-8</v>
      </c>
      <c r="H9">
        <f>IF(ISERR(Density!H9*NatL!$AE11),0,(Density!H9*NatL!$AE11))</f>
        <v>3.2394695808677686E-8</v>
      </c>
      <c r="I9">
        <f>IF(ISERR(Density!I9*NatL!$AE11),0,(Density!I9*NatL!$AE11))</f>
        <v>4.5559762288889529E-8</v>
      </c>
      <c r="J9">
        <f>IF(ISERR(Density!J9*NatL!$AE11),0,(Density!J9*NatL!$AE11))</f>
        <v>5.8772129672161529E-8</v>
      </c>
      <c r="K9">
        <f>IF(ISERR(Density!K9*NatL!$AE11),0,(Density!K9*NatL!$AE11))</f>
        <v>6.9515394001940854E-8</v>
      </c>
      <c r="L9">
        <f>IF(ISERR(Density!L9*NatL!$AE11),0,(Density!L9*NatL!$AE11))</f>
        <v>7.5365228843163456E-8</v>
      </c>
      <c r="M9">
        <f>IF(ISERR(Density!M9*NatL!$AE11),0,(Density!M9*NatL!$AE11))</f>
        <v>7.4872407395829525E-8</v>
      </c>
      <c r="N9">
        <f>IF(ISERR(Density!N9*NatL!$AE11),0,(Density!N9*NatL!$AE11))</f>
        <v>6.8144302124168824E-8</v>
      </c>
      <c r="O9">
        <f>IF(ISERR(Density!O9*NatL!$AE11),0,(Density!O9*NatL!$AE11))</f>
        <v>5.6807251731225184E-8</v>
      </c>
      <c r="P9">
        <f>IF(ISERR(Density!P9*NatL!$AE11),0,(Density!P9*NatL!$AE11))</f>
        <v>4.3367572428621241E-8</v>
      </c>
      <c r="Q9">
        <f>IF(ISERR(Density!Q9*NatL!$AE11),0,(Density!Q9*NatL!$AE11))</f>
        <v>3.0314021474815733E-8</v>
      </c>
      <c r="R9">
        <f>IF(ISERR(Density!R9*NatL!$AE11),0,(Density!R9*NatL!$AE11))</f>
        <v>1.9398898987498268E-8</v>
      </c>
      <c r="S9">
        <f>IF(ISERR(Density!S9*NatL!$AE11),0,(Density!S9*NatL!$AE11))</f>
        <v>1.1363457437797064E-8</v>
      </c>
      <c r="T9">
        <f>IF(ISERR(Density!T9*NatL!$AE11),0,(Density!T9*NatL!$AE11))</f>
        <v>6.0924844978109085E-9</v>
      </c>
      <c r="U9">
        <f>IF(ISERR(Density!U9*NatL!$AE11),0,(Density!U9*NatL!$AE11))</f>
        <v>2.989404145350812E-9</v>
      </c>
      <c r="V9">
        <f>IF(ISERR(Density!V9*NatL!$AE11),0,(Density!V9*NatL!$AE11))</f>
        <v>1.3422741027614716E-9</v>
      </c>
      <c r="W9">
        <f>IF(ISERR(Density!W9*NatL!$AE11),0,(Density!W9*NatL!$AE11))</f>
        <v>5.5147792582607819E-10</v>
      </c>
    </row>
    <row r="10" spans="2:23" x14ac:dyDescent="0.25">
      <c r="B10">
        <f>NatL!F12+2.5</f>
        <v>37.5</v>
      </c>
      <c r="C10">
        <f>IF(ISERR(Density!C10*NatL!$AE12),0,(Density!C10*NatL!$AE12))</f>
        <v>1.1237244065271279E-8</v>
      </c>
      <c r="D10">
        <f>IF(ISERR(Density!D10*NatL!$AE12),0,(Density!D10*NatL!$AE12))</f>
        <v>2.3829133801854454E-8</v>
      </c>
      <c r="E10">
        <f>IF(ISERR(Density!E10*NatL!$AE12),0,(Density!E10*NatL!$AE12))</f>
        <v>4.6589989943385859E-8</v>
      </c>
      <c r="F10">
        <f>IF(ISERR(Density!F10*NatL!$AE12),0,(Density!F10*NatL!$AE12))</f>
        <v>8.3874728027546181E-8</v>
      </c>
      <c r="G10">
        <f>IF(ISERR(Density!G10*NatL!$AE12),0,(Density!G10*NatL!$AE12))</f>
        <v>1.3888782856348825E-7</v>
      </c>
      <c r="H10">
        <f>IF(ISERR(Density!H10*NatL!$AE12),0,(Density!H10*NatL!$AE12))</f>
        <v>2.1135984976655192E-7</v>
      </c>
      <c r="I10">
        <f>IF(ISERR(Density!I10*NatL!$AE12),0,(Density!I10*NatL!$AE12))</f>
        <v>2.9539618346183734E-7</v>
      </c>
      <c r="J10">
        <f>IF(ISERR(Density!J10*NatL!$AE12),0,(Density!J10*NatL!$AE12))</f>
        <v>3.7893316736013466E-7</v>
      </c>
      <c r="K10">
        <f>IF(ISERR(Density!K10*NatL!$AE12),0,(Density!K10*NatL!$AE12))</f>
        <v>4.4595183628499639E-7</v>
      </c>
      <c r="L10">
        <f>IF(ISERR(Density!L10*NatL!$AE12),0,(Density!L10*NatL!$AE12))</f>
        <v>4.8128865577424591E-7</v>
      </c>
      <c r="M10">
        <f>IF(ISERR(Density!M10*NatL!$AE12),0,(Density!M10*NatL!$AE12))</f>
        <v>4.7617484730874379E-7</v>
      </c>
      <c r="N10">
        <f>IF(ISERR(Density!N10*NatL!$AE12),0,(Density!N10*NatL!$AE12))</f>
        <v>4.3176004154565512E-7</v>
      </c>
      <c r="O10">
        <f>IF(ISERR(Density!O10*NatL!$AE12),0,(Density!O10*NatL!$AE12))</f>
        <v>3.5869308694057335E-7</v>
      </c>
      <c r="P10">
        <f>IF(ISERR(Density!P10*NatL!$AE12),0,(Density!P10*NatL!$AE12))</f>
        <v>2.7296811263727474E-7</v>
      </c>
      <c r="Q10">
        <f>IF(ISERR(Density!Q10*NatL!$AE12),0,(Density!Q10*NatL!$AE12))</f>
        <v>1.9025013796168052E-7</v>
      </c>
      <c r="R10">
        <f>IF(ISERR(Density!R10*NatL!$AE12),0,(Density!R10*NatL!$AE12))</f>
        <v>1.2141940745426846E-7</v>
      </c>
      <c r="S10">
        <f>IF(ISERR(Density!S10*NatL!$AE12),0,(Density!S10*NatL!$AE12))</f>
        <v>7.0947285019743764E-8</v>
      </c>
      <c r="T10">
        <f>IF(ISERR(Density!T10*NatL!$AE12),0,(Density!T10*NatL!$AE12))</f>
        <v>3.7949824920394288E-8</v>
      </c>
      <c r="U10">
        <f>IF(ISERR(Density!U10*NatL!$AE12),0,(Density!U10*NatL!$AE12))</f>
        <v>1.8580531968786868E-8</v>
      </c>
      <c r="V10">
        <f>IF(ISERR(Density!V10*NatL!$AE12),0,(Density!V10*NatL!$AE12))</f>
        <v>8.3259602656059312E-9</v>
      </c>
      <c r="W10">
        <f>IF(ISERR(Density!W10*NatL!$AE12),0,(Density!W10*NatL!$AE12))</f>
        <v>3.4142591680050136E-9</v>
      </c>
    </row>
    <row r="11" spans="2:23" x14ac:dyDescent="0.25">
      <c r="B11">
        <f>NatL!F13+2.5</f>
        <v>42.5</v>
      </c>
      <c r="C11">
        <f>IF(ISERR(Density!C11*NatL!$AE13),0,(Density!C11*NatL!$AE13))</f>
        <v>7.3349524684700763E-8</v>
      </c>
      <c r="D11">
        <f>IF(ISERR(Density!D11*NatL!$AE13),0,(Density!D11*NatL!$AE13))</f>
        <v>1.5320122686502525E-7</v>
      </c>
      <c r="E11">
        <f>IF(ISERR(Density!E11*NatL!$AE13),0,(Density!E11*NatL!$AE13))</f>
        <v>2.9578199865826934E-7</v>
      </c>
      <c r="F11">
        <f>IF(ISERR(Density!F11*NatL!$AE13),0,(Density!F11*NatL!$AE13))</f>
        <v>5.2684718259169426E-7</v>
      </c>
      <c r="G11">
        <f>IF(ISERR(Density!G11*NatL!$AE13),0,(Density!G11*NatL!$AE13))</f>
        <v>8.6448482512991754E-7</v>
      </c>
      <c r="H11">
        <f>IF(ISERR(Density!H11*NatL!$AE13),0,(Density!H11*NatL!$AE13))</f>
        <v>1.3052276523595754E-6</v>
      </c>
      <c r="I11">
        <f>IF(ISERR(Density!I11*NatL!$AE13),0,(Density!I11*NatL!$AE13))</f>
        <v>1.8116314325115444E-6</v>
      </c>
      <c r="J11">
        <f>IF(ISERR(Density!J11*NatL!$AE13),0,(Density!J11*NatL!$AE13))</f>
        <v>2.3098452777089032E-6</v>
      </c>
      <c r="K11">
        <f>IF(ISERR(Density!K11*NatL!$AE13),0,(Density!K11*NatL!$AE13))</f>
        <v>2.7036986689946673E-6</v>
      </c>
      <c r="L11">
        <f>IF(ISERR(Density!L11*NatL!$AE13),0,(Density!L11*NatL!$AE13))</f>
        <v>2.9038488585502034E-6</v>
      </c>
      <c r="M11">
        <f>IF(ISERR(Density!M11*NatL!$AE13),0,(Density!M11*NatL!$AE13))</f>
        <v>2.8605103573269468E-6</v>
      </c>
      <c r="N11">
        <f>IF(ISERR(Density!N11*NatL!$AE13),0,(Density!N11*NatL!$AE13))</f>
        <v>2.583501094319729E-6</v>
      </c>
      <c r="O11">
        <f>IF(ISERR(Density!O11*NatL!$AE13),0,(Density!O11*NatL!$AE13))</f>
        <v>2.1386223279118593E-6</v>
      </c>
      <c r="P11">
        <f>IF(ISERR(Density!P11*NatL!$AE13),0,(Density!P11*NatL!$AE13))</f>
        <v>1.6221958300148051E-6</v>
      </c>
      <c r="Q11">
        <f>IF(ISERR(Density!Q11*NatL!$AE13),0,(Density!Q11*NatL!$AE13))</f>
        <v>1.127236496733412E-6</v>
      </c>
      <c r="R11">
        <f>IF(ISERR(Density!R11*NatL!$AE13),0,(Density!R11*NatL!$AE13))</f>
        <v>7.1743250880410043E-7</v>
      </c>
      <c r="S11">
        <f>IF(ISERR(Density!S11*NatL!$AE13),0,(Density!S11*NatL!$AE13))</f>
        <v>4.1814195615247415E-7</v>
      </c>
      <c r="T11">
        <f>IF(ISERR(Density!T11*NatL!$AE13),0,(Density!T11*NatL!$AE13))</f>
        <v>2.2313857420388706E-7</v>
      </c>
      <c r="U11">
        <f>IF(ISERR(Density!U11*NatL!$AE13),0,(Density!U11*NatL!$AE13))</f>
        <v>1.0901168051609264E-7</v>
      </c>
      <c r="V11">
        <f>IF(ISERR(Density!V11*NatL!$AE13),0,(Density!V11*NatL!$AE13))</f>
        <v>4.874889435445238E-8</v>
      </c>
      <c r="W11">
        <f>IF(ISERR(Density!W11*NatL!$AE13),0,(Density!W11*NatL!$AE13))</f>
        <v>1.9952689201218679E-8</v>
      </c>
    </row>
    <row r="12" spans="2:23" x14ac:dyDescent="0.25">
      <c r="B12">
        <f>NatL!F14+2.5</f>
        <v>47.5</v>
      </c>
      <c r="C12">
        <f>IF(ISERR(Density!C12*NatL!$AE14),0,(Density!C12*NatL!$AE14))</f>
        <v>4.6213369855901632E-7</v>
      </c>
      <c r="D12">
        <f>IF(ISERR(Density!D12*NatL!$AE14),0,(Density!D12*NatL!$AE14))</f>
        <v>9.4709030003577441E-7</v>
      </c>
      <c r="E12">
        <f>IF(ISERR(Density!E12*NatL!$AE14),0,(Density!E12*NatL!$AE14))</f>
        <v>1.8008490103995767E-6</v>
      </c>
      <c r="F12">
        <f>IF(ISERR(Density!F12*NatL!$AE14),0,(Density!F12*NatL!$AE14))</f>
        <v>3.1677307855543034E-6</v>
      </c>
      <c r="G12">
        <f>IF(ISERR(Density!G12*NatL!$AE14),0,(Density!G12*NatL!$AE14))</f>
        <v>5.1436221095589137E-6</v>
      </c>
      <c r="H12">
        <f>IF(ISERR(Density!H12*NatL!$AE14),0,(Density!H12*NatL!$AE14))</f>
        <v>7.6972120734169577E-6</v>
      </c>
      <c r="I12">
        <f>IF(ISERR(Density!I12*NatL!$AE14),0,(Density!I12*NatL!$AE14))</f>
        <v>1.0602168593218699E-5</v>
      </c>
      <c r="J12">
        <f>IF(ISERR(Density!J12*NatL!$AE14),0,(Density!J12*NatL!$AE14))</f>
        <v>1.3428288657103016E-5</v>
      </c>
      <c r="K12">
        <f>IF(ISERR(Density!K12*NatL!$AE14),0,(Density!K12*NatL!$AE14))</f>
        <v>1.5626573471899971E-5</v>
      </c>
      <c r="L12">
        <f>IF(ISERR(Density!L12*NatL!$AE14),0,(Density!L12*NatL!$AE14))</f>
        <v>1.6697067390710521E-5</v>
      </c>
      <c r="M12">
        <f>IF(ISERR(Density!M12*NatL!$AE14),0,(Density!M12*NatL!$AE14))</f>
        <v>1.637251095354957E-5</v>
      </c>
      <c r="N12">
        <f>IF(ISERR(Density!N12*NatL!$AE14),0,(Density!N12*NatL!$AE14))</f>
        <v>1.4726267817385035E-5</v>
      </c>
      <c r="O12">
        <f>IF(ISERR(Density!O12*NatL!$AE14),0,(Density!O12*NatL!$AE14))</f>
        <v>1.214525187737644E-5</v>
      </c>
      <c r="P12">
        <f>IF(ISERR(Density!P12*NatL!$AE14),0,(Density!P12*NatL!$AE14))</f>
        <v>9.1815364611900582E-6</v>
      </c>
      <c r="Q12">
        <f>IF(ISERR(Density!Q12*NatL!$AE14),0,(Density!Q12*NatL!$AE14))</f>
        <v>6.3605940115746044E-6</v>
      </c>
      <c r="R12">
        <f>IF(ISERR(Density!R12*NatL!$AE14),0,(Density!R12*NatL!$AE14))</f>
        <v>4.0369026034819004E-6</v>
      </c>
      <c r="S12">
        <f>IF(ISERR(Density!S12*NatL!$AE14),0,(Density!S12*NatL!$AE14))</f>
        <v>2.3467968712715701E-6</v>
      </c>
      <c r="T12">
        <f>IF(ISERR(Density!T12*NatL!$AE14),0,(Density!T12*NatL!$AE14))</f>
        <v>1.249392908768864E-6</v>
      </c>
      <c r="U12">
        <f>IF(ISERR(Density!U12*NatL!$AE14),0,(Density!U12*NatL!$AE14))</f>
        <v>6.0904319107938476E-7</v>
      </c>
      <c r="V12">
        <f>IF(ISERR(Density!V12*NatL!$AE14),0,(Density!V12*NatL!$AE14))</f>
        <v>2.718065839356608E-7</v>
      </c>
      <c r="W12">
        <f>IF(ISERR(Density!W12*NatL!$AE14),0,(Density!W12*NatL!$AE14))</f>
        <v>1.1103985659167315E-7</v>
      </c>
    </row>
    <row r="13" spans="2:23" x14ac:dyDescent="0.25">
      <c r="B13">
        <f>NatL!F15+2.5</f>
        <v>52.5</v>
      </c>
      <c r="C13">
        <f>IF(ISERR(Density!C13*NatL!$AE15),0,(Density!C13*NatL!$AE15))</f>
        <v>2.8149608418759988E-6</v>
      </c>
      <c r="D13">
        <f>IF(ISERR(Density!D13*NatL!$AE15),0,(Density!D13*NatL!$AE15))</f>
        <v>5.6259034447642668E-6</v>
      </c>
      <c r="E13">
        <f>IF(ISERR(Density!E13*NatL!$AE15),0,(Density!E13*NatL!$AE15))</f>
        <v>1.0494035863625434E-5</v>
      </c>
      <c r="F13">
        <f>IF(ISERR(Density!F13*NatL!$AE15),0,(Density!F13*NatL!$AE15))</f>
        <v>1.8181455400395455E-5</v>
      </c>
      <c r="G13">
        <f>IF(ISERR(Density!G13*NatL!$AE15),0,(Density!G13*NatL!$AE15))</f>
        <v>2.9161733295528002E-5</v>
      </c>
      <c r="H13">
        <f>IF(ISERR(Density!H13*NatL!$AE15),0,(Density!H13*NatL!$AE15))</f>
        <v>4.3198074689103957E-5</v>
      </c>
      <c r="I13">
        <f>IF(ISERR(Density!I13*NatL!$AE15),0,(Density!I13*NatL!$AE15))</f>
        <v>5.8994818617432784E-5</v>
      </c>
      <c r="J13">
        <f>IF(ISERR(Density!J13*NatL!$AE15),0,(Density!J13*NatL!$AE15))</f>
        <v>7.4177829440671479E-5</v>
      </c>
      <c r="K13">
        <f>IF(ISERR(Density!K13*NatL!$AE15),0,(Density!K13*NatL!$AE15))</f>
        <v>8.5779790532911423E-5</v>
      </c>
      <c r="L13">
        <f>IF(ISERR(Density!L13*NatL!$AE15),0,(Density!L13*NatL!$AE15))</f>
        <v>9.1154712954997071E-5</v>
      </c>
      <c r="M13">
        <f>IF(ISERR(Density!M13*NatL!$AE15),0,(Density!M13*NatL!$AE15))</f>
        <v>8.8952575922943841E-5</v>
      </c>
      <c r="N13">
        <f>IF(ISERR(Density!N13*NatL!$AE15),0,(Density!N13*NatL!$AE15))</f>
        <v>7.9666908736331836E-5</v>
      </c>
      <c r="O13">
        <f>IF(ISERR(Density!O13*NatL!$AE15),0,(Density!O13*NatL!$AE15))</f>
        <v>6.545354940213701E-5</v>
      </c>
      <c r="P13">
        <f>IF(ISERR(Density!P13*NatL!$AE15),0,(Density!P13*NatL!$AE15))</f>
        <v>4.931196516798254E-5</v>
      </c>
      <c r="Q13">
        <f>IF(ISERR(Density!Q13*NatL!$AE15),0,(Density!Q13*NatL!$AE15))</f>
        <v>3.4055650719338302E-5</v>
      </c>
      <c r="R13">
        <f>IF(ISERR(Density!R13*NatL!$AE15),0,(Density!R13*NatL!$AE15))</f>
        <v>2.1553539803149088E-5</v>
      </c>
      <c r="S13">
        <f>IF(ISERR(Density!S13*NatL!$AE15),0,(Density!S13*NatL!$AE15))</f>
        <v>1.2497767838948084E-5</v>
      </c>
      <c r="T13">
        <f>IF(ISERR(Density!T13*NatL!$AE15),0,(Density!T13*NatL!$AE15))</f>
        <v>6.6379918301247307E-6</v>
      </c>
      <c r="U13">
        <f>IF(ISERR(Density!U13*NatL!$AE15),0,(Density!U13*NatL!$AE15))</f>
        <v>3.2288594494772843E-6</v>
      </c>
      <c r="V13">
        <f>IF(ISERR(Density!V13*NatL!$AE15),0,(Density!V13*NatL!$AE15))</f>
        <v>1.4381274303733531E-6</v>
      </c>
      <c r="W13">
        <f>IF(ISERR(Density!W13*NatL!$AE15),0,(Density!W13*NatL!$AE15))</f>
        <v>5.8643164761498735E-7</v>
      </c>
    </row>
    <row r="14" spans="2:23" x14ac:dyDescent="0.25">
      <c r="B14">
        <f>NatL!F16+2.5</f>
        <v>57.5</v>
      </c>
      <c r="C14">
        <f>IF(ISERR(Density!C14*NatL!$AE16),0,(Density!C14*NatL!$AE16))</f>
        <v>1.6087253620616272E-5</v>
      </c>
      <c r="D14">
        <f>IF(ISERR(Density!D14*NatL!$AE16),0,(Density!D14*NatL!$AE16))</f>
        <v>3.1000131353773217E-5</v>
      </c>
      <c r="E14">
        <f>IF(ISERR(Density!E14*NatL!$AE16),0,(Density!E14*NatL!$AE16))</f>
        <v>5.6357643362310904E-5</v>
      </c>
      <c r="F14">
        <f>IF(ISERR(Density!F14*NatL!$AE16),0,(Density!F14*NatL!$AE16))</f>
        <v>9.5792615596288145E-5</v>
      </c>
      <c r="G14">
        <f>IF(ISERR(Density!G14*NatL!$AE16),0,(Density!G14*NatL!$AE16))</f>
        <v>1.5138600689930067E-4</v>
      </c>
      <c r="H14">
        <f>IF(ISERR(Density!H14*NatL!$AE16),0,(Density!H14*NatL!$AE16))</f>
        <v>2.2161909818260955E-4</v>
      </c>
      <c r="I14">
        <f>IF(ISERR(Density!I14*NatL!$AE16),0,(Density!I14*NatL!$AE16))</f>
        <v>2.9975599004315148E-4</v>
      </c>
      <c r="J14">
        <f>IF(ISERR(Density!J14*NatL!$AE16),0,(Density!J14*NatL!$AE16))</f>
        <v>3.7388844153906004E-4</v>
      </c>
      <c r="K14">
        <f>IF(ISERR(Density!K14*NatL!$AE16),0,(Density!K14*NatL!$AE16))</f>
        <v>4.2944325821849715E-4</v>
      </c>
      <c r="L14">
        <f>IF(ISERR(Density!L14*NatL!$AE16),0,(Density!L14*NatL!$AE16))</f>
        <v>4.5370692586534577E-4</v>
      </c>
      <c r="M14">
        <f>IF(ISERR(Density!M14*NatL!$AE16),0,(Density!M14*NatL!$AE16))</f>
        <v>4.4052222661578825E-4</v>
      </c>
      <c r="N14">
        <f>IF(ISERR(Density!N14*NatL!$AE16),0,(Density!N14*NatL!$AE16))</f>
        <v>3.9280247366774146E-4</v>
      </c>
      <c r="O14">
        <f>IF(ISERR(Density!O14*NatL!$AE16),0,(Density!O14*NatL!$AE16))</f>
        <v>3.2147099947119116E-4</v>
      </c>
      <c r="P14">
        <f>IF(ISERR(Density!P14*NatL!$AE16),0,(Density!P14*NatL!$AE16))</f>
        <v>2.4135759330593369E-4</v>
      </c>
      <c r="Q14">
        <f>IF(ISERR(Density!Q14*NatL!$AE16),0,(Density!Q14*NatL!$AE16))</f>
        <v>1.6617125083283449E-4</v>
      </c>
      <c r="R14">
        <f>IF(ISERR(Density!R14*NatL!$AE16),0,(Density!R14*NatL!$AE16))</f>
        <v>1.0487635944207706E-4</v>
      </c>
      <c r="S14">
        <f>IF(ISERR(Density!S14*NatL!$AE16),0,(Density!S14*NatL!$AE16))</f>
        <v>6.0659492630548452E-5</v>
      </c>
      <c r="T14">
        <f>IF(ISERR(Density!T14*NatL!$AE16),0,(Density!T14*NatL!$AE16))</f>
        <v>3.2144722539113876E-5</v>
      </c>
      <c r="U14">
        <f>IF(ISERR(Density!U14*NatL!$AE16),0,(Density!U14*NatL!$AE16))</f>
        <v>1.5603251591783329E-5</v>
      </c>
      <c r="V14">
        <f>IF(ISERR(Density!V14*NatL!$AE16),0,(Density!V14*NatL!$AE16))</f>
        <v>6.9363643125079363E-6</v>
      </c>
      <c r="W14">
        <f>IF(ISERR(Density!W14*NatL!$AE16),0,(Density!W14*NatL!$AE16))</f>
        <v>2.8234945917055659E-6</v>
      </c>
    </row>
    <row r="15" spans="2:23" x14ac:dyDescent="0.25">
      <c r="B15">
        <f>NatL!F17+2.5</f>
        <v>62.5</v>
      </c>
      <c r="C15">
        <f>IF(ISERR(Density!C15*NatL!$AE17),0,(Density!C15*NatL!$AE17))</f>
        <v>7.6726185480281969E-5</v>
      </c>
      <c r="D15">
        <f>IF(ISERR(Density!D15*NatL!$AE17),0,(Density!D15*NatL!$AE17))</f>
        <v>1.3867634079962096E-4</v>
      </c>
      <c r="E15">
        <f>IF(ISERR(Density!E15*NatL!$AE17),0,(Density!E15*NatL!$AE17))</f>
        <v>2.4260646234520477E-4</v>
      </c>
      <c r="F15">
        <f>IF(ISERR(Density!F15*NatL!$AE17),0,(Density!F15*NatL!$AE17))</f>
        <v>4.0185614401605751E-4</v>
      </c>
      <c r="G15">
        <f>IF(ISERR(Density!G15*NatL!$AE17),0,(Density!G15*NatL!$AE17))</f>
        <v>6.2337341001495491E-4</v>
      </c>
      <c r="H15">
        <f>IF(ISERR(Density!H15*NatL!$AE17),0,(Density!H15*NatL!$AE17))</f>
        <v>8.9983934516876894E-4</v>
      </c>
      <c r="I15">
        <f>IF(ISERR(Density!I15*NatL!$AE17),0,(Density!I15*NatL!$AE17))</f>
        <v>1.2037728960414193E-3</v>
      </c>
      <c r="J15">
        <f>IF(ISERR(Density!J15*NatL!$AE17),0,(Density!J15*NatL!$AE17))</f>
        <v>1.488232304840315E-3</v>
      </c>
      <c r="K15">
        <f>IF(ISERR(Density!K15*NatL!$AE17),0,(Density!K15*NatL!$AE17))</f>
        <v>1.696952009253802E-3</v>
      </c>
      <c r="L15">
        <f>IF(ISERR(Density!L15*NatL!$AE17),0,(Density!L15*NatL!$AE17))</f>
        <v>1.7819259155995805E-3</v>
      </c>
      <c r="M15">
        <f>IF(ISERR(Density!M15*NatL!$AE17),0,(Density!M15*NatL!$AE17))</f>
        <v>1.7211991100227789E-3</v>
      </c>
      <c r="N15">
        <f>IF(ISERR(Density!N15*NatL!$AE17),0,(Density!N15*NatL!$AE17))</f>
        <v>1.5279222394322866E-3</v>
      </c>
      <c r="O15">
        <f>IF(ISERR(Density!O15*NatL!$AE17),0,(Density!O15*NatL!$AE17))</f>
        <v>1.2456196537826258E-3</v>
      </c>
      <c r="P15">
        <f>IF(ISERR(Density!P15*NatL!$AE17),0,(Density!P15*NatL!$AE17))</f>
        <v>9.320248576715791E-4</v>
      </c>
      <c r="Q15">
        <f>IF(ISERR(Density!Q15*NatL!$AE17),0,(Density!Q15*NatL!$AE17))</f>
        <v>6.3975806317102357E-4</v>
      </c>
      <c r="R15">
        <f>IF(ISERR(Density!R15*NatL!$AE17),0,(Density!R15*NatL!$AE17))</f>
        <v>4.0269232924152647E-4</v>
      </c>
      <c r="S15">
        <f>IF(ISERR(Density!S15*NatL!$AE17),0,(Density!S15*NatL!$AE17))</f>
        <v>2.3235433431567892E-4</v>
      </c>
      <c r="T15">
        <f>IF(ISERR(Density!T15*NatL!$AE17),0,(Density!T15*NatL!$AE17))</f>
        <v>1.2286283597778329E-4</v>
      </c>
      <c r="U15">
        <f>IF(ISERR(Density!U15*NatL!$AE17),0,(Density!U15*NatL!$AE17))</f>
        <v>5.9521377832271521E-5</v>
      </c>
      <c r="V15">
        <f>IF(ISERR(Density!V15*NatL!$AE17),0,(Density!V15*NatL!$AE17))</f>
        <v>2.641271736737277E-5</v>
      </c>
      <c r="W15">
        <f>IF(ISERR(Density!W15*NatL!$AE17),0,(Density!W15*NatL!$AE17))</f>
        <v>1.0733910611623724E-5</v>
      </c>
    </row>
    <row r="16" spans="2:23" x14ac:dyDescent="0.25">
      <c r="B16">
        <f>NatL!F18+2.5</f>
        <v>67.5</v>
      </c>
      <c r="C16">
        <f>IF(ISERR(Density!C16*NatL!$AE18),0,(Density!C16*NatL!$AE18))</f>
        <v>2.9898288214619793E-4</v>
      </c>
      <c r="D16">
        <f>IF(ISERR(Density!D16*NatL!$AE18),0,(Density!D16*NatL!$AE18))</f>
        <v>4.0991638140307115E-4</v>
      </c>
      <c r="E16">
        <f>IF(ISERR(Density!E16*NatL!$AE18),0,(Density!E16*NatL!$AE18))</f>
        <v>6.6570324284796799E-4</v>
      </c>
      <c r="F16">
        <f>IF(ISERR(Density!F16*NatL!$AE18),0,(Density!F16*NatL!$AE18))</f>
        <v>1.0598447514704554E-3</v>
      </c>
      <c r="G16">
        <f>IF(ISERR(Density!G16*NatL!$AE18),0,(Density!G16*NatL!$AE18))</f>
        <v>1.6035046183714135E-3</v>
      </c>
      <c r="H16">
        <f>IF(ISERR(Density!H16*NatL!$AE18),0,(Density!H16*NatL!$AE18))</f>
        <v>2.2749994318438556E-3</v>
      </c>
      <c r="I16">
        <f>IF(ISERR(Density!I16*NatL!$AE18),0,(Density!I16*NatL!$AE18))</f>
        <v>3.0050147506966449E-3</v>
      </c>
      <c r="J16">
        <f>IF(ISERR(Density!J16*NatL!$AE18),0,(Density!J16*NatL!$AE18))</f>
        <v>3.6791280227918854E-3</v>
      </c>
      <c r="K16">
        <f>IF(ISERR(Density!K16*NatL!$AE18),0,(Density!K16*NatL!$AE18))</f>
        <v>4.1629069788269076E-3</v>
      </c>
      <c r="L16">
        <f>IF(ISERR(Density!L16*NatL!$AE18),0,(Density!L16*NatL!$AE18))</f>
        <v>4.3441026875571716E-3</v>
      </c>
      <c r="M16">
        <f>IF(ISERR(Density!M16*NatL!$AE18),0,(Density!M16*NatL!$AE18))</f>
        <v>4.1743779527154664E-3</v>
      </c>
      <c r="N16">
        <f>IF(ISERR(Density!N16*NatL!$AE18),0,(Density!N16*NatL!$AE18))</f>
        <v>3.6895025571796196E-3</v>
      </c>
      <c r="O16">
        <f>IF(ISERR(Density!O16*NatL!$AE18),0,(Density!O16*NatL!$AE18))</f>
        <v>2.9966444128440863E-3</v>
      </c>
      <c r="P16">
        <f>IF(ISERR(Density!P16*NatL!$AE18),0,(Density!P16*NatL!$AE18))</f>
        <v>2.2350171332215624E-3</v>
      </c>
      <c r="Q16">
        <f>IF(ISERR(Density!Q16*NatL!$AE18),0,(Density!Q16*NatL!$AE18))</f>
        <v>1.5298570377151124E-3</v>
      </c>
      <c r="R16">
        <f>IF(ISERR(Density!R16*NatL!$AE18),0,(Density!R16*NatL!$AE18))</f>
        <v>9.6058582712569434E-4</v>
      </c>
      <c r="S16">
        <f>IF(ISERR(Density!S16*NatL!$AE18),0,(Density!S16*NatL!$AE18))</f>
        <v>5.5304763575373935E-4</v>
      </c>
      <c r="T16">
        <f>IF(ISERR(Density!T16*NatL!$AE18),0,(Density!T16*NatL!$AE18))</f>
        <v>2.9186563711747584E-4</v>
      </c>
      <c r="U16">
        <f>IF(ISERR(Density!U16*NatL!$AE18),0,(Density!U16*NatL!$AE18))</f>
        <v>1.41147205920088E-4</v>
      </c>
      <c r="V16">
        <f>IF(ISERR(Density!V16*NatL!$AE18),0,(Density!V16*NatL!$AE18))</f>
        <v>6.2534974220548872E-5</v>
      </c>
      <c r="W16">
        <f>IF(ISERR(Density!W16*NatL!$AE18),0,(Density!W16*NatL!$AE18))</f>
        <v>2.5377097708274649E-5</v>
      </c>
    </row>
    <row r="17" spans="2:23" x14ac:dyDescent="0.25">
      <c r="B17">
        <f>NatL!F19+2.5</f>
        <v>72.5</v>
      </c>
      <c r="C17">
        <f>IF(ISERR(Density!C17*NatL!$AE19),0,(Density!C17*NatL!$AE19))</f>
        <v>0</v>
      </c>
      <c r="D17">
        <f>IF(ISERR(Density!D17*NatL!$AE19),0,(Density!D17*NatL!$AE19))</f>
        <v>5.5222782743854094E-4</v>
      </c>
      <c r="E17">
        <f>IF(ISERR(Density!E17*NatL!$AE19),0,(Density!E17*NatL!$AE19))</f>
        <v>1.2156720905763341E-3</v>
      </c>
      <c r="F17">
        <f>IF(ISERR(Density!F17*NatL!$AE19),0,(Density!F17*NatL!$AE19))</f>
        <v>1.7702468257643155E-3</v>
      </c>
      <c r="G17">
        <f>IF(ISERR(Density!G17*NatL!$AE19),0,(Density!G17*NatL!$AE19))</f>
        <v>2.5774154645046786E-3</v>
      </c>
      <c r="H17">
        <f>IF(ISERR(Density!H17*NatL!$AE19),0,(Density!H17*NatL!$AE19))</f>
        <v>3.5764233521707496E-3</v>
      </c>
      <c r="I17">
        <f>IF(ISERR(Density!I17*NatL!$AE19),0,(Density!I17*NatL!$AE19))</f>
        <v>4.6555262245758372E-3</v>
      </c>
      <c r="J17">
        <f>IF(ISERR(Density!J17*NatL!$AE19),0,(Density!J17*NatL!$AE19))</f>
        <v>5.6410474341133362E-3</v>
      </c>
      <c r="K17">
        <f>IF(ISERR(Density!K17*NatL!$AE19),0,(Density!K17*NatL!$AE19))</f>
        <v>6.3334292808228674E-3</v>
      </c>
      <c r="L17">
        <f>IF(ISERR(Density!L17*NatL!$AE19),0,(Density!L17*NatL!$AE19))</f>
        <v>6.5693336247843971E-3</v>
      </c>
      <c r="M17">
        <f>IF(ISERR(Density!M17*NatL!$AE19),0,(Density!M17*NatL!$AE19))</f>
        <v>6.2822672764404055E-3</v>
      </c>
      <c r="N17">
        <f>IF(ISERR(Density!N17*NatL!$AE19),0,(Density!N17*NatL!$AE19))</f>
        <v>5.5306551273905822E-3</v>
      </c>
      <c r="O17">
        <f>IF(ISERR(Density!O17*NatL!$AE19),0,(Density!O17*NatL!$AE19))</f>
        <v>4.4772712161575464E-3</v>
      </c>
      <c r="P17">
        <f>IF(ISERR(Density!P17*NatL!$AE19),0,(Density!P17*NatL!$AE19))</f>
        <v>3.3300280185492325E-3</v>
      </c>
      <c r="Q17">
        <f>IF(ISERR(Density!Q17*NatL!$AE19),0,(Density!Q17*NatL!$AE19))</f>
        <v>2.2739406514423557E-3</v>
      </c>
      <c r="R17">
        <f>IF(ISERR(Density!R17*NatL!$AE19),0,(Density!R17*NatL!$AE19))</f>
        <v>1.4248319971359362E-3</v>
      </c>
      <c r="S17">
        <f>IF(ISERR(Density!S17*NatL!$AE19),0,(Density!S17*NatL!$AE19))</f>
        <v>8.1884437468853616E-4</v>
      </c>
      <c r="T17">
        <f>IF(ISERR(Density!T17*NatL!$AE19),0,(Density!T17*NatL!$AE19))</f>
        <v>4.3144508990112005E-4</v>
      </c>
      <c r="U17">
        <f>IF(ISERR(Density!U17*NatL!$AE19),0,(Density!U17*NatL!$AE19))</f>
        <v>2.0835101193133768E-4</v>
      </c>
      <c r="V17">
        <f>IF(ISERR(Density!V17*NatL!$AE19),0,(Density!V17*NatL!$AE19))</f>
        <v>9.2191730510063192E-5</v>
      </c>
      <c r="W17">
        <f>IF(ISERR(Density!W17*NatL!$AE19),0,(Density!W17*NatL!$AE19))</f>
        <v>3.7369027813411114E-5</v>
      </c>
    </row>
    <row r="18" spans="2:23" x14ac:dyDescent="0.25">
      <c r="B18">
        <f>NatL!F20+2.5</f>
        <v>77.5</v>
      </c>
      <c r="C18">
        <f>IF(ISERR(Density!C18*NatL!$AE20),0,(Density!C18*NatL!$AE20))</f>
        <v>0</v>
      </c>
      <c r="D18">
        <f>IF(ISERR(Density!D18*NatL!$AE20),0,(Density!D18*NatL!$AE20))</f>
        <v>0</v>
      </c>
      <c r="E18">
        <f>IF(ISERR(Density!E18*NatL!$AE20),0,(Density!E18*NatL!$AE20))</f>
        <v>4.1038206080946482E-4</v>
      </c>
      <c r="F18">
        <f>IF(ISERR(Density!F18*NatL!$AE20),0,(Density!F18*NatL!$AE20))</f>
        <v>1.9608719192905316E-3</v>
      </c>
      <c r="G18">
        <f>IF(ISERR(Density!G18*NatL!$AE20),0,(Density!G18*NatL!$AE20))</f>
        <v>3.2727473524721677E-3</v>
      </c>
      <c r="H18">
        <f>IF(ISERR(Density!H18*NatL!$AE20),0,(Density!H18*NatL!$AE20))</f>
        <v>4.4108066566658603E-3</v>
      </c>
      <c r="I18">
        <f>IF(ISERR(Density!I18*NatL!$AE20),0,(Density!I18*NatL!$AE20))</f>
        <v>5.6550739141777171E-3</v>
      </c>
      <c r="J18">
        <f>IF(ISERR(Density!J18*NatL!$AE20),0,(Density!J18*NatL!$AE20))</f>
        <v>6.787624505000831E-3</v>
      </c>
      <c r="K18">
        <f>IF(ISERR(Density!K18*NatL!$AE20),0,(Density!K18*NatL!$AE20))</f>
        <v>7.5714001015561175E-3</v>
      </c>
      <c r="L18">
        <f>IF(ISERR(Density!L18*NatL!$AE20),0,(Density!L18*NatL!$AE20))</f>
        <v>7.8162567215898718E-3</v>
      </c>
      <c r="M18">
        <f>IF(ISERR(Density!M18*NatL!$AE20),0,(Density!M18*NatL!$AE20))</f>
        <v>7.4476981598741868E-3</v>
      </c>
      <c r="N18">
        <f>IF(ISERR(Density!N18*NatL!$AE20),0,(Density!N18*NatL!$AE20))</f>
        <v>6.5379642324555924E-3</v>
      </c>
      <c r="O18">
        <f>IF(ISERR(Density!O18*NatL!$AE20),0,(Density!O18*NatL!$AE20))</f>
        <v>5.2805141431333446E-3</v>
      </c>
      <c r="P18">
        <f>IF(ISERR(Density!P18*NatL!$AE20),0,(Density!P18*NatL!$AE20))</f>
        <v>3.9199639178837042E-3</v>
      </c>
      <c r="Q18">
        <f>IF(ISERR(Density!Q18*NatL!$AE20),0,(Density!Q18*NatL!$AE20))</f>
        <v>2.6724967863308306E-3</v>
      </c>
      <c r="R18">
        <f>IF(ISERR(Density!R18*NatL!$AE20),0,(Density!R18*NatL!$AE20))</f>
        <v>1.6722785374501164E-3</v>
      </c>
      <c r="S18">
        <f>IF(ISERR(Density!S18*NatL!$AE20),0,(Density!S18*NatL!$AE20))</f>
        <v>9.5991966928757864E-4</v>
      </c>
      <c r="T18">
        <f>IF(ISERR(Density!T18*NatL!$AE20),0,(Density!T18*NatL!$AE20))</f>
        <v>5.0525832453169543E-4</v>
      </c>
      <c r="U18">
        <f>IF(ISERR(Density!U18*NatL!$AE20),0,(Density!U18*NatL!$AE20))</f>
        <v>2.4377652197468905E-4</v>
      </c>
      <c r="V18">
        <f>IF(ISERR(Density!V18*NatL!$AE20),0,(Density!V18*NatL!$AE20))</f>
        <v>1.0778075038321124E-4</v>
      </c>
      <c r="W18">
        <f>IF(ISERR(Density!W18*NatL!$AE20),0,(Density!W18*NatL!$AE20))</f>
        <v>4.3656752990402287E-5</v>
      </c>
    </row>
    <row r="19" spans="2:23" x14ac:dyDescent="0.25">
      <c r="B19">
        <f>NatL!F21+2.5</f>
        <v>82.5</v>
      </c>
      <c r="C19">
        <f>IF(ISERR(Density!C19*NatL!$AE21),0,(Density!C19*NatL!$AE21))</f>
        <v>0</v>
      </c>
      <c r="D19">
        <f>IF(ISERR(Density!D19*NatL!$AE21),0,(Density!D19*NatL!$AE21))</f>
        <v>0</v>
      </c>
      <c r="E19">
        <f>IF(ISERR(Density!E19*NatL!$AE21),0,(Density!E19*NatL!$AE21))</f>
        <v>0</v>
      </c>
      <c r="F19">
        <f>IF(ISERR(Density!F19*NatL!$AE21),0,(Density!F19*NatL!$AE21))</f>
        <v>0</v>
      </c>
      <c r="G19">
        <f>IF(ISERR(Density!G19*NatL!$AE21),0,(Density!G19*NatL!$AE21))</f>
        <v>1.4960531307960901E-3</v>
      </c>
      <c r="H19">
        <f>IF(ISERR(Density!H19*NatL!$AE21),0,(Density!H19*NatL!$AE21))</f>
        <v>4.6056567774088574E-3</v>
      </c>
      <c r="I19">
        <f>IF(ISERR(Density!I19*NatL!$AE21),0,(Density!I19*NatL!$AE21))</f>
        <v>6.0614609651346314E-3</v>
      </c>
      <c r="J19">
        <f>IF(ISERR(Density!J19*NatL!$AE21),0,(Density!J19*NatL!$AE21))</f>
        <v>7.2925790174825271E-3</v>
      </c>
      <c r="K19">
        <f>IF(ISERR(Density!K19*NatL!$AE21),0,(Density!K19*NatL!$AE21))</f>
        <v>8.1387154374426233E-3</v>
      </c>
      <c r="L19">
        <f>IF(ISERR(Density!L19*NatL!$AE21),0,(Density!L19*NatL!$AE21))</f>
        <v>8.4024176569137826E-3</v>
      </c>
      <c r="M19">
        <f>IF(ISERR(Density!M19*NatL!$AE21),0,(Density!M19*NatL!$AE21))</f>
        <v>8.0056566488223672E-3</v>
      </c>
      <c r="N19">
        <f>IF(ISERR(Density!N19*NatL!$AE21),0,(Density!N19*NatL!$AE21))</f>
        <v>7.0270058123743677E-3</v>
      </c>
      <c r="O19">
        <f>IF(ISERR(Density!O19*NatL!$AE21),0,(Density!O19*NatL!$AE21))</f>
        <v>5.6748438904703422E-3</v>
      </c>
      <c r="P19">
        <f>IF(ISERR(Density!P19*NatL!$AE21),0,(Density!P19*NatL!$AE21))</f>
        <v>4.2122260079198188E-3</v>
      </c>
      <c r="Q19">
        <f>IF(ISERR(Density!Q19*NatL!$AE21),0,(Density!Q19*NatL!$AE21))</f>
        <v>2.8714567171187208E-3</v>
      </c>
      <c r="R19">
        <f>IF(ISERR(Density!R19*NatL!$AE21),0,(Density!R19*NatL!$AE21))</f>
        <v>1.7966072931481334E-3</v>
      </c>
      <c r="S19">
        <f>IF(ISERR(Density!S19*NatL!$AE21),0,(Density!S19*NatL!$AE21))</f>
        <v>1.0311995951208677E-3</v>
      </c>
      <c r="T19">
        <f>IF(ISERR(Density!T19*NatL!$AE21),0,(Density!T19*NatL!$AE21))</f>
        <v>5.4273539516187005E-4</v>
      </c>
      <c r="U19">
        <f>IF(ISERR(Density!U19*NatL!$AE21),0,(Density!U19*NatL!$AE21))</f>
        <v>2.6184032251954671E-4</v>
      </c>
      <c r="V19">
        <f>IF(ISERR(Density!V19*NatL!$AE21),0,(Density!V19*NatL!$AE21))</f>
        <v>1.157600313377025E-4</v>
      </c>
      <c r="W19">
        <f>IF(ISERR(Density!W19*NatL!$AE21),0,(Density!W19*NatL!$AE21))</f>
        <v>4.6886100846896207E-5</v>
      </c>
    </row>
    <row r="20" spans="2:23" x14ac:dyDescent="0.25">
      <c r="B20">
        <f>NatL!F22+2.5</f>
        <v>87.5</v>
      </c>
      <c r="C20">
        <f>IF(ISERR(Density!C20*NatL!$AE22),0,(Density!C20*NatL!$AE22))</f>
        <v>0</v>
      </c>
      <c r="D20">
        <f>IF(ISERR(Density!D20*NatL!$AE22),0,(Density!D20*NatL!$AE22))</f>
        <v>0</v>
      </c>
      <c r="E20">
        <f>IF(ISERR(Density!E20*NatL!$AE22),0,(Density!E20*NatL!$AE22))</f>
        <v>0</v>
      </c>
      <c r="F20">
        <f>IF(ISERR(Density!F20*NatL!$AE22),0,(Density!F20*NatL!$AE22))</f>
        <v>0</v>
      </c>
      <c r="G20">
        <f>IF(ISERR(Density!G20*NatL!$AE22),0,(Density!G20*NatL!$AE22))</f>
        <v>0</v>
      </c>
      <c r="H20">
        <f>IF(ISERR(Density!H20*NatL!$AE22),0,(Density!H20*NatL!$AE22))</f>
        <v>0</v>
      </c>
      <c r="I20">
        <f>IF(ISERR(Density!I20*NatL!$AE22),0,(Density!I20*NatL!$AE22))</f>
        <v>3.2527748007206776E-3</v>
      </c>
      <c r="J20">
        <f>IF(ISERR(Density!J20*NatL!$AE22),0,(Density!J20*NatL!$AE22))</f>
        <v>6.7146614698257879E-3</v>
      </c>
      <c r="K20">
        <f>IF(ISERR(Density!K20*NatL!$AE22),0,(Density!K20*NatL!$AE22))</f>
        <v>7.9091159120301367E-3</v>
      </c>
      <c r="L20">
        <f>IF(ISERR(Density!L20*NatL!$AE22),0,(Density!L20*NatL!$AE22))</f>
        <v>8.3377476265554026E-3</v>
      </c>
      <c r="M20">
        <f>IF(ISERR(Density!M20*NatL!$AE22),0,(Density!M20*NatL!$AE22))</f>
        <v>8.0355843460509363E-3</v>
      </c>
      <c r="N20">
        <f>IF(ISERR(Density!N20*NatL!$AE22),0,(Density!N20*NatL!$AE22))</f>
        <v>7.1048952037263196E-3</v>
      </c>
      <c r="O20">
        <f>IF(ISERR(Density!O20*NatL!$AE22),0,(Density!O20*NatL!$AE22))</f>
        <v>5.7668701011422139E-3</v>
      </c>
      <c r="P20">
        <f>IF(ISERR(Density!P20*NatL!$AE22),0,(Density!P20*NatL!$AE22))</f>
        <v>4.2965116195354154E-3</v>
      </c>
      <c r="Q20">
        <f>IF(ISERR(Density!Q20*NatL!$AE22),0,(Density!Q20*NatL!$AE22))</f>
        <v>2.9372982434936056E-3</v>
      </c>
      <c r="R20">
        <f>IF(ISERR(Density!R20*NatL!$AE22),0,(Density!R20*NatL!$AE22))</f>
        <v>1.8419674781491918E-3</v>
      </c>
      <c r="S20">
        <f>IF(ISERR(Density!S20*NatL!$AE22),0,(Density!S20*NatL!$AE22))</f>
        <v>1.0591791937349573E-3</v>
      </c>
      <c r="T20">
        <f>IF(ISERR(Density!T20*NatL!$AE22),0,(Density!T20*NatL!$AE22))</f>
        <v>5.5831018301916787E-4</v>
      </c>
      <c r="U20">
        <f>IF(ISERR(Density!U20*NatL!$AE22),0,(Density!U20*NatL!$AE22))</f>
        <v>2.6969945864752749E-4</v>
      </c>
      <c r="V20">
        <f>IF(ISERR(Density!V20*NatL!$AE22),0,(Density!V20*NatL!$AE22))</f>
        <v>1.1936494821754173E-4</v>
      </c>
      <c r="W20">
        <f>IF(ISERR(Density!W20*NatL!$AE22),0,(Density!W20*NatL!$AE22))</f>
        <v>4.8391840110215157E-5</v>
      </c>
    </row>
    <row r="21" spans="2:23" x14ac:dyDescent="0.25">
      <c r="B21">
        <f>NatL!F23+2.5</f>
        <v>92.5</v>
      </c>
      <c r="C21">
        <f>IF(ISERR(Density!C21*NatL!$AE23),0,(Density!C21*NatL!$AE23))</f>
        <v>0</v>
      </c>
      <c r="D21">
        <f>IF(ISERR(Density!D21*NatL!$AE23),0,(Density!D21*NatL!$AE23))</f>
        <v>0</v>
      </c>
      <c r="E21">
        <f>IF(ISERR(Density!E21*NatL!$AE23),0,(Density!E21*NatL!$AE23))</f>
        <v>0</v>
      </c>
      <c r="F21">
        <f>IF(ISERR(Density!F21*NatL!$AE23),0,(Density!F21*NatL!$AE23))</f>
        <v>0</v>
      </c>
      <c r="G21">
        <f>IF(ISERR(Density!G21*NatL!$AE23),0,(Density!G21*NatL!$AE23))</f>
        <v>0</v>
      </c>
      <c r="H21">
        <f>IF(ISERR(Density!H21*NatL!$AE23),0,(Density!H21*NatL!$AE23))</f>
        <v>0</v>
      </c>
      <c r="I21">
        <f>IF(ISERR(Density!I21*NatL!$AE23),0,(Density!I21*NatL!$AE23))</f>
        <v>0</v>
      </c>
      <c r="J21">
        <f>IF(ISERR(Density!J21*NatL!$AE23),0,(Density!J21*NatL!$AE23))</f>
        <v>9.0703034949371735E-4</v>
      </c>
      <c r="K21">
        <f>IF(ISERR(Density!K21*NatL!$AE23),0,(Density!K21*NatL!$AE23))</f>
        <v>4.6963764662033619E-3</v>
      </c>
      <c r="L21">
        <f>IF(ISERR(Density!L21*NatL!$AE23),0,(Density!L21*NatL!$AE23))</f>
        <v>7.057089684991383E-3</v>
      </c>
      <c r="M21">
        <f>IF(ISERR(Density!M21*NatL!$AE23),0,(Density!M21*NatL!$AE23))</f>
        <v>7.2809440536125642E-3</v>
      </c>
      <c r="N21">
        <f>IF(ISERR(Density!N21*NatL!$AE23),0,(Density!N21*NatL!$AE23))</f>
        <v>6.6497790876988644E-3</v>
      </c>
      <c r="O21">
        <f>IF(ISERR(Density!O21*NatL!$AE23),0,(Density!O21*NatL!$AE23))</f>
        <v>5.5025294653306325E-3</v>
      </c>
      <c r="P21">
        <f>IF(ISERR(Density!P21*NatL!$AE23),0,(Density!P21*NatL!$AE23))</f>
        <v>4.1525804119808577E-3</v>
      </c>
      <c r="Q21">
        <f>IF(ISERR(Density!Q21*NatL!$AE23),0,(Density!Q21*NatL!$AE23))</f>
        <v>2.8651251433678172E-3</v>
      </c>
      <c r="R21">
        <f>IF(ISERR(Density!R21*NatL!$AE23),0,(Density!R21*NatL!$AE23))</f>
        <v>1.8091738247617999E-3</v>
      </c>
      <c r="S21">
        <f>IF(ISERR(Density!S21*NatL!$AE23),0,(Density!S21*NatL!$AE23))</f>
        <v>1.0459461136214149E-3</v>
      </c>
      <c r="T21">
        <f>IF(ISERR(Density!T21*NatL!$AE23),0,(Density!T21*NatL!$AE23))</f>
        <v>5.5372377783278895E-4</v>
      </c>
      <c r="U21">
        <f>IF(ISERR(Density!U21*NatL!$AE23),0,(Density!U21*NatL!$AE23))</f>
        <v>2.6843394047475579E-4</v>
      </c>
      <c r="V21">
        <f>IF(ISERR(Density!V21*NatL!$AE23),0,(Density!V21*NatL!$AE23))</f>
        <v>1.1915707073721071E-4</v>
      </c>
      <c r="W21">
        <f>IF(ISERR(Density!W21*NatL!$AE23),0,(Density!W21*NatL!$AE23))</f>
        <v>4.8428937361367119E-5</v>
      </c>
    </row>
    <row r="22" spans="2:23" x14ac:dyDescent="0.25">
      <c r="B22">
        <f>NatL!F24+2.5</f>
        <v>97.5</v>
      </c>
      <c r="C22">
        <f>IF(ISERR(Density!C22*NatL!$AE24),0,(Density!C22*NatL!$AE24))</f>
        <v>0</v>
      </c>
      <c r="D22">
        <f>IF(ISERR(Density!D22*NatL!$AE24),0,(Density!D22*NatL!$AE24))</f>
        <v>0</v>
      </c>
      <c r="E22">
        <f>IF(ISERR(Density!E22*NatL!$AE24),0,(Density!E22*NatL!$AE24))</f>
        <v>0</v>
      </c>
      <c r="F22">
        <f>IF(ISERR(Density!F22*NatL!$AE24),0,(Density!F22*NatL!$AE24))</f>
        <v>0</v>
      </c>
      <c r="G22">
        <f>IF(ISERR(Density!G22*NatL!$AE24),0,(Density!G22*NatL!$AE24))</f>
        <v>0</v>
      </c>
      <c r="H22">
        <f>IF(ISERR(Density!H22*NatL!$AE24),0,(Density!H22*NatL!$AE24))</f>
        <v>0</v>
      </c>
      <c r="I22">
        <f>IF(ISERR(Density!I22*NatL!$AE24),0,(Density!I22*NatL!$AE24))</f>
        <v>0</v>
      </c>
      <c r="J22">
        <f>IF(ISERR(Density!J22*NatL!$AE24),0,(Density!J22*NatL!$AE24))</f>
        <v>0</v>
      </c>
      <c r="K22">
        <f>IF(ISERR(Density!K22*NatL!$AE24),0,(Density!K22*NatL!$AE24))</f>
        <v>0</v>
      </c>
      <c r="L22">
        <f>IF(ISERR(Density!L22*NatL!$AE24),0,(Density!L22*NatL!$AE24))</f>
        <v>1.6634364618145275E-3</v>
      </c>
      <c r="M22">
        <f>IF(ISERR(Density!M22*NatL!$AE24),0,(Density!M22*NatL!$AE24))</f>
        <v>4.6305363536343295E-3</v>
      </c>
      <c r="N22">
        <f>IF(ISERR(Density!N22*NatL!$AE24),0,(Density!N22*NatL!$AE24))</f>
        <v>5.2881661301896728E-3</v>
      </c>
      <c r="O22">
        <f>IF(ISERR(Density!O22*NatL!$AE24),0,(Density!O22*NatL!$AE24))</f>
        <v>4.715903957165108E-3</v>
      </c>
      <c r="P22">
        <f>IF(ISERR(Density!P22*NatL!$AE24),0,(Density!P22*NatL!$AE24))</f>
        <v>3.7034394569194148E-3</v>
      </c>
      <c r="Q22">
        <f>IF(ISERR(Density!Q22*NatL!$AE24),0,(Density!Q22*NatL!$AE24))</f>
        <v>2.6197640881322165E-3</v>
      </c>
      <c r="R22">
        <f>IF(ISERR(Density!R22*NatL!$AE24),0,(Density!R22*NatL!$AE24))</f>
        <v>1.6828618159457245E-3</v>
      </c>
      <c r="S22">
        <f>IF(ISERR(Density!S22*NatL!$AE24),0,(Density!S22*NatL!$AE24))</f>
        <v>9.8519886510086015E-4</v>
      </c>
      <c r="T22">
        <f>IF(ISERR(Density!T22*NatL!$AE24),0,(Density!T22*NatL!$AE24))</f>
        <v>5.2658292615945452E-4</v>
      </c>
      <c r="U22">
        <f>IF(ISERR(Density!U22*NatL!$AE24),0,(Density!U22*NatL!$AE24))</f>
        <v>2.572127299029471E-4</v>
      </c>
      <c r="V22">
        <f>IF(ISERR(Density!V22*NatL!$AE24),0,(Density!V22*NatL!$AE24))</f>
        <v>1.1487638848335639E-4</v>
      </c>
      <c r="W22">
        <f>IF(ISERR(Density!W22*NatL!$AE24),0,(Density!W22*NatL!$AE24))</f>
        <v>4.6925622272628339E-5</v>
      </c>
    </row>
    <row r="23" spans="2:23" x14ac:dyDescent="0.25">
      <c r="B23">
        <f>NatL!F25+2.5</f>
        <v>102.5</v>
      </c>
      <c r="C23">
        <f>IF(ISERR(Density!C23*NatL!$AE25),0,(Density!C23*NatL!$AE25))</f>
        <v>0</v>
      </c>
      <c r="D23">
        <f>IF(ISERR(Density!D23*NatL!$AE25),0,(Density!D23*NatL!$AE25))</f>
        <v>0</v>
      </c>
      <c r="E23">
        <f>IF(ISERR(Density!E23*NatL!$AE25),0,(Density!E23*NatL!$AE25))</f>
        <v>0</v>
      </c>
      <c r="F23">
        <f>IF(ISERR(Density!F23*NatL!$AE25),0,(Density!F23*NatL!$AE25))</f>
        <v>0</v>
      </c>
      <c r="G23">
        <f>IF(ISERR(Density!G23*NatL!$AE25),0,(Density!G23*NatL!$AE25))</f>
        <v>0</v>
      </c>
      <c r="H23">
        <f>IF(ISERR(Density!H23*NatL!$AE25),0,(Density!H23*NatL!$AE25))</f>
        <v>0</v>
      </c>
      <c r="I23">
        <f>IF(ISERR(Density!I23*NatL!$AE25),0,(Density!I23*NatL!$AE25))</f>
        <v>0</v>
      </c>
      <c r="J23">
        <f>IF(ISERR(Density!J23*NatL!$AE25),0,(Density!J23*NatL!$AE25))</f>
        <v>0</v>
      </c>
      <c r="K23">
        <f>IF(ISERR(Density!K23*NatL!$AE25),0,(Density!K23*NatL!$AE25))</f>
        <v>0</v>
      </c>
      <c r="L23">
        <f>IF(ISERR(Density!L23*NatL!$AE25),0,(Density!L23*NatL!$AE25))</f>
        <v>0</v>
      </c>
      <c r="M23">
        <f>IF(ISERR(Density!M23*NatL!$AE25),0,(Density!M23*NatL!$AE25))</f>
        <v>0</v>
      </c>
      <c r="N23">
        <f>IF(ISERR(Density!N23*NatL!$AE25),0,(Density!N23*NatL!$AE25))</f>
        <v>1.6523239563015345E-3</v>
      </c>
      <c r="O23">
        <f>IF(ISERR(Density!O23*NatL!$AE25),0,(Density!O23*NatL!$AE25))</f>
        <v>2.9886451999566787E-3</v>
      </c>
      <c r="P23">
        <f>IF(ISERR(Density!P23*NatL!$AE25),0,(Density!P23*NatL!$AE25))</f>
        <v>2.8035117849277993E-3</v>
      </c>
      <c r="Q23">
        <f>IF(ISERR(Density!Q23*NatL!$AE25),0,(Density!Q23*NatL!$AE25))</f>
        <v>2.1434547106496072E-3</v>
      </c>
      <c r="R23">
        <f>IF(ISERR(Density!R23*NatL!$AE25),0,(Density!R23*NatL!$AE25))</f>
        <v>1.4396515291008618E-3</v>
      </c>
      <c r="S23">
        <f>IF(ISERR(Density!S23*NatL!$AE25),0,(Density!S23*NatL!$AE25))</f>
        <v>8.6767818623529355E-4</v>
      </c>
      <c r="T23">
        <f>IF(ISERR(Density!T23*NatL!$AE25),0,(Density!T23*NatL!$AE25))</f>
        <v>4.7337840647074979E-4</v>
      </c>
      <c r="U23">
        <f>IF(ISERR(Density!U23*NatL!$AE25),0,(Density!U23*NatL!$AE25))</f>
        <v>2.347804702916745E-4</v>
      </c>
      <c r="V23">
        <f>IF(ISERR(Density!V23*NatL!$AE25),0,(Density!V23*NatL!$AE25))</f>
        <v>1.0610304823682141E-4</v>
      </c>
      <c r="W23">
        <f>IF(ISERR(Density!W23*NatL!$AE25),0,(Density!W23*NatL!$AE25))</f>
        <v>4.375156672128967E-5</v>
      </c>
    </row>
    <row r="24" spans="2:23" x14ac:dyDescent="0.25">
      <c r="B24">
        <f>NatL!F26+2.5</f>
        <v>107.5</v>
      </c>
      <c r="C24">
        <f>IF(ISERR(Density!C24*NatL!$AE26),0,(Density!C24*NatL!$AE26))</f>
        <v>0</v>
      </c>
      <c r="D24">
        <f>IF(ISERR(Density!D24*NatL!$AE26),0,(Density!D24*NatL!$AE26))</f>
        <v>0</v>
      </c>
      <c r="E24">
        <f>IF(ISERR(Density!E24*NatL!$AE26),0,(Density!E24*NatL!$AE26))</f>
        <v>0</v>
      </c>
      <c r="F24">
        <f>IF(ISERR(Density!F24*NatL!$AE26),0,(Density!F24*NatL!$AE26))</f>
        <v>0</v>
      </c>
      <c r="G24">
        <f>IF(ISERR(Density!G24*NatL!$AE26),0,(Density!G24*NatL!$AE26))</f>
        <v>0</v>
      </c>
      <c r="H24">
        <f>IF(ISERR(Density!H24*NatL!$AE26),0,(Density!H24*NatL!$AE26))</f>
        <v>0</v>
      </c>
      <c r="I24">
        <f>IF(ISERR(Density!I24*NatL!$AE26),0,(Density!I24*NatL!$AE26))</f>
        <v>0</v>
      </c>
      <c r="J24">
        <f>IF(ISERR(Density!J24*NatL!$AE26),0,(Density!J24*NatL!$AE26))</f>
        <v>0</v>
      </c>
      <c r="K24">
        <f>IF(ISERR(Density!K24*NatL!$AE26),0,(Density!K24*NatL!$AE26))</f>
        <v>0</v>
      </c>
      <c r="L24">
        <f>IF(ISERR(Density!L24*NatL!$AE26),0,(Density!L24*NatL!$AE26))</f>
        <v>0</v>
      </c>
      <c r="M24">
        <f>IF(ISERR(Density!M24*NatL!$AE26),0,(Density!M24*NatL!$AE26))</f>
        <v>0</v>
      </c>
      <c r="N24">
        <f>IF(ISERR(Density!N24*NatL!$AE26),0,(Density!N24*NatL!$AE26))</f>
        <v>0</v>
      </c>
      <c r="O24">
        <f>IF(ISERR(Density!O24*NatL!$AE26),0,(Density!O24*NatL!$AE26))</f>
        <v>1.8638399555324242E-4</v>
      </c>
      <c r="P24">
        <f>IF(ISERR(Density!P24*NatL!$AE26),0,(Density!P24*NatL!$AE26))</f>
        <v>1.0453748877805129E-3</v>
      </c>
      <c r="Q24">
        <f>IF(ISERR(Density!Q24*NatL!$AE26),0,(Density!Q24*NatL!$AE26))</f>
        <v>1.3318116211419391E-3</v>
      </c>
      <c r="R24">
        <f>IF(ISERR(Density!R24*NatL!$AE26),0,(Density!R24*NatL!$AE26))</f>
        <v>1.0466358628199598E-3</v>
      </c>
      <c r="S24">
        <f>IF(ISERR(Density!S24*NatL!$AE26),0,(Density!S24*NatL!$AE26))</f>
        <v>6.8232722063561301E-4</v>
      </c>
      <c r="T24">
        <f>IF(ISERR(Density!T24*NatL!$AE26),0,(Density!T24*NatL!$AE26))</f>
        <v>3.9041666126287924E-4</v>
      </c>
      <c r="U24">
        <f>IF(ISERR(Density!U24*NatL!$AE26),0,(Density!U24*NatL!$AE26))</f>
        <v>1.9994974120307292E-4</v>
      </c>
      <c r="V24">
        <f>IF(ISERR(Density!V24*NatL!$AE26),0,(Density!V24*NatL!$AE26))</f>
        <v>9.2476917391576103E-5</v>
      </c>
      <c r="W24">
        <f>IF(ISERR(Density!W24*NatL!$AE26),0,(Density!W24*NatL!$AE26))</f>
        <v>3.8805240754270109E-5</v>
      </c>
    </row>
    <row r="25" spans="2:23" x14ac:dyDescent="0.25">
      <c r="B25">
        <f>NatL!F27+2.5</f>
        <v>112.5</v>
      </c>
      <c r="C25">
        <f>IF(ISERR(Density!C25*NatL!$AE27),0,(Density!C25*NatL!$AE27))</f>
        <v>0</v>
      </c>
      <c r="D25">
        <f>IF(ISERR(Density!D25*NatL!$AE27),0,(Density!D25*NatL!$AE27))</f>
        <v>0</v>
      </c>
      <c r="E25">
        <f>IF(ISERR(Density!E25*NatL!$AE27),0,(Density!E25*NatL!$AE27))</f>
        <v>0</v>
      </c>
      <c r="F25">
        <f>IF(ISERR(Density!F25*NatL!$AE27),0,(Density!F25*NatL!$AE27))</f>
        <v>0</v>
      </c>
      <c r="G25">
        <f>IF(ISERR(Density!G25*NatL!$AE27),0,(Density!G25*NatL!$AE27))</f>
        <v>0</v>
      </c>
      <c r="H25">
        <f>IF(ISERR(Density!H25*NatL!$AE27),0,(Density!H25*NatL!$AE27))</f>
        <v>0</v>
      </c>
      <c r="I25">
        <f>IF(ISERR(Density!I25*NatL!$AE27),0,(Density!I25*NatL!$AE27))</f>
        <v>0</v>
      </c>
      <c r="J25">
        <f>IF(ISERR(Density!J25*NatL!$AE27),0,(Density!J25*NatL!$AE27))</f>
        <v>0</v>
      </c>
      <c r="K25">
        <f>IF(ISERR(Density!K25*NatL!$AE27),0,(Density!K25*NatL!$AE27))</f>
        <v>0</v>
      </c>
      <c r="L25">
        <f>IF(ISERR(Density!L25*NatL!$AE27),0,(Density!L25*NatL!$AE27))</f>
        <v>0</v>
      </c>
      <c r="M25">
        <f>IF(ISERR(Density!M25*NatL!$AE27),0,(Density!M25*NatL!$AE27))</f>
        <v>0</v>
      </c>
      <c r="N25">
        <f>IF(ISERR(Density!N25*NatL!$AE27),0,(Density!N25*NatL!$AE27))</f>
        <v>0</v>
      </c>
      <c r="O25">
        <f>IF(ISERR(Density!O25*NatL!$AE27),0,(Density!O25*NatL!$AE27))</f>
        <v>0</v>
      </c>
      <c r="P25">
        <f>IF(ISERR(Density!P25*NatL!$AE27),0,(Density!P25*NatL!$AE27))</f>
        <v>0</v>
      </c>
      <c r="Q25">
        <f>IF(ISERR(Density!Q25*NatL!$AE27),0,(Density!Q25*NatL!$AE27))</f>
        <v>1.7537795571249989E-4</v>
      </c>
      <c r="R25">
        <f>IF(ISERR(Density!R25*NatL!$AE27),0,(Density!R25*NatL!$AE27))</f>
        <v>4.4124672033282584E-4</v>
      </c>
      <c r="S25">
        <f>IF(ISERR(Density!S25*NatL!$AE27),0,(Density!S25*NatL!$AE27))</f>
        <v>4.1561521770851206E-4</v>
      </c>
      <c r="T25">
        <f>IF(ISERR(Density!T25*NatL!$AE27),0,(Density!T25*NatL!$AE27))</f>
        <v>2.7434649346494866E-4</v>
      </c>
      <c r="U25">
        <f>IF(ISERR(Density!U25*NatL!$AE27),0,(Density!U25*NatL!$AE27))</f>
        <v>1.5191826175052839E-4</v>
      </c>
      <c r="V25">
        <f>IF(ISERR(Density!V25*NatL!$AE27),0,(Density!V25*NatL!$AE27))</f>
        <v>7.3830381006520499E-5</v>
      </c>
      <c r="W25">
        <f>IF(ISERR(Density!W25*NatL!$AE27),0,(Density!W25*NatL!$AE27))</f>
        <v>3.2061880098655795E-5</v>
      </c>
    </row>
    <row r="26" spans="2:23" x14ac:dyDescent="0.25">
      <c r="B26">
        <f>NatL!F28+2.5</f>
        <v>117.5</v>
      </c>
      <c r="C26">
        <f>IF(ISERR(Density!C26*NatL!$AE28),0,(Density!C26*NatL!$AE28))</f>
        <v>0</v>
      </c>
      <c r="D26">
        <f>IF(ISERR(Density!D26*NatL!$AE28),0,(Density!D26*NatL!$AE28))</f>
        <v>0</v>
      </c>
      <c r="E26">
        <f>IF(ISERR(Density!E26*NatL!$AE28),0,(Density!E26*NatL!$AE28))</f>
        <v>0</v>
      </c>
      <c r="F26">
        <f>IF(ISERR(Density!F26*NatL!$AE28),0,(Density!F26*NatL!$AE28))</f>
        <v>0</v>
      </c>
      <c r="G26">
        <f>IF(ISERR(Density!G26*NatL!$AE28),0,(Density!G26*NatL!$AE28))</f>
        <v>0</v>
      </c>
      <c r="H26">
        <f>IF(ISERR(Density!H26*NatL!$AE28),0,(Density!H26*NatL!$AE28))</f>
        <v>0</v>
      </c>
      <c r="I26">
        <f>IF(ISERR(Density!I26*NatL!$AE28),0,(Density!I26*NatL!$AE28))</f>
        <v>0</v>
      </c>
      <c r="J26">
        <f>IF(ISERR(Density!J26*NatL!$AE28),0,(Density!J26*NatL!$AE28))</f>
        <v>0</v>
      </c>
      <c r="K26">
        <f>IF(ISERR(Density!K26*NatL!$AE28),0,(Density!K26*NatL!$AE28))</f>
        <v>0</v>
      </c>
      <c r="L26">
        <f>IF(ISERR(Density!L26*NatL!$AE28),0,(Density!L26*NatL!$AE28))</f>
        <v>0</v>
      </c>
      <c r="M26">
        <f>IF(ISERR(Density!M26*NatL!$AE28),0,(Density!M26*NatL!$AE28))</f>
        <v>0</v>
      </c>
      <c r="N26">
        <f>IF(ISERR(Density!N26*NatL!$AE28),0,(Density!N26*NatL!$AE28))</f>
        <v>0</v>
      </c>
      <c r="O26">
        <f>IF(ISERR(Density!O26*NatL!$AE28),0,(Density!O26*NatL!$AE28))</f>
        <v>0</v>
      </c>
      <c r="P26">
        <f>IF(ISERR(Density!P26*NatL!$AE28),0,(Density!P26*NatL!$AE28))</f>
        <v>0</v>
      </c>
      <c r="Q26">
        <f>IF(ISERR(Density!Q26*NatL!$AE28),0,(Density!Q26*NatL!$AE28))</f>
        <v>0</v>
      </c>
      <c r="R26">
        <f>IF(ISERR(Density!R26*NatL!$AE28),0,(Density!R26*NatL!$AE28))</f>
        <v>0</v>
      </c>
      <c r="S26">
        <f>IF(ISERR(Density!S26*NatL!$AE28),0,(Density!S26*NatL!$AE28))</f>
        <v>8.0119867883674903E-5</v>
      </c>
      <c r="T26">
        <f>IF(ISERR(Density!T26*NatL!$AE28),0,(Density!T26*NatL!$AE28))</f>
        <v>1.2341132510777916E-4</v>
      </c>
      <c r="U26">
        <f>IF(ISERR(Density!U26*NatL!$AE28),0,(Density!U26*NatL!$AE28))</f>
        <v>9.0869616957033937E-5</v>
      </c>
      <c r="V26">
        <f>IF(ISERR(Density!V26*NatL!$AE28),0,(Density!V26*NatL!$AE28))</f>
        <v>5.0391816987966908E-5</v>
      </c>
      <c r="W26">
        <f>IF(ISERR(Density!W26*NatL!$AE28),0,(Density!W26*NatL!$AE28))</f>
        <v>2.3634887374169538E-5</v>
      </c>
    </row>
    <row r="27" spans="2:23" x14ac:dyDescent="0.25">
      <c r="B27">
        <f>NatL!F29+2.5</f>
        <v>122.5</v>
      </c>
      <c r="C27">
        <f>IF(ISERR(Density!C27*NatL!$AE29),0,(Density!C27*NatL!$AE29))</f>
        <v>0</v>
      </c>
      <c r="D27">
        <f>IF(ISERR(Density!D27*NatL!$AE29),0,(Density!D27*NatL!$AE29))</f>
        <v>0</v>
      </c>
      <c r="E27">
        <f>IF(ISERR(Density!E27*NatL!$AE29),0,(Density!E27*NatL!$AE29))</f>
        <v>0</v>
      </c>
      <c r="F27">
        <f>IF(ISERR(Density!F27*NatL!$AE29),0,(Density!F27*NatL!$AE29))</f>
        <v>0</v>
      </c>
      <c r="G27">
        <f>IF(ISERR(Density!G27*NatL!$AE29),0,(Density!G27*NatL!$AE29))</f>
        <v>0</v>
      </c>
      <c r="H27">
        <f>IF(ISERR(Density!H27*NatL!$AE29),0,(Density!H27*NatL!$AE29))</f>
        <v>0</v>
      </c>
      <c r="I27">
        <f>IF(ISERR(Density!I27*NatL!$AE29),0,(Density!I27*NatL!$AE29))</f>
        <v>0</v>
      </c>
      <c r="J27">
        <f>IF(ISERR(Density!J27*NatL!$AE29),0,(Density!J27*NatL!$AE29))</f>
        <v>0</v>
      </c>
      <c r="K27">
        <f>IF(ISERR(Density!K27*NatL!$AE29),0,(Density!K27*NatL!$AE29))</f>
        <v>0</v>
      </c>
      <c r="L27">
        <f>IF(ISERR(Density!L27*NatL!$AE29),0,(Density!L27*NatL!$AE29))</f>
        <v>0</v>
      </c>
      <c r="M27">
        <f>IF(ISERR(Density!M27*NatL!$AE29),0,(Density!M27*NatL!$AE29))</f>
        <v>0</v>
      </c>
      <c r="N27">
        <f>IF(ISERR(Density!N27*NatL!$AE29),0,(Density!N27*NatL!$AE29))</f>
        <v>0</v>
      </c>
      <c r="O27">
        <f>IF(ISERR(Density!O27*NatL!$AE29),0,(Density!O27*NatL!$AE29))</f>
        <v>0</v>
      </c>
      <c r="P27">
        <f>IF(ISERR(Density!P27*NatL!$AE29),0,(Density!P27*NatL!$AE29))</f>
        <v>0</v>
      </c>
      <c r="Q27">
        <f>IF(ISERR(Density!Q27*NatL!$AE29),0,(Density!Q27*NatL!$AE29))</f>
        <v>0</v>
      </c>
      <c r="R27">
        <f>IF(ISERR(Density!R27*NatL!$AE29),0,(Density!R27*NatL!$AE29))</f>
        <v>0</v>
      </c>
      <c r="S27">
        <f>IF(ISERR(Density!S27*NatL!$AE29),0,(Density!S27*NatL!$AE29))</f>
        <v>0</v>
      </c>
      <c r="T27">
        <f>IF(ISERR(Density!T27*NatL!$AE29),0,(Density!T27*NatL!$AE29))</f>
        <v>3.6614724638773688E-6</v>
      </c>
      <c r="U27">
        <f>IF(ISERR(Density!U27*NatL!$AE29),0,(Density!U27*NatL!$AE29))</f>
        <v>2.2305933144231943E-5</v>
      </c>
      <c r="V27">
        <f>IF(ISERR(Density!V27*NatL!$AE29),0,(Density!V27*NatL!$AE29))</f>
        <v>2.3368600103459469E-5</v>
      </c>
      <c r="W27">
        <f>IF(ISERR(Density!W27*NatL!$AE29),0,(Density!W27*NatL!$AE29))</f>
        <v>1.390875771124411E-5</v>
      </c>
    </row>
    <row r="28" spans="2:23" x14ac:dyDescent="0.25">
      <c r="B28">
        <f>NatL!F30+2.5</f>
        <v>127.5</v>
      </c>
      <c r="C28">
        <f>IF(ISERR(Density!C28*NatL!$AE30),0,(Density!C28*NatL!$AE30))</f>
        <v>0</v>
      </c>
      <c r="D28">
        <f>IF(ISERR(Density!D28*NatL!$AE30),0,(Density!D28*NatL!$AE30))</f>
        <v>0</v>
      </c>
      <c r="E28">
        <f>IF(ISERR(Density!E28*NatL!$AE30),0,(Density!E28*NatL!$AE30))</f>
        <v>0</v>
      </c>
      <c r="F28">
        <f>IF(ISERR(Density!F28*NatL!$AE30),0,(Density!F28*NatL!$AE30))</f>
        <v>0</v>
      </c>
      <c r="G28">
        <f>IF(ISERR(Density!G28*NatL!$AE30),0,(Density!G28*NatL!$AE30))</f>
        <v>0</v>
      </c>
      <c r="H28">
        <f>IF(ISERR(Density!H28*NatL!$AE30),0,(Density!H28*NatL!$AE30))</f>
        <v>0</v>
      </c>
      <c r="I28">
        <f>IF(ISERR(Density!I28*NatL!$AE30),0,(Density!I28*NatL!$AE30))</f>
        <v>0</v>
      </c>
      <c r="J28">
        <f>IF(ISERR(Density!J28*NatL!$AE30),0,(Density!J28*NatL!$AE30))</f>
        <v>0</v>
      </c>
      <c r="K28">
        <f>IF(ISERR(Density!K28*NatL!$AE30),0,(Density!K28*NatL!$AE30))</f>
        <v>0</v>
      </c>
      <c r="L28">
        <f>IF(ISERR(Density!L28*NatL!$AE30),0,(Density!L28*NatL!$AE30))</f>
        <v>0</v>
      </c>
      <c r="M28">
        <f>IF(ISERR(Density!M28*NatL!$AE30),0,(Density!M28*NatL!$AE30))</f>
        <v>0</v>
      </c>
      <c r="N28">
        <f>IF(ISERR(Density!N28*NatL!$AE30),0,(Density!N28*NatL!$AE30))</f>
        <v>0</v>
      </c>
      <c r="O28">
        <f>IF(ISERR(Density!O28*NatL!$AE30),0,(Density!O28*NatL!$AE30))</f>
        <v>0</v>
      </c>
      <c r="P28">
        <f>IF(ISERR(Density!P28*NatL!$AE30),0,(Density!P28*NatL!$AE30))</f>
        <v>0</v>
      </c>
      <c r="Q28">
        <f>IF(ISERR(Density!Q28*NatL!$AE30),0,(Density!Q28*NatL!$AE30))</f>
        <v>0</v>
      </c>
      <c r="R28">
        <f>IF(ISERR(Density!R28*NatL!$AE30),0,(Density!R28*NatL!$AE30))</f>
        <v>0</v>
      </c>
      <c r="S28">
        <f>IF(ISERR(Density!S28*NatL!$AE30),0,(Density!S28*NatL!$AE30))</f>
        <v>0</v>
      </c>
      <c r="T28">
        <f>IF(ISERR(Density!T28*NatL!$AE30),0,(Density!T28*NatL!$AE30))</f>
        <v>0</v>
      </c>
      <c r="U28">
        <f>IF(ISERR(Density!U28*NatL!$AE30),0,(Density!U28*NatL!$AE30))</f>
        <v>0</v>
      </c>
      <c r="V28">
        <f>IF(ISERR(Density!V28*NatL!$AE30),0,(Density!V28*NatL!$AE30))</f>
        <v>1.7766428066898538E-6</v>
      </c>
      <c r="W28">
        <f>IF(ISERR(Density!W28*NatL!$AE30),0,(Density!W28*NatL!$AE30))</f>
        <v>4.0463942009078635E-6</v>
      </c>
    </row>
    <row r="30" spans="2:23" x14ac:dyDescent="0.25">
      <c r="B30" t="s">
        <v>19</v>
      </c>
      <c r="C30">
        <f t="shared" ref="C30:W30" si="0">SUM(C3:C28)</f>
        <v>3.9515990061414209E-4</v>
      </c>
      <c r="D30">
        <f t="shared" si="0"/>
        <v>1.1385747874643666E-3</v>
      </c>
      <c r="E30">
        <f t="shared" si="0"/>
        <v>2.6033668358671092E-3</v>
      </c>
      <c r="F30">
        <f t="shared" si="0"/>
        <v>5.3105868621700367E-3</v>
      </c>
      <c r="G30">
        <f t="shared" si="0"/>
        <v>9.759813273629396E-3</v>
      </c>
      <c r="H30">
        <f t="shared" si="0"/>
        <v>1.6041794218523475E-2</v>
      </c>
      <c r="I30">
        <f t="shared" si="0"/>
        <v>2.4205136601436382E-2</v>
      </c>
      <c r="J30">
        <f t="shared" si="0"/>
        <v>3.2974554926565369E-2</v>
      </c>
      <c r="K30">
        <f t="shared" si="0"/>
        <v>4.1042976523560266E-2</v>
      </c>
      <c r="L30">
        <f t="shared" si="0"/>
        <v>4.6537342170585576E-2</v>
      </c>
      <c r="M30">
        <f t="shared" si="0"/>
        <v>4.8127535327217599E-2</v>
      </c>
      <c r="N30">
        <f t="shared" si="0"/>
        <v>4.5498504875664175E-2</v>
      </c>
      <c r="O30">
        <f t="shared" si="0"/>
        <v>3.9236859559313622E-2</v>
      </c>
      <c r="P30">
        <f t="shared" si="0"/>
        <v>3.0932475077344264E-2</v>
      </c>
      <c r="Q30">
        <f t="shared" si="0"/>
        <v>2.2268281471856707E-2</v>
      </c>
      <c r="R30">
        <f t="shared" si="0"/>
        <v>1.4649861578114739E-2</v>
      </c>
      <c r="S30">
        <f t="shared" si="0"/>
        <v>8.8074367286062501E-3</v>
      </c>
      <c r="T30">
        <f t="shared" si="0"/>
        <v>4.8382988618809932E-3</v>
      </c>
      <c r="U30">
        <f t="shared" si="0"/>
        <v>2.4293788425249294E-3</v>
      </c>
      <c r="V30">
        <f t="shared" si="0"/>
        <v>1.1147309646234412E-3</v>
      </c>
      <c r="W30">
        <f t="shared" si="0"/>
        <v>4.675229963651262E-4</v>
      </c>
    </row>
    <row r="31" spans="2:23" x14ac:dyDescent="0.25">
      <c r="B31" t="s">
        <v>27</v>
      </c>
      <c r="C31">
        <f>C30/NatL!G4</f>
        <v>0.2967462625916944</v>
      </c>
      <c r="D31">
        <f>D30/NatL!H4</f>
        <v>0.3636236910533589</v>
      </c>
      <c r="E31">
        <f>E30/NatL!I4</f>
        <v>0.38689284463766532</v>
      </c>
      <c r="F31">
        <f>F30/NatL!J4</f>
        <v>0.40183621193017377</v>
      </c>
      <c r="G31">
        <f>G30/NatL!K4</f>
        <v>0.41142037076112919</v>
      </c>
      <c r="H31">
        <f>H30/NatL!L4</f>
        <v>0.41221278251728521</v>
      </c>
      <c r="I31">
        <f>I30/NatL!M4</f>
        <v>0.41484588514125176</v>
      </c>
      <c r="J31">
        <f>J30/NatL!N4</f>
        <v>0.41243492034601931</v>
      </c>
      <c r="K31">
        <f>K30/NatL!O4</f>
        <v>0.40991997137031122</v>
      </c>
      <c r="L31">
        <f>L30/NatL!P4</f>
        <v>0.40609912132701559</v>
      </c>
      <c r="M31">
        <f>M30/NatL!Q4</f>
        <v>0.40149564905398777</v>
      </c>
      <c r="N31">
        <f>N30/NatL!R4</f>
        <v>0.39703390846799752</v>
      </c>
      <c r="O31">
        <f>O30/NatL!S4</f>
        <v>0.39188123546502374</v>
      </c>
      <c r="P31">
        <f>P30/NatL!T4</f>
        <v>0.38689325520969342</v>
      </c>
      <c r="Q31">
        <f>Q30/NatL!U4</f>
        <v>0.38165060127025835</v>
      </c>
      <c r="R31">
        <f>R30/NatL!V4</f>
        <v>0.37644543511440048</v>
      </c>
      <c r="S31">
        <f>S30/NatL!W4</f>
        <v>0.37127338226122353</v>
      </c>
      <c r="T31">
        <f>T30/NatL!X4</f>
        <v>0.36609959262579123</v>
      </c>
      <c r="U31">
        <f>U30/NatL!Y4</f>
        <v>0.36103605459580612</v>
      </c>
      <c r="V31">
        <f>V30/NatL!Z4</f>
        <v>0.35600875089685996</v>
      </c>
      <c r="W31">
        <f>W30/NatL!AA4</f>
        <v>0.35108750060773858</v>
      </c>
    </row>
    <row r="32" spans="2:23" x14ac:dyDescent="0.25">
      <c r="C32">
        <f>(C31-$B$33)^2</f>
        <v>8.126480278069571E-3</v>
      </c>
      <c r="D32">
        <f t="shared" ref="D32:W32" si="1">(D31-$B$33)^2</f>
        <v>5.4147261602576836E-4</v>
      </c>
      <c r="E32">
        <f t="shared" si="1"/>
        <v>1.6856939025634052E-13</v>
      </c>
      <c r="F32">
        <f t="shared" si="1"/>
        <v>2.2329195555014883E-4</v>
      </c>
      <c r="G32">
        <f t="shared" si="1"/>
        <v>6.0157939727348265E-4</v>
      </c>
      <c r="H32">
        <f t="shared" si="1"/>
        <v>6.4107846307988651E-4</v>
      </c>
      <c r="I32">
        <f t="shared" si="1"/>
        <v>7.8134952009065108E-4</v>
      </c>
      <c r="J32">
        <f t="shared" si="1"/>
        <v>6.5237665793620528E-4</v>
      </c>
      <c r="K32">
        <f t="shared" si="1"/>
        <v>5.3022965714165696E-4</v>
      </c>
      <c r="L32">
        <f t="shared" si="1"/>
        <v>3.6886529331650369E-4</v>
      </c>
      <c r="M32">
        <f t="shared" si="1"/>
        <v>2.1322990598388546E-4</v>
      </c>
      <c r="N32">
        <f t="shared" si="1"/>
        <v>1.0283284850515356E-4</v>
      </c>
      <c r="O32">
        <f t="shared" si="1"/>
        <v>2.4879947027565079E-5</v>
      </c>
      <c r="P32">
        <f t="shared" si="1"/>
        <v>0</v>
      </c>
      <c r="Q32">
        <f t="shared" si="1"/>
        <v>2.7485420328674073E-5</v>
      </c>
      <c r="R32">
        <f t="shared" si="1"/>
        <v>1.0915694474360691E-4</v>
      </c>
      <c r="S32">
        <f t="shared" si="1"/>
        <v>2.4398043092634154E-4</v>
      </c>
      <c r="T32">
        <f t="shared" si="1"/>
        <v>4.3237640365317409E-4</v>
      </c>
      <c r="U32">
        <f t="shared" si="1"/>
        <v>6.6859482358681366E-4</v>
      </c>
      <c r="V32">
        <f t="shared" si="1"/>
        <v>9.5385260664942865E-4</v>
      </c>
      <c r="W32">
        <f t="shared" si="1"/>
        <v>1.2820520626154104E-3</v>
      </c>
    </row>
    <row r="33" spans="1:2" x14ac:dyDescent="0.25">
      <c r="A33" t="s">
        <v>20</v>
      </c>
      <c r="B33">
        <f>MEDIAN(C31:W31)</f>
        <v>0.38689325520969342</v>
      </c>
    </row>
    <row r="34" spans="1:2" x14ac:dyDescent="0.25">
      <c r="A34" t="s">
        <v>21</v>
      </c>
      <c r="B34">
        <f>SUM(C32:W32)</f>
        <v>1.6525165232672497E-2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workbookViewId="0">
      <selection activeCell="D32" sqref="D32"/>
    </sheetView>
  </sheetViews>
  <sheetFormatPr defaultRowHeight="15" x14ac:dyDescent="0.25"/>
  <cols>
    <col min="3" max="3" width="12" bestFit="1" customWidth="1"/>
    <col min="5" max="5" width="12" bestFit="1" customWidth="1"/>
  </cols>
  <sheetData>
    <row r="1" spans="1:25" x14ac:dyDescent="0.25">
      <c r="D1" t="s">
        <v>36</v>
      </c>
    </row>
    <row r="2" spans="1:25" x14ac:dyDescent="0.25">
      <c r="C2" t="s">
        <v>33</v>
      </c>
      <c r="D2" t="s">
        <v>8</v>
      </c>
      <c r="E2">
        <f>NatL!G3</f>
        <v>70</v>
      </c>
      <c r="F2">
        <f>NatL!H3</f>
        <v>73</v>
      </c>
      <c r="G2">
        <f>NatL!I3</f>
        <v>76</v>
      </c>
      <c r="H2">
        <f>NatL!J3</f>
        <v>79</v>
      </c>
      <c r="I2">
        <f>NatL!K3</f>
        <v>82</v>
      </c>
      <c r="J2">
        <f>NatL!L3</f>
        <v>85</v>
      </c>
      <c r="K2">
        <f>NatL!M3</f>
        <v>88</v>
      </c>
      <c r="L2">
        <f>NatL!N3</f>
        <v>91</v>
      </c>
      <c r="M2">
        <f>NatL!O3</f>
        <v>94</v>
      </c>
      <c r="N2">
        <f>NatL!P3</f>
        <v>97</v>
      </c>
      <c r="O2">
        <f>NatL!Q3</f>
        <v>100</v>
      </c>
      <c r="P2">
        <f>NatL!R3</f>
        <v>103</v>
      </c>
      <c r="Q2">
        <f>NatL!S3</f>
        <v>106</v>
      </c>
      <c r="R2">
        <f>NatL!T3</f>
        <v>109</v>
      </c>
      <c r="S2">
        <f>NatL!U3</f>
        <v>112</v>
      </c>
      <c r="T2">
        <f>NatL!V3</f>
        <v>115</v>
      </c>
      <c r="U2">
        <f>NatL!W3</f>
        <v>118</v>
      </c>
      <c r="V2">
        <f>NatL!X3</f>
        <v>121</v>
      </c>
      <c r="W2">
        <f>NatL!Y3</f>
        <v>124</v>
      </c>
      <c r="X2">
        <f>NatL!Z3</f>
        <v>127</v>
      </c>
      <c r="Y2">
        <f>NatL!AA3</f>
        <v>130</v>
      </c>
    </row>
    <row r="3" spans="1:25" x14ac:dyDescent="0.25">
      <c r="A3" t="s">
        <v>31</v>
      </c>
      <c r="B3">
        <v>60</v>
      </c>
      <c r="C3">
        <f>1/(1+EXP(-LOG(19) *(D3-$B$3)/($B$4-$B$3)))</f>
        <v>2.1663684122805093E-7</v>
      </c>
      <c r="D3">
        <v>0</v>
      </c>
      <c r="E3">
        <f>Fmatrix_notused!$C3*Fmatrix_notused!$B$7</f>
        <v>2.1663684122805093E-8</v>
      </c>
      <c r="F3">
        <f>Fmatrix_notused!$C3*Fmatrix_notused!$B$7</f>
        <v>2.1663684122805093E-8</v>
      </c>
      <c r="G3">
        <f>Fmatrix_notused!$C3*Fmatrix_notused!$B$7</f>
        <v>2.1663684122805093E-8</v>
      </c>
      <c r="H3">
        <f>Fmatrix_notused!$C3*Fmatrix_notused!$B$7</f>
        <v>2.1663684122805093E-8</v>
      </c>
      <c r="I3">
        <f>Fmatrix_notused!$C3*Fmatrix_notused!$B$7</f>
        <v>2.1663684122805093E-8</v>
      </c>
      <c r="J3">
        <f>Fmatrix_notused!$C3*Fmatrix_notused!$B$7</f>
        <v>2.1663684122805093E-8</v>
      </c>
      <c r="K3">
        <f>Fmatrix_notused!$C3*Fmatrix_notused!$B$7</f>
        <v>2.1663684122805093E-8</v>
      </c>
      <c r="L3">
        <f>Fmatrix_notused!$C3*Fmatrix_notused!$B$7</f>
        <v>2.1663684122805093E-8</v>
      </c>
      <c r="M3">
        <f>Fmatrix_notused!$C3*Fmatrix_notused!$B$7</f>
        <v>2.1663684122805093E-8</v>
      </c>
      <c r="N3">
        <f>Fmatrix_notused!$C3*Fmatrix_notused!$B$7</f>
        <v>2.1663684122805093E-8</v>
      </c>
      <c r="O3">
        <f>Fmatrix_notused!$C3*Fmatrix_notused!$B$7</f>
        <v>2.1663684122805093E-8</v>
      </c>
      <c r="P3">
        <f>Fmatrix_notused!$C3*Fmatrix_notused!$B$7</f>
        <v>2.1663684122805093E-8</v>
      </c>
      <c r="Q3">
        <f>Fmatrix_notused!$C3*Fmatrix_notused!$B$7</f>
        <v>2.1663684122805093E-8</v>
      </c>
      <c r="R3">
        <f>Fmatrix_notused!$C3*Fmatrix_notused!$B$7</f>
        <v>2.1663684122805093E-8</v>
      </c>
      <c r="S3">
        <f>Fmatrix_notused!$C3*Fmatrix_notused!$B$7</f>
        <v>2.1663684122805093E-8</v>
      </c>
      <c r="T3">
        <f>Fmatrix_notused!$C3*Fmatrix_notused!$B$7</f>
        <v>2.1663684122805093E-8</v>
      </c>
      <c r="U3">
        <f>Fmatrix_notused!$C3*Fmatrix_notused!$B$7</f>
        <v>2.1663684122805093E-8</v>
      </c>
      <c r="V3">
        <f>Fmatrix_notused!$C3*Fmatrix_notused!$B$7</f>
        <v>2.1663684122805093E-8</v>
      </c>
      <c r="W3">
        <f>Fmatrix_notused!$C3*Fmatrix_notused!$B$7</f>
        <v>2.1663684122805093E-8</v>
      </c>
      <c r="X3">
        <f>Fmatrix_notused!$C3*Fmatrix_notused!$B$7</f>
        <v>2.1663684122805093E-8</v>
      </c>
      <c r="Y3">
        <f>Fmatrix_notused!$C3*Fmatrix_notused!$B$7</f>
        <v>2.1663684122805093E-8</v>
      </c>
    </row>
    <row r="4" spans="1:25" x14ac:dyDescent="0.25">
      <c r="A4" t="s">
        <v>32</v>
      </c>
      <c r="B4">
        <v>65</v>
      </c>
      <c r="C4">
        <f t="shared" ref="C4:C29" si="0">1/(1+EXP(-LOG(19) *(D4-$B$3)/($B$4-$B$3)))</f>
        <v>7.7819368704997218E-7</v>
      </c>
      <c r="D4">
        <v>5</v>
      </c>
      <c r="E4">
        <f>Fmatrix_notused!$C4*Fmatrix_notused!$B$7</f>
        <v>7.7819368704997223E-8</v>
      </c>
      <c r="F4">
        <f>Fmatrix_notused!$C4*Fmatrix_notused!$B$7</f>
        <v>7.7819368704997223E-8</v>
      </c>
      <c r="G4">
        <f>Fmatrix_notused!$C4*Fmatrix_notused!$B$7</f>
        <v>7.7819368704997223E-8</v>
      </c>
      <c r="H4">
        <f>Fmatrix_notused!$C4*Fmatrix_notused!$B$7</f>
        <v>7.7819368704997223E-8</v>
      </c>
      <c r="I4">
        <f>Fmatrix_notused!$C4*Fmatrix_notused!$B$7</f>
        <v>7.7819368704997223E-8</v>
      </c>
      <c r="J4">
        <f>Fmatrix_notused!$C4*Fmatrix_notused!$B$7</f>
        <v>7.7819368704997223E-8</v>
      </c>
      <c r="K4">
        <f>Fmatrix_notused!$C4*Fmatrix_notused!$B$7</f>
        <v>7.7819368704997223E-8</v>
      </c>
      <c r="L4">
        <f>Fmatrix_notused!$C4*Fmatrix_notused!$B$7</f>
        <v>7.7819368704997223E-8</v>
      </c>
      <c r="M4">
        <f>Fmatrix_notused!$C4*Fmatrix_notused!$B$7</f>
        <v>7.7819368704997223E-8</v>
      </c>
      <c r="N4">
        <f>Fmatrix_notused!$C4*Fmatrix_notused!$B$7</f>
        <v>7.7819368704997223E-8</v>
      </c>
      <c r="O4">
        <f>Fmatrix_notused!$C4*Fmatrix_notused!$B$7</f>
        <v>7.7819368704997223E-8</v>
      </c>
      <c r="P4">
        <f>Fmatrix_notused!$C4*Fmatrix_notused!$B$7</f>
        <v>7.7819368704997223E-8</v>
      </c>
      <c r="Q4">
        <f>Fmatrix_notused!$C4*Fmatrix_notused!$B$7</f>
        <v>7.7819368704997223E-8</v>
      </c>
      <c r="R4">
        <f>Fmatrix_notused!$C4*Fmatrix_notused!$B$7</f>
        <v>7.7819368704997223E-8</v>
      </c>
      <c r="S4">
        <f>Fmatrix_notused!$C4*Fmatrix_notused!$B$7</f>
        <v>7.7819368704997223E-8</v>
      </c>
      <c r="T4">
        <f>Fmatrix_notused!$C4*Fmatrix_notused!$B$7</f>
        <v>7.7819368704997223E-8</v>
      </c>
      <c r="U4">
        <f>Fmatrix_notused!$C4*Fmatrix_notused!$B$7</f>
        <v>7.7819368704997223E-8</v>
      </c>
      <c r="V4">
        <f>Fmatrix_notused!$C4*Fmatrix_notused!$B$7</f>
        <v>7.7819368704997223E-8</v>
      </c>
      <c r="W4">
        <f>Fmatrix_notused!$C4*Fmatrix_notused!$B$7</f>
        <v>7.7819368704997223E-8</v>
      </c>
      <c r="X4">
        <f>Fmatrix_notused!$C4*Fmatrix_notused!$B$7</f>
        <v>7.7819368704997223E-8</v>
      </c>
      <c r="Y4">
        <f>Fmatrix_notused!$C4*Fmatrix_notused!$B$7</f>
        <v>7.7819368704997223E-8</v>
      </c>
    </row>
    <row r="5" spans="1:25" x14ac:dyDescent="0.25">
      <c r="C5">
        <f t="shared" si="0"/>
        <v>2.7953903390390153E-6</v>
      </c>
      <c r="D5">
        <v>10</v>
      </c>
      <c r="E5">
        <f>Fmatrix_notused!$C5*Fmatrix_notused!$B$7</f>
        <v>2.7953903390390153E-7</v>
      </c>
      <c r="F5">
        <f>Fmatrix_notused!$C5*Fmatrix_notused!$B$7</f>
        <v>2.7953903390390153E-7</v>
      </c>
      <c r="G5">
        <f>Fmatrix_notused!$C5*Fmatrix_notused!$B$7</f>
        <v>2.7953903390390153E-7</v>
      </c>
      <c r="H5">
        <f>Fmatrix_notused!$C5*Fmatrix_notused!$B$7</f>
        <v>2.7953903390390153E-7</v>
      </c>
      <c r="I5">
        <f>Fmatrix_notused!$C5*Fmatrix_notused!$B$7</f>
        <v>2.7953903390390153E-7</v>
      </c>
      <c r="J5">
        <f>Fmatrix_notused!$C5*Fmatrix_notused!$B$7</f>
        <v>2.7953903390390153E-7</v>
      </c>
      <c r="K5">
        <f>Fmatrix_notused!$C5*Fmatrix_notused!$B$7</f>
        <v>2.7953903390390153E-7</v>
      </c>
      <c r="L5">
        <f>Fmatrix_notused!$C5*Fmatrix_notused!$B$7</f>
        <v>2.7953903390390153E-7</v>
      </c>
      <c r="M5">
        <f>Fmatrix_notused!$C5*Fmatrix_notused!$B$7</f>
        <v>2.7953903390390153E-7</v>
      </c>
      <c r="N5">
        <f>Fmatrix_notused!$C5*Fmatrix_notused!$B$7</f>
        <v>2.7953903390390153E-7</v>
      </c>
      <c r="O5">
        <f>Fmatrix_notused!$C5*Fmatrix_notused!$B$7</f>
        <v>2.7953903390390153E-7</v>
      </c>
      <c r="P5">
        <f>Fmatrix_notused!$C5*Fmatrix_notused!$B$7</f>
        <v>2.7953903390390153E-7</v>
      </c>
      <c r="Q5">
        <f>Fmatrix_notused!$C5*Fmatrix_notused!$B$7</f>
        <v>2.7953903390390153E-7</v>
      </c>
      <c r="R5">
        <f>Fmatrix_notused!$C5*Fmatrix_notused!$B$7</f>
        <v>2.7953903390390153E-7</v>
      </c>
      <c r="S5">
        <f>Fmatrix_notused!$C5*Fmatrix_notused!$B$7</f>
        <v>2.7953903390390153E-7</v>
      </c>
      <c r="T5">
        <f>Fmatrix_notused!$C5*Fmatrix_notused!$B$7</f>
        <v>2.7953903390390153E-7</v>
      </c>
      <c r="U5">
        <f>Fmatrix_notused!$C5*Fmatrix_notused!$B$7</f>
        <v>2.7953903390390153E-7</v>
      </c>
      <c r="V5">
        <f>Fmatrix_notused!$C5*Fmatrix_notused!$B$7</f>
        <v>2.7953903390390153E-7</v>
      </c>
      <c r="W5">
        <f>Fmatrix_notused!$C5*Fmatrix_notused!$B$7</f>
        <v>2.7953903390390153E-7</v>
      </c>
      <c r="X5">
        <f>Fmatrix_notused!$C5*Fmatrix_notused!$B$7</f>
        <v>2.7953903390390153E-7</v>
      </c>
      <c r="Y5">
        <f>Fmatrix_notused!$C5*Fmatrix_notused!$B$7</f>
        <v>2.7953903390390153E-7</v>
      </c>
    </row>
    <row r="6" spans="1:25" x14ac:dyDescent="0.25">
      <c r="A6" t="s">
        <v>34</v>
      </c>
      <c r="B6">
        <v>1</v>
      </c>
      <c r="C6">
        <f t="shared" si="0"/>
        <v>1.0041415676136096E-5</v>
      </c>
      <c r="D6">
        <v>15</v>
      </c>
      <c r="E6">
        <f>Fmatrix_notused!$C6*Fmatrix_notused!$B$7</f>
        <v>1.0041415676136097E-6</v>
      </c>
      <c r="F6">
        <f>Fmatrix_notused!$C6*Fmatrix_notused!$B$7</f>
        <v>1.0041415676136097E-6</v>
      </c>
      <c r="G6">
        <f>Fmatrix_notused!$C6*Fmatrix_notused!$B$7</f>
        <v>1.0041415676136097E-6</v>
      </c>
      <c r="H6">
        <f>Fmatrix_notused!$C6*Fmatrix_notused!$B$7</f>
        <v>1.0041415676136097E-6</v>
      </c>
      <c r="I6">
        <f>Fmatrix_notused!$C6*Fmatrix_notused!$B$7</f>
        <v>1.0041415676136097E-6</v>
      </c>
      <c r="J6">
        <f>Fmatrix_notused!$C6*Fmatrix_notused!$B$7</f>
        <v>1.0041415676136097E-6</v>
      </c>
      <c r="K6">
        <f>Fmatrix_notused!$C6*Fmatrix_notused!$B$7</f>
        <v>1.0041415676136097E-6</v>
      </c>
      <c r="L6">
        <f>Fmatrix_notused!$C6*Fmatrix_notused!$B$7</f>
        <v>1.0041415676136097E-6</v>
      </c>
      <c r="M6">
        <f>Fmatrix_notused!$C6*Fmatrix_notused!$B$7</f>
        <v>1.0041415676136097E-6</v>
      </c>
      <c r="N6">
        <f>Fmatrix_notused!$C6*Fmatrix_notused!$B$7</f>
        <v>1.0041415676136097E-6</v>
      </c>
      <c r="O6">
        <f>Fmatrix_notused!$C6*Fmatrix_notused!$B$7</f>
        <v>1.0041415676136097E-6</v>
      </c>
      <c r="P6">
        <f>Fmatrix_notused!$C6*Fmatrix_notused!$B$7</f>
        <v>1.0041415676136097E-6</v>
      </c>
      <c r="Q6">
        <f>Fmatrix_notused!$C6*Fmatrix_notused!$B$7</f>
        <v>1.0041415676136097E-6</v>
      </c>
      <c r="R6">
        <f>Fmatrix_notused!$C6*Fmatrix_notused!$B$7</f>
        <v>1.0041415676136097E-6</v>
      </c>
      <c r="S6">
        <f>Fmatrix_notused!$C6*Fmatrix_notused!$B$7</f>
        <v>1.0041415676136097E-6</v>
      </c>
      <c r="T6">
        <f>Fmatrix_notused!$C6*Fmatrix_notused!$B$7</f>
        <v>1.0041415676136097E-6</v>
      </c>
      <c r="U6">
        <f>Fmatrix_notused!$C6*Fmatrix_notused!$B$7</f>
        <v>1.0041415676136097E-6</v>
      </c>
      <c r="V6">
        <f>Fmatrix_notused!$C6*Fmatrix_notused!$B$7</f>
        <v>1.0041415676136097E-6</v>
      </c>
      <c r="W6">
        <f>Fmatrix_notused!$C6*Fmatrix_notused!$B$7</f>
        <v>1.0041415676136097E-6</v>
      </c>
      <c r="X6">
        <f>Fmatrix_notused!$C6*Fmatrix_notused!$B$7</f>
        <v>1.0041415676136097E-6</v>
      </c>
      <c r="Y6">
        <f>Fmatrix_notused!$C6*Fmatrix_notused!$B$7</f>
        <v>1.0041415676136097E-6</v>
      </c>
    </row>
    <row r="7" spans="1:25" x14ac:dyDescent="0.25">
      <c r="A7" t="s">
        <v>35</v>
      </c>
      <c r="B7">
        <f>$B$6*NatL!B2</f>
        <v>0.1</v>
      </c>
      <c r="C7">
        <f t="shared" si="0"/>
        <v>3.6069429569944709E-5</v>
      </c>
      <c r="D7">
        <v>20</v>
      </c>
      <c r="E7">
        <f>Fmatrix_notused!$C7*Fmatrix_notused!$B$7</f>
        <v>3.606942956994471E-6</v>
      </c>
      <c r="F7">
        <f>Fmatrix_notused!$C7*Fmatrix_notused!$B$7</f>
        <v>3.606942956994471E-6</v>
      </c>
      <c r="G7">
        <f>Fmatrix_notused!$C7*Fmatrix_notused!$B$7</f>
        <v>3.606942956994471E-6</v>
      </c>
      <c r="H7">
        <f>Fmatrix_notused!$C7*Fmatrix_notused!$B$7</f>
        <v>3.606942956994471E-6</v>
      </c>
      <c r="I7">
        <f>Fmatrix_notused!$C7*Fmatrix_notused!$B$7</f>
        <v>3.606942956994471E-6</v>
      </c>
      <c r="J7">
        <f>Fmatrix_notused!$C7*Fmatrix_notused!$B$7</f>
        <v>3.606942956994471E-6</v>
      </c>
      <c r="K7">
        <f>Fmatrix_notused!$C7*Fmatrix_notused!$B$7</f>
        <v>3.606942956994471E-6</v>
      </c>
      <c r="L7">
        <f>Fmatrix_notused!$C7*Fmatrix_notused!$B$7</f>
        <v>3.606942956994471E-6</v>
      </c>
      <c r="M7">
        <f>Fmatrix_notused!$C7*Fmatrix_notused!$B$7</f>
        <v>3.606942956994471E-6</v>
      </c>
      <c r="N7">
        <f>Fmatrix_notused!$C7*Fmatrix_notused!$B$7</f>
        <v>3.606942956994471E-6</v>
      </c>
      <c r="O7">
        <f>Fmatrix_notused!$C7*Fmatrix_notused!$B$7</f>
        <v>3.606942956994471E-6</v>
      </c>
      <c r="P7">
        <f>Fmatrix_notused!$C7*Fmatrix_notused!$B$7</f>
        <v>3.606942956994471E-6</v>
      </c>
      <c r="Q7">
        <f>Fmatrix_notused!$C7*Fmatrix_notused!$B$7</f>
        <v>3.606942956994471E-6</v>
      </c>
      <c r="R7">
        <f>Fmatrix_notused!$C7*Fmatrix_notused!$B$7</f>
        <v>3.606942956994471E-6</v>
      </c>
      <c r="S7">
        <f>Fmatrix_notused!$C7*Fmatrix_notused!$B$7</f>
        <v>3.606942956994471E-6</v>
      </c>
      <c r="T7">
        <f>Fmatrix_notused!$C7*Fmatrix_notused!$B$7</f>
        <v>3.606942956994471E-6</v>
      </c>
      <c r="U7">
        <f>Fmatrix_notused!$C7*Fmatrix_notused!$B$7</f>
        <v>3.606942956994471E-6</v>
      </c>
      <c r="V7">
        <f>Fmatrix_notused!$C7*Fmatrix_notused!$B$7</f>
        <v>3.606942956994471E-6</v>
      </c>
      <c r="W7">
        <f>Fmatrix_notused!$C7*Fmatrix_notused!$B$7</f>
        <v>3.606942956994471E-6</v>
      </c>
      <c r="X7">
        <f>Fmatrix_notused!$C7*Fmatrix_notused!$B$7</f>
        <v>3.606942956994471E-6</v>
      </c>
      <c r="Y7">
        <f>Fmatrix_notused!$C7*Fmatrix_notused!$B$7</f>
        <v>3.606942956994471E-6</v>
      </c>
    </row>
    <row r="8" spans="1:25" x14ac:dyDescent="0.25">
      <c r="C8">
        <f t="shared" si="0"/>
        <v>1.2955503711285167E-4</v>
      </c>
      <c r="D8">
        <v>25</v>
      </c>
      <c r="E8">
        <f>Fmatrix_notused!$C8*Fmatrix_notused!$B$7</f>
        <v>1.2955503711285167E-5</v>
      </c>
      <c r="F8">
        <f>Fmatrix_notused!$C8*Fmatrix_notused!$B$7</f>
        <v>1.2955503711285167E-5</v>
      </c>
      <c r="G8">
        <f>Fmatrix_notused!$C8*Fmatrix_notused!$B$7</f>
        <v>1.2955503711285167E-5</v>
      </c>
      <c r="H8">
        <f>Fmatrix_notused!$C8*Fmatrix_notused!$B$7</f>
        <v>1.2955503711285167E-5</v>
      </c>
      <c r="I8">
        <f>Fmatrix_notused!$C8*Fmatrix_notused!$B$7</f>
        <v>1.2955503711285167E-5</v>
      </c>
      <c r="J8">
        <f>Fmatrix_notused!$C8*Fmatrix_notused!$B$7</f>
        <v>1.2955503711285167E-5</v>
      </c>
      <c r="K8">
        <f>Fmatrix_notused!$C8*Fmatrix_notused!$B$7</f>
        <v>1.2955503711285167E-5</v>
      </c>
      <c r="L8">
        <f>Fmatrix_notused!$C8*Fmatrix_notused!$B$7</f>
        <v>1.2955503711285167E-5</v>
      </c>
      <c r="M8">
        <f>Fmatrix_notused!$C8*Fmatrix_notused!$B$7</f>
        <v>1.2955503711285167E-5</v>
      </c>
      <c r="N8">
        <f>Fmatrix_notused!$C8*Fmatrix_notused!$B$7</f>
        <v>1.2955503711285167E-5</v>
      </c>
      <c r="O8">
        <f>Fmatrix_notused!$C8*Fmatrix_notused!$B$7</f>
        <v>1.2955503711285167E-5</v>
      </c>
      <c r="P8">
        <f>Fmatrix_notused!$C8*Fmatrix_notused!$B$7</f>
        <v>1.2955503711285167E-5</v>
      </c>
      <c r="Q8">
        <f>Fmatrix_notused!$C8*Fmatrix_notused!$B$7</f>
        <v>1.2955503711285167E-5</v>
      </c>
      <c r="R8">
        <f>Fmatrix_notused!$C8*Fmatrix_notused!$B$7</f>
        <v>1.2955503711285167E-5</v>
      </c>
      <c r="S8">
        <f>Fmatrix_notused!$C8*Fmatrix_notused!$B$7</f>
        <v>1.2955503711285167E-5</v>
      </c>
      <c r="T8">
        <f>Fmatrix_notused!$C8*Fmatrix_notused!$B$7</f>
        <v>1.2955503711285167E-5</v>
      </c>
      <c r="U8">
        <f>Fmatrix_notused!$C8*Fmatrix_notused!$B$7</f>
        <v>1.2955503711285167E-5</v>
      </c>
      <c r="V8">
        <f>Fmatrix_notused!$C8*Fmatrix_notused!$B$7</f>
        <v>1.2955503711285167E-5</v>
      </c>
      <c r="W8">
        <f>Fmatrix_notused!$C8*Fmatrix_notused!$B$7</f>
        <v>1.2955503711285167E-5</v>
      </c>
      <c r="X8">
        <f>Fmatrix_notused!$C8*Fmatrix_notused!$B$7</f>
        <v>1.2955503711285167E-5</v>
      </c>
      <c r="Y8">
        <f>Fmatrix_notused!$C8*Fmatrix_notused!$B$7</f>
        <v>1.2955503711285167E-5</v>
      </c>
    </row>
    <row r="9" spans="1:25" x14ac:dyDescent="0.25">
      <c r="C9">
        <f t="shared" si="0"/>
        <v>4.6522614367568946E-4</v>
      </c>
      <c r="D9">
        <v>30</v>
      </c>
      <c r="E9">
        <f>Fmatrix_notused!$C9*Fmatrix_notused!$B$7</f>
        <v>4.652261436756895E-5</v>
      </c>
      <c r="F9">
        <f>Fmatrix_notused!$C9*Fmatrix_notused!$B$7</f>
        <v>4.652261436756895E-5</v>
      </c>
      <c r="G9">
        <f>Fmatrix_notused!$C9*Fmatrix_notused!$B$7</f>
        <v>4.652261436756895E-5</v>
      </c>
      <c r="H9">
        <f>Fmatrix_notused!$C9*Fmatrix_notused!$B$7</f>
        <v>4.652261436756895E-5</v>
      </c>
      <c r="I9">
        <f>Fmatrix_notused!$C9*Fmatrix_notused!$B$7</f>
        <v>4.652261436756895E-5</v>
      </c>
      <c r="J9">
        <f>Fmatrix_notused!$C9*Fmatrix_notused!$B$7</f>
        <v>4.652261436756895E-5</v>
      </c>
      <c r="K9">
        <f>Fmatrix_notused!$C9*Fmatrix_notused!$B$7</f>
        <v>4.652261436756895E-5</v>
      </c>
      <c r="L9">
        <f>Fmatrix_notused!$C9*Fmatrix_notused!$B$7</f>
        <v>4.652261436756895E-5</v>
      </c>
      <c r="M9">
        <f>Fmatrix_notused!$C9*Fmatrix_notused!$B$7</f>
        <v>4.652261436756895E-5</v>
      </c>
      <c r="N9">
        <f>Fmatrix_notused!$C9*Fmatrix_notused!$B$7</f>
        <v>4.652261436756895E-5</v>
      </c>
      <c r="O9">
        <f>Fmatrix_notused!$C9*Fmatrix_notused!$B$7</f>
        <v>4.652261436756895E-5</v>
      </c>
      <c r="P9">
        <f>Fmatrix_notused!$C9*Fmatrix_notused!$B$7</f>
        <v>4.652261436756895E-5</v>
      </c>
      <c r="Q9">
        <f>Fmatrix_notused!$C9*Fmatrix_notused!$B$7</f>
        <v>4.652261436756895E-5</v>
      </c>
      <c r="R9">
        <f>Fmatrix_notused!$C9*Fmatrix_notused!$B$7</f>
        <v>4.652261436756895E-5</v>
      </c>
      <c r="S9">
        <f>Fmatrix_notused!$C9*Fmatrix_notused!$B$7</f>
        <v>4.652261436756895E-5</v>
      </c>
      <c r="T9">
        <f>Fmatrix_notused!$C9*Fmatrix_notused!$B$7</f>
        <v>4.652261436756895E-5</v>
      </c>
      <c r="U9">
        <f>Fmatrix_notused!$C9*Fmatrix_notused!$B$7</f>
        <v>4.652261436756895E-5</v>
      </c>
      <c r="V9">
        <f>Fmatrix_notused!$C9*Fmatrix_notused!$B$7</f>
        <v>4.652261436756895E-5</v>
      </c>
      <c r="W9">
        <f>Fmatrix_notused!$C9*Fmatrix_notused!$B$7</f>
        <v>4.652261436756895E-5</v>
      </c>
      <c r="X9">
        <f>Fmatrix_notused!$C9*Fmatrix_notused!$B$7</f>
        <v>4.652261436756895E-5</v>
      </c>
      <c r="Y9">
        <f>Fmatrix_notused!$C9*Fmatrix_notused!$B$7</f>
        <v>4.652261436756895E-5</v>
      </c>
    </row>
    <row r="10" spans="1:25" x14ac:dyDescent="0.25">
      <c r="C10">
        <f t="shared" si="0"/>
        <v>1.6691536906963528E-3</v>
      </c>
      <c r="D10">
        <v>35</v>
      </c>
      <c r="E10">
        <f>Fmatrix_notused!$C10*Fmatrix_notused!$B$7</f>
        <v>1.669153690696353E-4</v>
      </c>
      <c r="F10">
        <f>Fmatrix_notused!$C10*Fmatrix_notused!$B$7</f>
        <v>1.669153690696353E-4</v>
      </c>
      <c r="G10">
        <f>Fmatrix_notused!$C10*Fmatrix_notused!$B$7</f>
        <v>1.669153690696353E-4</v>
      </c>
      <c r="H10">
        <f>Fmatrix_notused!$C10*Fmatrix_notused!$B$7</f>
        <v>1.669153690696353E-4</v>
      </c>
      <c r="I10">
        <f>Fmatrix_notused!$C10*Fmatrix_notused!$B$7</f>
        <v>1.669153690696353E-4</v>
      </c>
      <c r="J10">
        <f>Fmatrix_notused!$C10*Fmatrix_notused!$B$7</f>
        <v>1.669153690696353E-4</v>
      </c>
      <c r="K10">
        <f>Fmatrix_notused!$C10*Fmatrix_notused!$B$7</f>
        <v>1.669153690696353E-4</v>
      </c>
      <c r="L10">
        <f>Fmatrix_notused!$C10*Fmatrix_notused!$B$7</f>
        <v>1.669153690696353E-4</v>
      </c>
      <c r="M10">
        <f>Fmatrix_notused!$C10*Fmatrix_notused!$B$7</f>
        <v>1.669153690696353E-4</v>
      </c>
      <c r="N10">
        <f>Fmatrix_notused!$C10*Fmatrix_notused!$B$7</f>
        <v>1.669153690696353E-4</v>
      </c>
      <c r="O10">
        <f>Fmatrix_notused!$C10*Fmatrix_notused!$B$7</f>
        <v>1.669153690696353E-4</v>
      </c>
      <c r="P10">
        <f>Fmatrix_notused!$C10*Fmatrix_notused!$B$7</f>
        <v>1.669153690696353E-4</v>
      </c>
      <c r="Q10">
        <f>Fmatrix_notused!$C10*Fmatrix_notused!$B$7</f>
        <v>1.669153690696353E-4</v>
      </c>
      <c r="R10">
        <f>Fmatrix_notused!$C10*Fmatrix_notused!$B$7</f>
        <v>1.669153690696353E-4</v>
      </c>
      <c r="S10">
        <f>Fmatrix_notused!$C10*Fmatrix_notused!$B$7</f>
        <v>1.669153690696353E-4</v>
      </c>
      <c r="T10">
        <f>Fmatrix_notused!$C10*Fmatrix_notused!$B$7</f>
        <v>1.669153690696353E-4</v>
      </c>
      <c r="U10">
        <f>Fmatrix_notused!$C10*Fmatrix_notused!$B$7</f>
        <v>1.669153690696353E-4</v>
      </c>
      <c r="V10">
        <f>Fmatrix_notused!$C10*Fmatrix_notused!$B$7</f>
        <v>1.669153690696353E-4</v>
      </c>
      <c r="W10">
        <f>Fmatrix_notused!$C10*Fmatrix_notused!$B$7</f>
        <v>1.669153690696353E-4</v>
      </c>
      <c r="X10">
        <f>Fmatrix_notused!$C10*Fmatrix_notused!$B$7</f>
        <v>1.669153690696353E-4</v>
      </c>
      <c r="Y10">
        <f>Fmatrix_notused!$C10*Fmatrix_notused!$B$7</f>
        <v>1.669153690696353E-4</v>
      </c>
    </row>
    <row r="11" spans="1:25" x14ac:dyDescent="0.25">
      <c r="C11">
        <f t="shared" si="0"/>
        <v>5.9700359390124835E-3</v>
      </c>
      <c r="D11">
        <v>40</v>
      </c>
      <c r="E11">
        <f>Fmatrix_notused!$C11*Fmatrix_notused!$B$7</f>
        <v>5.9700359390124841E-4</v>
      </c>
      <c r="F11">
        <f>Fmatrix_notused!$C11*Fmatrix_notused!$B$7</f>
        <v>5.9700359390124841E-4</v>
      </c>
      <c r="G11">
        <f>Fmatrix_notused!$C11*Fmatrix_notused!$B$7</f>
        <v>5.9700359390124841E-4</v>
      </c>
      <c r="H11">
        <f>Fmatrix_notused!$C11*Fmatrix_notused!$B$7</f>
        <v>5.9700359390124841E-4</v>
      </c>
      <c r="I11">
        <f>Fmatrix_notused!$C11*Fmatrix_notused!$B$7</f>
        <v>5.9700359390124841E-4</v>
      </c>
      <c r="J11">
        <f>Fmatrix_notused!$C11*Fmatrix_notused!$B$7</f>
        <v>5.9700359390124841E-4</v>
      </c>
      <c r="K11">
        <f>Fmatrix_notused!$C11*Fmatrix_notused!$B$7</f>
        <v>5.9700359390124841E-4</v>
      </c>
      <c r="L11">
        <f>Fmatrix_notused!$C11*Fmatrix_notused!$B$7</f>
        <v>5.9700359390124841E-4</v>
      </c>
      <c r="M11">
        <f>Fmatrix_notused!$C11*Fmatrix_notused!$B$7</f>
        <v>5.9700359390124841E-4</v>
      </c>
      <c r="N11">
        <f>Fmatrix_notused!$C11*Fmatrix_notused!$B$7</f>
        <v>5.9700359390124841E-4</v>
      </c>
      <c r="O11">
        <f>Fmatrix_notused!$C11*Fmatrix_notused!$B$7</f>
        <v>5.9700359390124841E-4</v>
      </c>
      <c r="P11">
        <f>Fmatrix_notused!$C11*Fmatrix_notused!$B$7</f>
        <v>5.9700359390124841E-4</v>
      </c>
      <c r="Q11">
        <f>Fmatrix_notused!$C11*Fmatrix_notused!$B$7</f>
        <v>5.9700359390124841E-4</v>
      </c>
      <c r="R11">
        <f>Fmatrix_notused!$C11*Fmatrix_notused!$B$7</f>
        <v>5.9700359390124841E-4</v>
      </c>
      <c r="S11">
        <f>Fmatrix_notused!$C11*Fmatrix_notused!$B$7</f>
        <v>5.9700359390124841E-4</v>
      </c>
      <c r="T11">
        <f>Fmatrix_notused!$C11*Fmatrix_notused!$B$7</f>
        <v>5.9700359390124841E-4</v>
      </c>
      <c r="U11">
        <f>Fmatrix_notused!$C11*Fmatrix_notused!$B$7</f>
        <v>5.9700359390124841E-4</v>
      </c>
      <c r="V11">
        <f>Fmatrix_notused!$C11*Fmatrix_notused!$B$7</f>
        <v>5.9700359390124841E-4</v>
      </c>
      <c r="W11">
        <f>Fmatrix_notused!$C11*Fmatrix_notused!$B$7</f>
        <v>5.9700359390124841E-4</v>
      </c>
      <c r="X11">
        <f>Fmatrix_notused!$C11*Fmatrix_notused!$B$7</f>
        <v>5.9700359390124841E-4</v>
      </c>
      <c r="Y11">
        <f>Fmatrix_notused!$C11*Fmatrix_notused!$B$7</f>
        <v>5.9700359390124841E-4</v>
      </c>
    </row>
    <row r="12" spans="1:25" x14ac:dyDescent="0.25">
      <c r="C12">
        <f t="shared" si="0"/>
        <v>2.1118507377561619E-2</v>
      </c>
      <c r="D12">
        <v>45</v>
      </c>
      <c r="E12">
        <f>Fmatrix_notused!$C12*Fmatrix_notused!$B$7</f>
        <v>2.1118507377561619E-3</v>
      </c>
      <c r="F12">
        <f>Fmatrix_notused!$C12*Fmatrix_notused!$B$7</f>
        <v>2.1118507377561619E-3</v>
      </c>
      <c r="G12">
        <f>Fmatrix_notused!$C12*Fmatrix_notused!$B$7</f>
        <v>2.1118507377561619E-3</v>
      </c>
      <c r="H12">
        <f>Fmatrix_notused!$C12*Fmatrix_notused!$B$7</f>
        <v>2.1118507377561619E-3</v>
      </c>
      <c r="I12">
        <f>Fmatrix_notused!$C12*Fmatrix_notused!$B$7</f>
        <v>2.1118507377561619E-3</v>
      </c>
      <c r="J12">
        <f>Fmatrix_notused!$C12*Fmatrix_notused!$B$7</f>
        <v>2.1118507377561619E-3</v>
      </c>
      <c r="K12">
        <f>Fmatrix_notused!$C12*Fmatrix_notused!$B$7</f>
        <v>2.1118507377561619E-3</v>
      </c>
      <c r="L12">
        <f>Fmatrix_notused!$C12*Fmatrix_notused!$B$7</f>
        <v>2.1118507377561619E-3</v>
      </c>
      <c r="M12">
        <f>Fmatrix_notused!$C12*Fmatrix_notused!$B$7</f>
        <v>2.1118507377561619E-3</v>
      </c>
      <c r="N12">
        <f>Fmatrix_notused!$C12*Fmatrix_notused!$B$7</f>
        <v>2.1118507377561619E-3</v>
      </c>
      <c r="O12">
        <f>Fmatrix_notused!$C12*Fmatrix_notused!$B$7</f>
        <v>2.1118507377561619E-3</v>
      </c>
      <c r="P12">
        <f>Fmatrix_notused!$C12*Fmatrix_notused!$B$7</f>
        <v>2.1118507377561619E-3</v>
      </c>
      <c r="Q12">
        <f>Fmatrix_notused!$C12*Fmatrix_notused!$B$7</f>
        <v>2.1118507377561619E-3</v>
      </c>
      <c r="R12">
        <f>Fmatrix_notused!$C12*Fmatrix_notused!$B$7</f>
        <v>2.1118507377561619E-3</v>
      </c>
      <c r="S12">
        <f>Fmatrix_notused!$C12*Fmatrix_notused!$B$7</f>
        <v>2.1118507377561619E-3</v>
      </c>
      <c r="T12">
        <f>Fmatrix_notused!$C12*Fmatrix_notused!$B$7</f>
        <v>2.1118507377561619E-3</v>
      </c>
      <c r="U12">
        <f>Fmatrix_notused!$C12*Fmatrix_notused!$B$7</f>
        <v>2.1118507377561619E-3</v>
      </c>
      <c r="V12">
        <f>Fmatrix_notused!$C12*Fmatrix_notused!$B$7</f>
        <v>2.1118507377561619E-3</v>
      </c>
      <c r="W12">
        <f>Fmatrix_notused!$C12*Fmatrix_notused!$B$7</f>
        <v>2.1118507377561619E-3</v>
      </c>
      <c r="X12">
        <f>Fmatrix_notused!$C12*Fmatrix_notused!$B$7</f>
        <v>2.1118507377561619E-3</v>
      </c>
      <c r="Y12">
        <f>Fmatrix_notused!$C12*Fmatrix_notused!$B$7</f>
        <v>2.1118507377561619E-3</v>
      </c>
    </row>
    <row r="13" spans="1:25" x14ac:dyDescent="0.25">
      <c r="C13">
        <f t="shared" si="0"/>
        <v>7.1923760905817535E-2</v>
      </c>
      <c r="D13">
        <v>50</v>
      </c>
      <c r="E13">
        <f>Fmatrix_notused!$C13*Fmatrix_notused!$B$7</f>
        <v>7.1923760905817542E-3</v>
      </c>
      <c r="F13">
        <f>Fmatrix_notused!$C13*Fmatrix_notused!$B$7</f>
        <v>7.1923760905817542E-3</v>
      </c>
      <c r="G13">
        <f>Fmatrix_notused!$C13*Fmatrix_notused!$B$7</f>
        <v>7.1923760905817542E-3</v>
      </c>
      <c r="H13">
        <f>Fmatrix_notused!$C13*Fmatrix_notused!$B$7</f>
        <v>7.1923760905817542E-3</v>
      </c>
      <c r="I13">
        <f>Fmatrix_notused!$C13*Fmatrix_notused!$B$7</f>
        <v>7.1923760905817542E-3</v>
      </c>
      <c r="J13">
        <f>Fmatrix_notused!$C13*Fmatrix_notused!$B$7</f>
        <v>7.1923760905817542E-3</v>
      </c>
      <c r="K13">
        <f>Fmatrix_notused!$C13*Fmatrix_notused!$B$7</f>
        <v>7.1923760905817542E-3</v>
      </c>
      <c r="L13">
        <f>Fmatrix_notused!$C13*Fmatrix_notused!$B$7</f>
        <v>7.1923760905817542E-3</v>
      </c>
      <c r="M13">
        <f>Fmatrix_notused!$C13*Fmatrix_notused!$B$7</f>
        <v>7.1923760905817542E-3</v>
      </c>
      <c r="N13">
        <f>Fmatrix_notused!$C13*Fmatrix_notused!$B$7</f>
        <v>7.1923760905817542E-3</v>
      </c>
      <c r="O13">
        <f>Fmatrix_notused!$C13*Fmatrix_notused!$B$7</f>
        <v>7.1923760905817542E-3</v>
      </c>
      <c r="P13">
        <f>Fmatrix_notused!$C13*Fmatrix_notused!$B$7</f>
        <v>7.1923760905817542E-3</v>
      </c>
      <c r="Q13">
        <f>Fmatrix_notused!$C13*Fmatrix_notused!$B$7</f>
        <v>7.1923760905817542E-3</v>
      </c>
      <c r="R13">
        <f>Fmatrix_notused!$C13*Fmatrix_notused!$B$7</f>
        <v>7.1923760905817542E-3</v>
      </c>
      <c r="S13">
        <f>Fmatrix_notused!$C13*Fmatrix_notused!$B$7</f>
        <v>7.1923760905817542E-3</v>
      </c>
      <c r="T13">
        <f>Fmatrix_notused!$C13*Fmatrix_notused!$B$7</f>
        <v>7.1923760905817542E-3</v>
      </c>
      <c r="U13">
        <f>Fmatrix_notused!$C13*Fmatrix_notused!$B$7</f>
        <v>7.1923760905817542E-3</v>
      </c>
      <c r="V13">
        <f>Fmatrix_notused!$C13*Fmatrix_notused!$B$7</f>
        <v>7.1923760905817542E-3</v>
      </c>
      <c r="W13">
        <f>Fmatrix_notused!$C13*Fmatrix_notused!$B$7</f>
        <v>7.1923760905817542E-3</v>
      </c>
      <c r="X13">
        <f>Fmatrix_notused!$C13*Fmatrix_notused!$B$7</f>
        <v>7.1923760905817542E-3</v>
      </c>
      <c r="Y13">
        <f>Fmatrix_notused!$C13*Fmatrix_notused!$B$7</f>
        <v>7.1923760905817542E-3</v>
      </c>
    </row>
    <row r="14" spans="1:25" x14ac:dyDescent="0.25">
      <c r="C14">
        <f t="shared" si="0"/>
        <v>0.21776246296016283</v>
      </c>
      <c r="D14">
        <v>55</v>
      </c>
      <c r="E14">
        <f>Fmatrix_notused!$C14*Fmatrix_notused!$B$7</f>
        <v>2.1776246296016284E-2</v>
      </c>
      <c r="F14">
        <f>Fmatrix_notused!$C14*Fmatrix_notused!$B$7</f>
        <v>2.1776246296016284E-2</v>
      </c>
      <c r="G14">
        <f>Fmatrix_notused!$C14*Fmatrix_notused!$B$7</f>
        <v>2.1776246296016284E-2</v>
      </c>
      <c r="H14">
        <f>Fmatrix_notused!$C14*Fmatrix_notused!$B$7</f>
        <v>2.1776246296016284E-2</v>
      </c>
      <c r="I14">
        <f>Fmatrix_notused!$C14*Fmatrix_notused!$B$7</f>
        <v>2.1776246296016284E-2</v>
      </c>
      <c r="J14">
        <f>Fmatrix_notused!$C14*Fmatrix_notused!$B$7</f>
        <v>2.1776246296016284E-2</v>
      </c>
      <c r="K14">
        <f>Fmatrix_notused!$C14*Fmatrix_notused!$B$7</f>
        <v>2.1776246296016284E-2</v>
      </c>
      <c r="L14">
        <f>Fmatrix_notused!$C14*Fmatrix_notused!$B$7</f>
        <v>2.1776246296016284E-2</v>
      </c>
      <c r="M14">
        <f>Fmatrix_notused!$C14*Fmatrix_notused!$B$7</f>
        <v>2.1776246296016284E-2</v>
      </c>
      <c r="N14">
        <f>Fmatrix_notused!$C14*Fmatrix_notused!$B$7</f>
        <v>2.1776246296016284E-2</v>
      </c>
      <c r="O14">
        <f>Fmatrix_notused!$C14*Fmatrix_notused!$B$7</f>
        <v>2.1776246296016284E-2</v>
      </c>
      <c r="P14">
        <f>Fmatrix_notused!$C14*Fmatrix_notused!$B$7</f>
        <v>2.1776246296016284E-2</v>
      </c>
      <c r="Q14">
        <f>Fmatrix_notused!$C14*Fmatrix_notused!$B$7</f>
        <v>2.1776246296016284E-2</v>
      </c>
      <c r="R14">
        <f>Fmatrix_notused!$C14*Fmatrix_notused!$B$7</f>
        <v>2.1776246296016284E-2</v>
      </c>
      <c r="S14">
        <f>Fmatrix_notused!$C14*Fmatrix_notused!$B$7</f>
        <v>2.1776246296016284E-2</v>
      </c>
      <c r="T14">
        <f>Fmatrix_notused!$C14*Fmatrix_notused!$B$7</f>
        <v>2.1776246296016284E-2</v>
      </c>
      <c r="U14">
        <f>Fmatrix_notused!$C14*Fmatrix_notused!$B$7</f>
        <v>2.1776246296016284E-2</v>
      </c>
      <c r="V14">
        <f>Fmatrix_notused!$C14*Fmatrix_notused!$B$7</f>
        <v>2.1776246296016284E-2</v>
      </c>
      <c r="W14">
        <f>Fmatrix_notused!$C14*Fmatrix_notused!$B$7</f>
        <v>2.1776246296016284E-2</v>
      </c>
      <c r="X14">
        <f>Fmatrix_notused!$C14*Fmatrix_notused!$B$7</f>
        <v>2.1776246296016284E-2</v>
      </c>
      <c r="Y14">
        <f>Fmatrix_notused!$C14*Fmatrix_notused!$B$7</f>
        <v>2.1776246296016284E-2</v>
      </c>
    </row>
    <row r="15" spans="1:25" x14ac:dyDescent="0.25">
      <c r="C15">
        <f t="shared" si="0"/>
        <v>0.5</v>
      </c>
      <c r="D15">
        <v>60</v>
      </c>
      <c r="E15">
        <f>Fmatrix_notused!$C15*Fmatrix_notused!$B$7</f>
        <v>0.05</v>
      </c>
      <c r="F15">
        <f>Fmatrix_notused!$C15*Fmatrix_notused!$B$7</f>
        <v>0.05</v>
      </c>
      <c r="G15">
        <f>Fmatrix_notused!$C15*Fmatrix_notused!$B$7</f>
        <v>0.05</v>
      </c>
      <c r="H15">
        <f>Fmatrix_notused!$C15*Fmatrix_notused!$B$7</f>
        <v>0.05</v>
      </c>
      <c r="I15">
        <f>Fmatrix_notused!$C15*Fmatrix_notused!$B$7</f>
        <v>0.05</v>
      </c>
      <c r="J15">
        <f>Fmatrix_notused!$C15*Fmatrix_notused!$B$7</f>
        <v>0.05</v>
      </c>
      <c r="K15">
        <f>Fmatrix_notused!$C15*Fmatrix_notused!$B$7</f>
        <v>0.05</v>
      </c>
      <c r="L15">
        <f>Fmatrix_notused!$C15*Fmatrix_notused!$B$7</f>
        <v>0.05</v>
      </c>
      <c r="M15">
        <f>Fmatrix_notused!$C15*Fmatrix_notused!$B$7</f>
        <v>0.05</v>
      </c>
      <c r="N15">
        <f>Fmatrix_notused!$C15*Fmatrix_notused!$B$7</f>
        <v>0.05</v>
      </c>
      <c r="O15">
        <f>Fmatrix_notused!$C15*Fmatrix_notused!$B$7</f>
        <v>0.05</v>
      </c>
      <c r="P15">
        <f>Fmatrix_notused!$C15*Fmatrix_notused!$B$7</f>
        <v>0.05</v>
      </c>
      <c r="Q15">
        <f>Fmatrix_notused!$C15*Fmatrix_notused!$B$7</f>
        <v>0.05</v>
      </c>
      <c r="R15">
        <f>Fmatrix_notused!$C15*Fmatrix_notused!$B$7</f>
        <v>0.05</v>
      </c>
      <c r="S15">
        <f>Fmatrix_notused!$C15*Fmatrix_notused!$B$7</f>
        <v>0.05</v>
      </c>
      <c r="T15">
        <f>Fmatrix_notused!$C15*Fmatrix_notused!$B$7</f>
        <v>0.05</v>
      </c>
      <c r="U15">
        <f>Fmatrix_notused!$C15*Fmatrix_notused!$B$7</f>
        <v>0.05</v>
      </c>
      <c r="V15">
        <f>Fmatrix_notused!$C15*Fmatrix_notused!$B$7</f>
        <v>0.05</v>
      </c>
      <c r="W15">
        <f>Fmatrix_notused!$C15*Fmatrix_notused!$B$7</f>
        <v>0.05</v>
      </c>
      <c r="X15">
        <f>Fmatrix_notused!$C15*Fmatrix_notused!$B$7</f>
        <v>0.05</v>
      </c>
      <c r="Y15">
        <f>Fmatrix_notused!$C15*Fmatrix_notused!$B$7</f>
        <v>0.05</v>
      </c>
    </row>
    <row r="16" spans="1:25" x14ac:dyDescent="0.25">
      <c r="C16">
        <f t="shared" si="0"/>
        <v>0.78223753703983723</v>
      </c>
      <c r="D16">
        <v>65</v>
      </c>
      <c r="E16">
        <f>Fmatrix_notused!$C16*Fmatrix_notused!$B$7</f>
        <v>7.8223753703983726E-2</v>
      </c>
      <c r="F16">
        <f>Fmatrix_notused!$C16*Fmatrix_notused!$B$7</f>
        <v>7.8223753703983726E-2</v>
      </c>
      <c r="G16">
        <f>Fmatrix_notused!$C16*Fmatrix_notused!$B$7</f>
        <v>7.8223753703983726E-2</v>
      </c>
      <c r="H16">
        <f>Fmatrix_notused!$C16*Fmatrix_notused!$B$7</f>
        <v>7.8223753703983726E-2</v>
      </c>
      <c r="I16">
        <f>Fmatrix_notused!$C16*Fmatrix_notused!$B$7</f>
        <v>7.8223753703983726E-2</v>
      </c>
      <c r="J16">
        <f>Fmatrix_notused!$C16*Fmatrix_notused!$B$7</f>
        <v>7.8223753703983726E-2</v>
      </c>
      <c r="K16">
        <f>Fmatrix_notused!$C16*Fmatrix_notused!$B$7</f>
        <v>7.8223753703983726E-2</v>
      </c>
      <c r="L16">
        <f>Fmatrix_notused!$C16*Fmatrix_notused!$B$7</f>
        <v>7.8223753703983726E-2</v>
      </c>
      <c r="M16">
        <f>Fmatrix_notused!$C16*Fmatrix_notused!$B$7</f>
        <v>7.8223753703983726E-2</v>
      </c>
      <c r="N16">
        <f>Fmatrix_notused!$C16*Fmatrix_notused!$B$7</f>
        <v>7.8223753703983726E-2</v>
      </c>
      <c r="O16">
        <f>Fmatrix_notused!$C16*Fmatrix_notused!$B$7</f>
        <v>7.8223753703983726E-2</v>
      </c>
      <c r="P16">
        <f>Fmatrix_notused!$C16*Fmatrix_notused!$B$7</f>
        <v>7.8223753703983726E-2</v>
      </c>
      <c r="Q16">
        <f>Fmatrix_notused!$C16*Fmatrix_notused!$B$7</f>
        <v>7.8223753703983726E-2</v>
      </c>
      <c r="R16">
        <f>Fmatrix_notused!$C16*Fmatrix_notused!$B$7</f>
        <v>7.8223753703983726E-2</v>
      </c>
      <c r="S16">
        <f>Fmatrix_notused!$C16*Fmatrix_notused!$B$7</f>
        <v>7.8223753703983726E-2</v>
      </c>
      <c r="T16">
        <f>Fmatrix_notused!$C16*Fmatrix_notused!$B$7</f>
        <v>7.8223753703983726E-2</v>
      </c>
      <c r="U16">
        <f>Fmatrix_notused!$C16*Fmatrix_notused!$B$7</f>
        <v>7.8223753703983726E-2</v>
      </c>
      <c r="V16">
        <f>Fmatrix_notused!$C16*Fmatrix_notused!$B$7</f>
        <v>7.8223753703983726E-2</v>
      </c>
      <c r="W16">
        <f>Fmatrix_notused!$C16*Fmatrix_notused!$B$7</f>
        <v>7.8223753703983726E-2</v>
      </c>
      <c r="X16">
        <f>Fmatrix_notused!$C16*Fmatrix_notused!$B$7</f>
        <v>7.8223753703983726E-2</v>
      </c>
      <c r="Y16">
        <f>Fmatrix_notused!$C16*Fmatrix_notused!$B$7</f>
        <v>7.8223753703983726E-2</v>
      </c>
    </row>
    <row r="17" spans="3:25" x14ac:dyDescent="0.25">
      <c r="C17">
        <f t="shared" si="0"/>
        <v>0.92807623909418246</v>
      </c>
      <c r="D17">
        <v>70</v>
      </c>
      <c r="E17">
        <f>Fmatrix_notused!$C17*Fmatrix_notused!$B$7</f>
        <v>9.2807623909418255E-2</v>
      </c>
      <c r="F17">
        <f>Fmatrix_notused!$C17*Fmatrix_notused!$B$7</f>
        <v>9.2807623909418255E-2</v>
      </c>
      <c r="G17">
        <f>Fmatrix_notused!$C17*Fmatrix_notused!$B$7</f>
        <v>9.2807623909418255E-2</v>
      </c>
      <c r="H17">
        <f>Fmatrix_notused!$C17*Fmatrix_notused!$B$7</f>
        <v>9.2807623909418255E-2</v>
      </c>
      <c r="I17">
        <f>Fmatrix_notused!$C17*Fmatrix_notused!$B$7</f>
        <v>9.2807623909418255E-2</v>
      </c>
      <c r="J17">
        <f>Fmatrix_notused!$C17*Fmatrix_notused!$B$7</f>
        <v>9.2807623909418255E-2</v>
      </c>
      <c r="K17">
        <f>Fmatrix_notused!$C17*Fmatrix_notused!$B$7</f>
        <v>9.2807623909418255E-2</v>
      </c>
      <c r="L17">
        <f>Fmatrix_notused!$C17*Fmatrix_notused!$B$7</f>
        <v>9.2807623909418255E-2</v>
      </c>
      <c r="M17">
        <f>Fmatrix_notused!$C17*Fmatrix_notused!$B$7</f>
        <v>9.2807623909418255E-2</v>
      </c>
      <c r="N17">
        <f>Fmatrix_notused!$C17*Fmatrix_notused!$B$7</f>
        <v>9.2807623909418255E-2</v>
      </c>
      <c r="O17">
        <f>Fmatrix_notused!$C17*Fmatrix_notused!$B$7</f>
        <v>9.2807623909418255E-2</v>
      </c>
      <c r="P17">
        <f>Fmatrix_notused!$C17*Fmatrix_notused!$B$7</f>
        <v>9.2807623909418255E-2</v>
      </c>
      <c r="Q17">
        <f>Fmatrix_notused!$C17*Fmatrix_notused!$B$7</f>
        <v>9.2807623909418255E-2</v>
      </c>
      <c r="R17">
        <f>Fmatrix_notused!$C17*Fmatrix_notused!$B$7</f>
        <v>9.2807623909418255E-2</v>
      </c>
      <c r="S17">
        <f>Fmatrix_notused!$C17*Fmatrix_notused!$B$7</f>
        <v>9.2807623909418255E-2</v>
      </c>
      <c r="T17">
        <f>Fmatrix_notused!$C17*Fmatrix_notused!$B$7</f>
        <v>9.2807623909418255E-2</v>
      </c>
      <c r="U17">
        <f>Fmatrix_notused!$C17*Fmatrix_notused!$B$7</f>
        <v>9.2807623909418255E-2</v>
      </c>
      <c r="V17">
        <f>Fmatrix_notused!$C17*Fmatrix_notused!$B$7</f>
        <v>9.2807623909418255E-2</v>
      </c>
      <c r="W17">
        <f>Fmatrix_notused!$C17*Fmatrix_notused!$B$7</f>
        <v>9.2807623909418255E-2</v>
      </c>
      <c r="X17">
        <f>Fmatrix_notused!$C17*Fmatrix_notused!$B$7</f>
        <v>9.2807623909418255E-2</v>
      </c>
      <c r="Y17">
        <f>Fmatrix_notused!$C17*Fmatrix_notused!$B$7</f>
        <v>9.2807623909418255E-2</v>
      </c>
    </row>
    <row r="18" spans="3:25" x14ac:dyDescent="0.25">
      <c r="C18">
        <f t="shared" si="0"/>
        <v>0.9788814926224384</v>
      </c>
      <c r="D18">
        <v>75</v>
      </c>
      <c r="E18">
        <f>Fmatrix_notused!$C18*Fmatrix_notused!$B$7</f>
        <v>9.7888149262243845E-2</v>
      </c>
      <c r="F18">
        <f>Fmatrix_notused!$C18*Fmatrix_notused!$B$7</f>
        <v>9.7888149262243845E-2</v>
      </c>
      <c r="G18">
        <f>Fmatrix_notused!$C18*Fmatrix_notused!$B$7</f>
        <v>9.7888149262243845E-2</v>
      </c>
      <c r="H18">
        <f>Fmatrix_notused!$C18*Fmatrix_notused!$B$7</f>
        <v>9.7888149262243845E-2</v>
      </c>
      <c r="I18">
        <f>Fmatrix_notused!$C18*Fmatrix_notused!$B$7</f>
        <v>9.7888149262243845E-2</v>
      </c>
      <c r="J18">
        <f>Fmatrix_notused!$C18*Fmatrix_notused!$B$7</f>
        <v>9.7888149262243845E-2</v>
      </c>
      <c r="K18">
        <f>Fmatrix_notused!$C18*Fmatrix_notused!$B$7</f>
        <v>9.7888149262243845E-2</v>
      </c>
      <c r="L18">
        <f>Fmatrix_notused!$C18*Fmatrix_notused!$B$7</f>
        <v>9.7888149262243845E-2</v>
      </c>
      <c r="M18">
        <f>Fmatrix_notused!$C18*Fmatrix_notused!$B$7</f>
        <v>9.7888149262243845E-2</v>
      </c>
      <c r="N18">
        <f>Fmatrix_notused!$C18*Fmatrix_notused!$B$7</f>
        <v>9.7888149262243845E-2</v>
      </c>
      <c r="O18">
        <f>Fmatrix_notused!$C18*Fmatrix_notused!$B$7</f>
        <v>9.7888149262243845E-2</v>
      </c>
      <c r="P18">
        <f>Fmatrix_notused!$C18*Fmatrix_notused!$B$7</f>
        <v>9.7888149262243845E-2</v>
      </c>
      <c r="Q18">
        <f>Fmatrix_notused!$C18*Fmatrix_notused!$B$7</f>
        <v>9.7888149262243845E-2</v>
      </c>
      <c r="R18">
        <f>Fmatrix_notused!$C18*Fmatrix_notused!$B$7</f>
        <v>9.7888149262243845E-2</v>
      </c>
      <c r="S18">
        <f>Fmatrix_notused!$C18*Fmatrix_notused!$B$7</f>
        <v>9.7888149262243845E-2</v>
      </c>
      <c r="T18">
        <f>Fmatrix_notused!$C18*Fmatrix_notused!$B$7</f>
        <v>9.7888149262243845E-2</v>
      </c>
      <c r="U18">
        <f>Fmatrix_notused!$C18*Fmatrix_notused!$B$7</f>
        <v>9.7888149262243845E-2</v>
      </c>
      <c r="V18">
        <f>Fmatrix_notused!$C18*Fmatrix_notused!$B$7</f>
        <v>9.7888149262243845E-2</v>
      </c>
      <c r="W18">
        <f>Fmatrix_notused!$C18*Fmatrix_notused!$B$7</f>
        <v>9.7888149262243845E-2</v>
      </c>
      <c r="X18">
        <f>Fmatrix_notused!$C18*Fmatrix_notused!$B$7</f>
        <v>9.7888149262243845E-2</v>
      </c>
      <c r="Y18">
        <f>Fmatrix_notused!$C18*Fmatrix_notused!$B$7</f>
        <v>9.7888149262243845E-2</v>
      </c>
    </row>
    <row r="19" spans="3:25" x14ac:dyDescent="0.25">
      <c r="C19">
        <f t="shared" si="0"/>
        <v>0.99402996406098754</v>
      </c>
      <c r="D19">
        <v>80</v>
      </c>
      <c r="E19">
        <f>Fmatrix_notused!$C19*Fmatrix_notused!$B$7</f>
        <v>9.9402996406098759E-2</v>
      </c>
      <c r="F19">
        <f>Fmatrix_notused!$C19*Fmatrix_notused!$B$7</f>
        <v>9.9402996406098759E-2</v>
      </c>
      <c r="G19">
        <f>Fmatrix_notused!$C19*Fmatrix_notused!$B$7</f>
        <v>9.9402996406098759E-2</v>
      </c>
      <c r="H19">
        <f>Fmatrix_notused!$C19*Fmatrix_notused!$B$7</f>
        <v>9.9402996406098759E-2</v>
      </c>
      <c r="I19">
        <f>Fmatrix_notused!$C19*Fmatrix_notused!$B$7</f>
        <v>9.9402996406098759E-2</v>
      </c>
      <c r="J19">
        <f>Fmatrix_notused!$C19*Fmatrix_notused!$B$7</f>
        <v>9.9402996406098759E-2</v>
      </c>
      <c r="K19">
        <f>Fmatrix_notused!$C19*Fmatrix_notused!$B$7</f>
        <v>9.9402996406098759E-2</v>
      </c>
      <c r="L19">
        <f>Fmatrix_notused!$C19*Fmatrix_notused!$B$7</f>
        <v>9.9402996406098759E-2</v>
      </c>
      <c r="M19">
        <f>Fmatrix_notused!$C19*Fmatrix_notused!$B$7</f>
        <v>9.9402996406098759E-2</v>
      </c>
      <c r="N19">
        <f>Fmatrix_notused!$C19*Fmatrix_notused!$B$7</f>
        <v>9.9402996406098759E-2</v>
      </c>
      <c r="O19">
        <f>Fmatrix_notused!$C19*Fmatrix_notused!$B$7</f>
        <v>9.9402996406098759E-2</v>
      </c>
      <c r="P19">
        <f>Fmatrix_notused!$C19*Fmatrix_notused!$B$7</f>
        <v>9.9402996406098759E-2</v>
      </c>
      <c r="Q19">
        <f>Fmatrix_notused!$C19*Fmatrix_notused!$B$7</f>
        <v>9.9402996406098759E-2</v>
      </c>
      <c r="R19">
        <f>Fmatrix_notused!$C19*Fmatrix_notused!$B$7</f>
        <v>9.9402996406098759E-2</v>
      </c>
      <c r="S19">
        <f>Fmatrix_notused!$C19*Fmatrix_notused!$B$7</f>
        <v>9.9402996406098759E-2</v>
      </c>
      <c r="T19">
        <f>Fmatrix_notused!$C19*Fmatrix_notused!$B$7</f>
        <v>9.9402996406098759E-2</v>
      </c>
      <c r="U19">
        <f>Fmatrix_notused!$C19*Fmatrix_notused!$B$7</f>
        <v>9.9402996406098759E-2</v>
      </c>
      <c r="V19">
        <f>Fmatrix_notused!$C19*Fmatrix_notused!$B$7</f>
        <v>9.9402996406098759E-2</v>
      </c>
      <c r="W19">
        <f>Fmatrix_notused!$C19*Fmatrix_notused!$B$7</f>
        <v>9.9402996406098759E-2</v>
      </c>
      <c r="X19">
        <f>Fmatrix_notused!$C19*Fmatrix_notused!$B$7</f>
        <v>9.9402996406098759E-2</v>
      </c>
      <c r="Y19">
        <f>Fmatrix_notused!$C19*Fmatrix_notused!$B$7</f>
        <v>9.9402996406098759E-2</v>
      </c>
    </row>
    <row r="20" spans="3:25" x14ac:dyDescent="0.25">
      <c r="C20">
        <f t="shared" si="0"/>
        <v>0.99833084630930358</v>
      </c>
      <c r="D20">
        <v>85</v>
      </c>
      <c r="E20">
        <f>Fmatrix_notused!$C20*Fmatrix_notused!$B$7</f>
        <v>9.9833084630930366E-2</v>
      </c>
      <c r="F20">
        <f>Fmatrix_notused!$C20*Fmatrix_notused!$B$7</f>
        <v>9.9833084630930366E-2</v>
      </c>
      <c r="G20">
        <f>Fmatrix_notused!$C20*Fmatrix_notused!$B$7</f>
        <v>9.9833084630930366E-2</v>
      </c>
      <c r="H20">
        <f>Fmatrix_notused!$C20*Fmatrix_notused!$B$7</f>
        <v>9.9833084630930366E-2</v>
      </c>
      <c r="I20">
        <f>Fmatrix_notused!$C20*Fmatrix_notused!$B$7</f>
        <v>9.9833084630930366E-2</v>
      </c>
      <c r="J20">
        <f>Fmatrix_notused!$C20*Fmatrix_notused!$B$7</f>
        <v>9.9833084630930366E-2</v>
      </c>
      <c r="K20">
        <f>Fmatrix_notused!$C20*Fmatrix_notused!$B$7</f>
        <v>9.9833084630930366E-2</v>
      </c>
      <c r="L20">
        <f>Fmatrix_notused!$C20*Fmatrix_notused!$B$7</f>
        <v>9.9833084630930366E-2</v>
      </c>
      <c r="M20">
        <f>Fmatrix_notused!$C20*Fmatrix_notused!$B$7</f>
        <v>9.9833084630930366E-2</v>
      </c>
      <c r="N20">
        <f>Fmatrix_notused!$C20*Fmatrix_notused!$B$7</f>
        <v>9.9833084630930366E-2</v>
      </c>
      <c r="O20">
        <f>Fmatrix_notused!$C20*Fmatrix_notused!$B$7</f>
        <v>9.9833084630930366E-2</v>
      </c>
      <c r="P20">
        <f>Fmatrix_notused!$C20*Fmatrix_notused!$B$7</f>
        <v>9.9833084630930366E-2</v>
      </c>
      <c r="Q20">
        <f>Fmatrix_notused!$C20*Fmatrix_notused!$B$7</f>
        <v>9.9833084630930366E-2</v>
      </c>
      <c r="R20">
        <f>Fmatrix_notused!$C20*Fmatrix_notused!$B$7</f>
        <v>9.9833084630930366E-2</v>
      </c>
      <c r="S20">
        <f>Fmatrix_notused!$C20*Fmatrix_notused!$B$7</f>
        <v>9.9833084630930366E-2</v>
      </c>
      <c r="T20">
        <f>Fmatrix_notused!$C20*Fmatrix_notused!$B$7</f>
        <v>9.9833084630930366E-2</v>
      </c>
      <c r="U20">
        <f>Fmatrix_notused!$C20*Fmatrix_notused!$B$7</f>
        <v>9.9833084630930366E-2</v>
      </c>
      <c r="V20">
        <f>Fmatrix_notused!$C20*Fmatrix_notused!$B$7</f>
        <v>9.9833084630930366E-2</v>
      </c>
      <c r="W20">
        <f>Fmatrix_notused!$C20*Fmatrix_notused!$B$7</f>
        <v>9.9833084630930366E-2</v>
      </c>
      <c r="X20">
        <f>Fmatrix_notused!$C20*Fmatrix_notused!$B$7</f>
        <v>9.9833084630930366E-2</v>
      </c>
      <c r="Y20">
        <f>Fmatrix_notused!$C20*Fmatrix_notused!$B$7</f>
        <v>9.9833084630930366E-2</v>
      </c>
    </row>
    <row r="21" spans="3:25" x14ac:dyDescent="0.25">
      <c r="C21">
        <f t="shared" si="0"/>
        <v>0.99953477385632428</v>
      </c>
      <c r="D21">
        <v>90</v>
      </c>
      <c r="E21">
        <f>Fmatrix_notused!$C21*Fmatrix_notused!$B$7</f>
        <v>9.9953477385632428E-2</v>
      </c>
      <c r="F21">
        <f>Fmatrix_notused!$C21*Fmatrix_notused!$B$7</f>
        <v>9.9953477385632428E-2</v>
      </c>
      <c r="G21">
        <f>Fmatrix_notused!$C21*Fmatrix_notused!$B$7</f>
        <v>9.9953477385632428E-2</v>
      </c>
      <c r="H21">
        <f>Fmatrix_notused!$C21*Fmatrix_notused!$B$7</f>
        <v>9.9953477385632428E-2</v>
      </c>
      <c r="I21">
        <f>Fmatrix_notused!$C21*Fmatrix_notused!$B$7</f>
        <v>9.9953477385632428E-2</v>
      </c>
      <c r="J21">
        <f>Fmatrix_notused!$C21*Fmatrix_notused!$B$7</f>
        <v>9.9953477385632428E-2</v>
      </c>
      <c r="K21">
        <f>Fmatrix_notused!$C21*Fmatrix_notused!$B$7</f>
        <v>9.9953477385632428E-2</v>
      </c>
      <c r="L21">
        <f>Fmatrix_notused!$C21*Fmatrix_notused!$B$7</f>
        <v>9.9953477385632428E-2</v>
      </c>
      <c r="M21">
        <f>Fmatrix_notused!$C21*Fmatrix_notused!$B$7</f>
        <v>9.9953477385632428E-2</v>
      </c>
      <c r="N21">
        <f>Fmatrix_notused!$C21*Fmatrix_notused!$B$7</f>
        <v>9.9953477385632428E-2</v>
      </c>
      <c r="O21">
        <f>Fmatrix_notused!$C21*Fmatrix_notused!$B$7</f>
        <v>9.9953477385632428E-2</v>
      </c>
      <c r="P21">
        <f>Fmatrix_notused!$C21*Fmatrix_notused!$B$7</f>
        <v>9.9953477385632428E-2</v>
      </c>
      <c r="Q21">
        <f>Fmatrix_notused!$C21*Fmatrix_notused!$B$7</f>
        <v>9.9953477385632428E-2</v>
      </c>
      <c r="R21">
        <f>Fmatrix_notused!$C21*Fmatrix_notused!$B$7</f>
        <v>9.9953477385632428E-2</v>
      </c>
      <c r="S21">
        <f>Fmatrix_notused!$C21*Fmatrix_notused!$B$7</f>
        <v>9.9953477385632428E-2</v>
      </c>
      <c r="T21">
        <f>Fmatrix_notused!$C21*Fmatrix_notused!$B$7</f>
        <v>9.9953477385632428E-2</v>
      </c>
      <c r="U21">
        <f>Fmatrix_notused!$C21*Fmatrix_notused!$B$7</f>
        <v>9.9953477385632428E-2</v>
      </c>
      <c r="V21">
        <f>Fmatrix_notused!$C21*Fmatrix_notused!$B$7</f>
        <v>9.9953477385632428E-2</v>
      </c>
      <c r="W21">
        <f>Fmatrix_notused!$C21*Fmatrix_notused!$B$7</f>
        <v>9.9953477385632428E-2</v>
      </c>
      <c r="X21">
        <f>Fmatrix_notused!$C21*Fmatrix_notused!$B$7</f>
        <v>9.9953477385632428E-2</v>
      </c>
      <c r="Y21">
        <f>Fmatrix_notused!$C21*Fmatrix_notused!$B$7</f>
        <v>9.9953477385632428E-2</v>
      </c>
    </row>
    <row r="22" spans="3:25" x14ac:dyDescent="0.25">
      <c r="C22">
        <f t="shared" si="0"/>
        <v>0.99987044496288724</v>
      </c>
      <c r="D22">
        <v>95</v>
      </c>
      <c r="E22">
        <f>Fmatrix_notused!$C22*Fmatrix_notused!$B$7</f>
        <v>9.9987044496288729E-2</v>
      </c>
      <c r="F22">
        <f>Fmatrix_notused!$C22*Fmatrix_notused!$B$7</f>
        <v>9.9987044496288729E-2</v>
      </c>
      <c r="G22">
        <f>Fmatrix_notused!$C22*Fmatrix_notused!$B$7</f>
        <v>9.9987044496288729E-2</v>
      </c>
      <c r="H22">
        <f>Fmatrix_notused!$C22*Fmatrix_notused!$B$7</f>
        <v>9.9987044496288729E-2</v>
      </c>
      <c r="I22">
        <f>Fmatrix_notused!$C22*Fmatrix_notused!$B$7</f>
        <v>9.9987044496288729E-2</v>
      </c>
      <c r="J22">
        <f>Fmatrix_notused!$C22*Fmatrix_notused!$B$7</f>
        <v>9.9987044496288729E-2</v>
      </c>
      <c r="K22">
        <f>Fmatrix_notused!$C22*Fmatrix_notused!$B$7</f>
        <v>9.9987044496288729E-2</v>
      </c>
      <c r="L22">
        <f>Fmatrix_notused!$C22*Fmatrix_notused!$B$7</f>
        <v>9.9987044496288729E-2</v>
      </c>
      <c r="M22">
        <f>Fmatrix_notused!$C22*Fmatrix_notused!$B$7</f>
        <v>9.9987044496288729E-2</v>
      </c>
      <c r="N22">
        <f>Fmatrix_notused!$C22*Fmatrix_notused!$B$7</f>
        <v>9.9987044496288729E-2</v>
      </c>
      <c r="O22">
        <f>Fmatrix_notused!$C22*Fmatrix_notused!$B$7</f>
        <v>9.9987044496288729E-2</v>
      </c>
      <c r="P22">
        <f>Fmatrix_notused!$C22*Fmatrix_notused!$B$7</f>
        <v>9.9987044496288729E-2</v>
      </c>
      <c r="Q22">
        <f>Fmatrix_notused!$C22*Fmatrix_notused!$B$7</f>
        <v>9.9987044496288729E-2</v>
      </c>
      <c r="R22">
        <f>Fmatrix_notused!$C22*Fmatrix_notused!$B$7</f>
        <v>9.9987044496288729E-2</v>
      </c>
      <c r="S22">
        <f>Fmatrix_notused!$C22*Fmatrix_notused!$B$7</f>
        <v>9.9987044496288729E-2</v>
      </c>
      <c r="T22">
        <f>Fmatrix_notused!$C22*Fmatrix_notused!$B$7</f>
        <v>9.9987044496288729E-2</v>
      </c>
      <c r="U22">
        <f>Fmatrix_notused!$C22*Fmatrix_notused!$B$7</f>
        <v>9.9987044496288729E-2</v>
      </c>
      <c r="V22">
        <f>Fmatrix_notused!$C22*Fmatrix_notused!$B$7</f>
        <v>9.9987044496288729E-2</v>
      </c>
      <c r="W22">
        <f>Fmatrix_notused!$C22*Fmatrix_notused!$B$7</f>
        <v>9.9987044496288729E-2</v>
      </c>
      <c r="X22">
        <f>Fmatrix_notused!$C22*Fmatrix_notused!$B$7</f>
        <v>9.9987044496288729E-2</v>
      </c>
      <c r="Y22">
        <f>Fmatrix_notused!$C22*Fmatrix_notused!$B$7</f>
        <v>9.9987044496288729E-2</v>
      </c>
    </row>
    <row r="23" spans="3:25" x14ac:dyDescent="0.25">
      <c r="C23">
        <f t="shared" si="0"/>
        <v>0.99996393057043009</v>
      </c>
      <c r="D23">
        <v>100</v>
      </c>
      <c r="E23">
        <f>Fmatrix_notused!$C23*Fmatrix_notused!$B$7</f>
        <v>9.9996393057043012E-2</v>
      </c>
      <c r="F23">
        <f>Fmatrix_notused!$C23*Fmatrix_notused!$B$7</f>
        <v>9.9996393057043012E-2</v>
      </c>
      <c r="G23">
        <f>Fmatrix_notused!$C23*Fmatrix_notused!$B$7</f>
        <v>9.9996393057043012E-2</v>
      </c>
      <c r="H23">
        <f>Fmatrix_notused!$C23*Fmatrix_notused!$B$7</f>
        <v>9.9996393057043012E-2</v>
      </c>
      <c r="I23">
        <f>Fmatrix_notused!$C23*Fmatrix_notused!$B$7</f>
        <v>9.9996393057043012E-2</v>
      </c>
      <c r="J23">
        <f>Fmatrix_notused!$C23*Fmatrix_notused!$B$7</f>
        <v>9.9996393057043012E-2</v>
      </c>
      <c r="K23">
        <f>Fmatrix_notused!$C23*Fmatrix_notused!$B$7</f>
        <v>9.9996393057043012E-2</v>
      </c>
      <c r="L23">
        <f>Fmatrix_notused!$C23*Fmatrix_notused!$B$7</f>
        <v>9.9996393057043012E-2</v>
      </c>
      <c r="M23">
        <f>Fmatrix_notused!$C23*Fmatrix_notused!$B$7</f>
        <v>9.9996393057043012E-2</v>
      </c>
      <c r="N23">
        <f>Fmatrix_notused!$C23*Fmatrix_notused!$B$7</f>
        <v>9.9996393057043012E-2</v>
      </c>
      <c r="O23">
        <f>Fmatrix_notused!$C23*Fmatrix_notused!$B$7</f>
        <v>9.9996393057043012E-2</v>
      </c>
      <c r="P23">
        <f>Fmatrix_notused!$C23*Fmatrix_notused!$B$7</f>
        <v>9.9996393057043012E-2</v>
      </c>
      <c r="Q23">
        <f>Fmatrix_notused!$C23*Fmatrix_notused!$B$7</f>
        <v>9.9996393057043012E-2</v>
      </c>
      <c r="R23">
        <f>Fmatrix_notused!$C23*Fmatrix_notused!$B$7</f>
        <v>9.9996393057043012E-2</v>
      </c>
      <c r="S23">
        <f>Fmatrix_notused!$C23*Fmatrix_notused!$B$7</f>
        <v>9.9996393057043012E-2</v>
      </c>
      <c r="T23">
        <f>Fmatrix_notused!$C23*Fmatrix_notused!$B$7</f>
        <v>9.9996393057043012E-2</v>
      </c>
      <c r="U23">
        <f>Fmatrix_notused!$C23*Fmatrix_notused!$B$7</f>
        <v>9.9996393057043012E-2</v>
      </c>
      <c r="V23">
        <f>Fmatrix_notused!$C23*Fmatrix_notused!$B$7</f>
        <v>9.9996393057043012E-2</v>
      </c>
      <c r="W23">
        <f>Fmatrix_notused!$C23*Fmatrix_notused!$B$7</f>
        <v>9.9996393057043012E-2</v>
      </c>
      <c r="X23">
        <f>Fmatrix_notused!$C23*Fmatrix_notused!$B$7</f>
        <v>9.9996393057043012E-2</v>
      </c>
      <c r="Y23">
        <f>Fmatrix_notused!$C23*Fmatrix_notused!$B$7</f>
        <v>9.9996393057043012E-2</v>
      </c>
    </row>
    <row r="24" spans="3:25" x14ac:dyDescent="0.25">
      <c r="C24">
        <f t="shared" si="0"/>
        <v>0.99998995858432382</v>
      </c>
      <c r="D24">
        <v>105</v>
      </c>
      <c r="E24">
        <f>Fmatrix_notused!$C24*Fmatrix_notused!$B$7</f>
        <v>9.9998995858432388E-2</v>
      </c>
      <c r="F24">
        <f>Fmatrix_notused!$C24*Fmatrix_notused!$B$7</f>
        <v>9.9998995858432388E-2</v>
      </c>
      <c r="G24">
        <f>Fmatrix_notused!$C24*Fmatrix_notused!$B$7</f>
        <v>9.9998995858432388E-2</v>
      </c>
      <c r="H24">
        <f>Fmatrix_notused!$C24*Fmatrix_notused!$B$7</f>
        <v>9.9998995858432388E-2</v>
      </c>
      <c r="I24">
        <f>Fmatrix_notused!$C24*Fmatrix_notused!$B$7</f>
        <v>9.9998995858432388E-2</v>
      </c>
      <c r="J24">
        <f>Fmatrix_notused!$C24*Fmatrix_notused!$B$7</f>
        <v>9.9998995858432388E-2</v>
      </c>
      <c r="K24">
        <f>Fmatrix_notused!$C24*Fmatrix_notused!$B$7</f>
        <v>9.9998995858432388E-2</v>
      </c>
      <c r="L24">
        <f>Fmatrix_notused!$C24*Fmatrix_notused!$B$7</f>
        <v>9.9998995858432388E-2</v>
      </c>
      <c r="M24">
        <f>Fmatrix_notused!$C24*Fmatrix_notused!$B$7</f>
        <v>9.9998995858432388E-2</v>
      </c>
      <c r="N24">
        <f>Fmatrix_notused!$C24*Fmatrix_notused!$B$7</f>
        <v>9.9998995858432388E-2</v>
      </c>
      <c r="O24">
        <f>Fmatrix_notused!$C24*Fmatrix_notused!$B$7</f>
        <v>9.9998995858432388E-2</v>
      </c>
      <c r="P24">
        <f>Fmatrix_notused!$C24*Fmatrix_notused!$B$7</f>
        <v>9.9998995858432388E-2</v>
      </c>
      <c r="Q24">
        <f>Fmatrix_notused!$C24*Fmatrix_notused!$B$7</f>
        <v>9.9998995858432388E-2</v>
      </c>
      <c r="R24">
        <f>Fmatrix_notused!$C24*Fmatrix_notused!$B$7</f>
        <v>9.9998995858432388E-2</v>
      </c>
      <c r="S24">
        <f>Fmatrix_notused!$C24*Fmatrix_notused!$B$7</f>
        <v>9.9998995858432388E-2</v>
      </c>
      <c r="T24">
        <f>Fmatrix_notused!$C24*Fmatrix_notused!$B$7</f>
        <v>9.9998995858432388E-2</v>
      </c>
      <c r="U24">
        <f>Fmatrix_notused!$C24*Fmatrix_notused!$B$7</f>
        <v>9.9998995858432388E-2</v>
      </c>
      <c r="V24">
        <f>Fmatrix_notused!$C24*Fmatrix_notused!$B$7</f>
        <v>9.9998995858432388E-2</v>
      </c>
      <c r="W24">
        <f>Fmatrix_notused!$C24*Fmatrix_notused!$B$7</f>
        <v>9.9998995858432388E-2</v>
      </c>
      <c r="X24">
        <f>Fmatrix_notused!$C24*Fmatrix_notused!$B$7</f>
        <v>9.9998995858432388E-2</v>
      </c>
      <c r="Y24">
        <f>Fmatrix_notused!$C24*Fmatrix_notused!$B$7</f>
        <v>9.9998995858432388E-2</v>
      </c>
    </row>
    <row r="25" spans="3:25" x14ac:dyDescent="0.25">
      <c r="C25">
        <f t="shared" si="0"/>
        <v>0.99999720460966102</v>
      </c>
      <c r="D25">
        <v>110</v>
      </c>
      <c r="E25">
        <f>Fmatrix_notused!$C25*Fmatrix_notused!$B$7</f>
        <v>9.9999720460966113E-2</v>
      </c>
      <c r="F25">
        <f>Fmatrix_notused!$C25*Fmatrix_notused!$B$7</f>
        <v>9.9999720460966113E-2</v>
      </c>
      <c r="G25">
        <f>Fmatrix_notused!$C25*Fmatrix_notused!$B$7</f>
        <v>9.9999720460966113E-2</v>
      </c>
      <c r="H25">
        <f>Fmatrix_notused!$C25*Fmatrix_notused!$B$7</f>
        <v>9.9999720460966113E-2</v>
      </c>
      <c r="I25">
        <f>Fmatrix_notused!$C25*Fmatrix_notused!$B$7</f>
        <v>9.9999720460966113E-2</v>
      </c>
      <c r="J25">
        <f>Fmatrix_notused!$C25*Fmatrix_notused!$B$7</f>
        <v>9.9999720460966113E-2</v>
      </c>
      <c r="K25">
        <f>Fmatrix_notused!$C25*Fmatrix_notused!$B$7</f>
        <v>9.9999720460966113E-2</v>
      </c>
      <c r="L25">
        <f>Fmatrix_notused!$C25*Fmatrix_notused!$B$7</f>
        <v>9.9999720460966113E-2</v>
      </c>
      <c r="M25">
        <f>Fmatrix_notused!$C25*Fmatrix_notused!$B$7</f>
        <v>9.9999720460966113E-2</v>
      </c>
      <c r="N25">
        <f>Fmatrix_notused!$C25*Fmatrix_notused!$B$7</f>
        <v>9.9999720460966113E-2</v>
      </c>
      <c r="O25">
        <f>Fmatrix_notused!$C25*Fmatrix_notused!$B$7</f>
        <v>9.9999720460966113E-2</v>
      </c>
      <c r="P25">
        <f>Fmatrix_notused!$C25*Fmatrix_notused!$B$7</f>
        <v>9.9999720460966113E-2</v>
      </c>
      <c r="Q25">
        <f>Fmatrix_notused!$C25*Fmatrix_notused!$B$7</f>
        <v>9.9999720460966113E-2</v>
      </c>
      <c r="R25">
        <f>Fmatrix_notused!$C25*Fmatrix_notused!$B$7</f>
        <v>9.9999720460966113E-2</v>
      </c>
      <c r="S25">
        <f>Fmatrix_notused!$C25*Fmatrix_notused!$B$7</f>
        <v>9.9999720460966113E-2</v>
      </c>
      <c r="T25">
        <f>Fmatrix_notused!$C25*Fmatrix_notused!$B$7</f>
        <v>9.9999720460966113E-2</v>
      </c>
      <c r="U25">
        <f>Fmatrix_notused!$C25*Fmatrix_notused!$B$7</f>
        <v>9.9999720460966113E-2</v>
      </c>
      <c r="V25">
        <f>Fmatrix_notused!$C25*Fmatrix_notused!$B$7</f>
        <v>9.9999720460966113E-2</v>
      </c>
      <c r="W25">
        <f>Fmatrix_notused!$C25*Fmatrix_notused!$B$7</f>
        <v>9.9999720460966113E-2</v>
      </c>
      <c r="X25">
        <f>Fmatrix_notused!$C25*Fmatrix_notused!$B$7</f>
        <v>9.9999720460966113E-2</v>
      </c>
      <c r="Y25">
        <f>Fmatrix_notused!$C25*Fmatrix_notused!$B$7</f>
        <v>9.9999720460966113E-2</v>
      </c>
    </row>
    <row r="26" spans="3:25" x14ac:dyDescent="0.25">
      <c r="C26">
        <f t="shared" si="0"/>
        <v>0.99999922180631307</v>
      </c>
      <c r="D26">
        <v>115</v>
      </c>
      <c r="E26">
        <f>Fmatrix_notused!$C26*Fmatrix_notused!$B$7</f>
        <v>9.9999922180631307E-2</v>
      </c>
      <c r="F26">
        <f>Fmatrix_notused!$C26*Fmatrix_notused!$B$7</f>
        <v>9.9999922180631307E-2</v>
      </c>
      <c r="G26">
        <f>Fmatrix_notused!$C26*Fmatrix_notused!$B$7</f>
        <v>9.9999922180631307E-2</v>
      </c>
      <c r="H26">
        <f>Fmatrix_notused!$C26*Fmatrix_notused!$B$7</f>
        <v>9.9999922180631307E-2</v>
      </c>
      <c r="I26">
        <f>Fmatrix_notused!$C26*Fmatrix_notused!$B$7</f>
        <v>9.9999922180631307E-2</v>
      </c>
      <c r="J26">
        <f>Fmatrix_notused!$C26*Fmatrix_notused!$B$7</f>
        <v>9.9999922180631307E-2</v>
      </c>
      <c r="K26">
        <f>Fmatrix_notused!$C26*Fmatrix_notused!$B$7</f>
        <v>9.9999922180631307E-2</v>
      </c>
      <c r="L26">
        <f>Fmatrix_notused!$C26*Fmatrix_notused!$B$7</f>
        <v>9.9999922180631307E-2</v>
      </c>
      <c r="M26">
        <f>Fmatrix_notused!$C26*Fmatrix_notused!$B$7</f>
        <v>9.9999922180631307E-2</v>
      </c>
      <c r="N26">
        <f>Fmatrix_notused!$C26*Fmatrix_notused!$B$7</f>
        <v>9.9999922180631307E-2</v>
      </c>
      <c r="O26">
        <f>Fmatrix_notused!$C26*Fmatrix_notused!$B$7</f>
        <v>9.9999922180631307E-2</v>
      </c>
      <c r="P26">
        <f>Fmatrix_notused!$C26*Fmatrix_notused!$B$7</f>
        <v>9.9999922180631307E-2</v>
      </c>
      <c r="Q26">
        <f>Fmatrix_notused!$C26*Fmatrix_notused!$B$7</f>
        <v>9.9999922180631307E-2</v>
      </c>
      <c r="R26">
        <f>Fmatrix_notused!$C26*Fmatrix_notused!$B$7</f>
        <v>9.9999922180631307E-2</v>
      </c>
      <c r="S26">
        <f>Fmatrix_notused!$C26*Fmatrix_notused!$B$7</f>
        <v>9.9999922180631307E-2</v>
      </c>
      <c r="T26">
        <f>Fmatrix_notused!$C26*Fmatrix_notused!$B$7</f>
        <v>9.9999922180631307E-2</v>
      </c>
      <c r="U26">
        <f>Fmatrix_notused!$C26*Fmatrix_notused!$B$7</f>
        <v>9.9999922180631307E-2</v>
      </c>
      <c r="V26">
        <f>Fmatrix_notused!$C26*Fmatrix_notused!$B$7</f>
        <v>9.9999922180631307E-2</v>
      </c>
      <c r="W26">
        <f>Fmatrix_notused!$C26*Fmatrix_notused!$B$7</f>
        <v>9.9999922180631307E-2</v>
      </c>
      <c r="X26">
        <f>Fmatrix_notused!$C26*Fmatrix_notused!$B$7</f>
        <v>9.9999922180631307E-2</v>
      </c>
      <c r="Y26">
        <f>Fmatrix_notused!$C26*Fmatrix_notused!$B$7</f>
        <v>9.9999922180631307E-2</v>
      </c>
    </row>
    <row r="27" spans="3:25" x14ac:dyDescent="0.25">
      <c r="C27">
        <f t="shared" si="0"/>
        <v>0.99999978336315876</v>
      </c>
      <c r="D27">
        <v>120</v>
      </c>
      <c r="E27">
        <f>Fmatrix_notused!$C27*Fmatrix_notused!$B$7</f>
        <v>9.9999978336315881E-2</v>
      </c>
      <c r="F27">
        <f>Fmatrix_notused!$C27*Fmatrix_notused!$B$7</f>
        <v>9.9999978336315881E-2</v>
      </c>
      <c r="G27">
        <f>Fmatrix_notused!$C27*Fmatrix_notused!$B$7</f>
        <v>9.9999978336315881E-2</v>
      </c>
      <c r="H27">
        <f>Fmatrix_notused!$C27*Fmatrix_notused!$B$7</f>
        <v>9.9999978336315881E-2</v>
      </c>
      <c r="I27">
        <f>Fmatrix_notused!$C27*Fmatrix_notused!$B$7</f>
        <v>9.9999978336315881E-2</v>
      </c>
      <c r="J27">
        <f>Fmatrix_notused!$C27*Fmatrix_notused!$B$7</f>
        <v>9.9999978336315881E-2</v>
      </c>
      <c r="K27">
        <f>Fmatrix_notused!$C27*Fmatrix_notused!$B$7</f>
        <v>9.9999978336315881E-2</v>
      </c>
      <c r="L27">
        <f>Fmatrix_notused!$C27*Fmatrix_notused!$B$7</f>
        <v>9.9999978336315881E-2</v>
      </c>
      <c r="M27">
        <f>Fmatrix_notused!$C27*Fmatrix_notused!$B$7</f>
        <v>9.9999978336315881E-2</v>
      </c>
      <c r="N27">
        <f>Fmatrix_notused!$C27*Fmatrix_notused!$B$7</f>
        <v>9.9999978336315881E-2</v>
      </c>
      <c r="O27">
        <f>Fmatrix_notused!$C27*Fmatrix_notused!$B$7</f>
        <v>9.9999978336315881E-2</v>
      </c>
      <c r="P27">
        <f>Fmatrix_notused!$C27*Fmatrix_notused!$B$7</f>
        <v>9.9999978336315881E-2</v>
      </c>
      <c r="Q27">
        <f>Fmatrix_notused!$C27*Fmatrix_notused!$B$7</f>
        <v>9.9999978336315881E-2</v>
      </c>
      <c r="R27">
        <f>Fmatrix_notused!$C27*Fmatrix_notused!$B$7</f>
        <v>9.9999978336315881E-2</v>
      </c>
      <c r="S27">
        <f>Fmatrix_notused!$C27*Fmatrix_notused!$B$7</f>
        <v>9.9999978336315881E-2</v>
      </c>
      <c r="T27">
        <f>Fmatrix_notused!$C27*Fmatrix_notused!$B$7</f>
        <v>9.9999978336315881E-2</v>
      </c>
      <c r="U27">
        <f>Fmatrix_notused!$C27*Fmatrix_notused!$B$7</f>
        <v>9.9999978336315881E-2</v>
      </c>
      <c r="V27">
        <f>Fmatrix_notused!$C27*Fmatrix_notused!$B$7</f>
        <v>9.9999978336315881E-2</v>
      </c>
      <c r="W27">
        <f>Fmatrix_notused!$C27*Fmatrix_notused!$B$7</f>
        <v>9.9999978336315881E-2</v>
      </c>
      <c r="X27">
        <f>Fmatrix_notused!$C27*Fmatrix_notused!$B$7</f>
        <v>9.9999978336315881E-2</v>
      </c>
      <c r="Y27">
        <f>Fmatrix_notused!$C27*Fmatrix_notused!$B$7</f>
        <v>9.9999978336315881E-2</v>
      </c>
    </row>
    <row r="28" spans="3:25" x14ac:dyDescent="0.25">
      <c r="C28">
        <f t="shared" si="0"/>
        <v>0.99999993969174683</v>
      </c>
      <c r="D28">
        <v>125</v>
      </c>
      <c r="E28">
        <f>Fmatrix_notused!$C28*Fmatrix_notused!$B$7</f>
        <v>9.9999993969174694E-2</v>
      </c>
      <c r="F28">
        <f>Fmatrix_notused!$C28*Fmatrix_notused!$B$7</f>
        <v>9.9999993969174694E-2</v>
      </c>
      <c r="G28">
        <f>Fmatrix_notused!$C28*Fmatrix_notused!$B$7</f>
        <v>9.9999993969174694E-2</v>
      </c>
      <c r="H28">
        <f>Fmatrix_notused!$C28*Fmatrix_notused!$B$7</f>
        <v>9.9999993969174694E-2</v>
      </c>
      <c r="I28">
        <f>Fmatrix_notused!$C28*Fmatrix_notused!$B$7</f>
        <v>9.9999993969174694E-2</v>
      </c>
      <c r="J28">
        <f>Fmatrix_notused!$C28*Fmatrix_notused!$B$7</f>
        <v>9.9999993969174694E-2</v>
      </c>
      <c r="K28">
        <f>Fmatrix_notused!$C28*Fmatrix_notused!$B$7</f>
        <v>9.9999993969174694E-2</v>
      </c>
      <c r="L28">
        <f>Fmatrix_notused!$C28*Fmatrix_notused!$B$7</f>
        <v>9.9999993969174694E-2</v>
      </c>
      <c r="M28">
        <f>Fmatrix_notused!$C28*Fmatrix_notused!$B$7</f>
        <v>9.9999993969174694E-2</v>
      </c>
      <c r="N28">
        <f>Fmatrix_notused!$C28*Fmatrix_notused!$B$7</f>
        <v>9.9999993969174694E-2</v>
      </c>
      <c r="O28">
        <f>Fmatrix_notused!$C28*Fmatrix_notused!$B$7</f>
        <v>9.9999993969174694E-2</v>
      </c>
      <c r="P28">
        <f>Fmatrix_notused!$C28*Fmatrix_notused!$B$7</f>
        <v>9.9999993969174694E-2</v>
      </c>
      <c r="Q28">
        <f>Fmatrix_notused!$C28*Fmatrix_notused!$B$7</f>
        <v>9.9999993969174694E-2</v>
      </c>
      <c r="R28">
        <f>Fmatrix_notused!$C28*Fmatrix_notused!$B$7</f>
        <v>9.9999993969174694E-2</v>
      </c>
      <c r="S28">
        <f>Fmatrix_notused!$C28*Fmatrix_notused!$B$7</f>
        <v>9.9999993969174694E-2</v>
      </c>
      <c r="T28">
        <f>Fmatrix_notused!$C28*Fmatrix_notused!$B$7</f>
        <v>9.9999993969174694E-2</v>
      </c>
      <c r="U28">
        <f>Fmatrix_notused!$C28*Fmatrix_notused!$B$7</f>
        <v>9.9999993969174694E-2</v>
      </c>
      <c r="V28">
        <f>Fmatrix_notused!$C28*Fmatrix_notused!$B$7</f>
        <v>9.9999993969174694E-2</v>
      </c>
      <c r="W28">
        <f>Fmatrix_notused!$C28*Fmatrix_notused!$B$7</f>
        <v>9.9999993969174694E-2</v>
      </c>
      <c r="X28">
        <f>Fmatrix_notused!$C28*Fmatrix_notused!$B$7</f>
        <v>9.9999993969174694E-2</v>
      </c>
      <c r="Y28">
        <f>Fmatrix_notused!$C28*Fmatrix_notused!$B$7</f>
        <v>9.9999993969174694E-2</v>
      </c>
    </row>
    <row r="29" spans="3:25" x14ac:dyDescent="0.25">
      <c r="C29">
        <f t="shared" si="0"/>
        <v>0.99999998321114292</v>
      </c>
      <c r="D29">
        <v>130</v>
      </c>
      <c r="E29">
        <f>Fmatrix_notused!$C29*Fmatrix_notused!$B$7</f>
        <v>9.9999998321114295E-2</v>
      </c>
      <c r="F29">
        <f>Fmatrix_notused!$C29*Fmatrix_notused!$B$7</f>
        <v>9.9999998321114295E-2</v>
      </c>
      <c r="G29">
        <f>Fmatrix_notused!$C29*Fmatrix_notused!$B$7</f>
        <v>9.9999998321114295E-2</v>
      </c>
      <c r="H29">
        <f>Fmatrix_notused!$C29*Fmatrix_notused!$B$7</f>
        <v>9.9999998321114295E-2</v>
      </c>
      <c r="I29">
        <f>Fmatrix_notused!$C29*Fmatrix_notused!$B$7</f>
        <v>9.9999998321114295E-2</v>
      </c>
      <c r="J29">
        <f>Fmatrix_notused!$C29*Fmatrix_notused!$B$7</f>
        <v>9.9999998321114295E-2</v>
      </c>
      <c r="K29">
        <f>Fmatrix_notused!$C29*Fmatrix_notused!$B$7</f>
        <v>9.9999998321114295E-2</v>
      </c>
      <c r="L29">
        <f>Fmatrix_notused!$C29*Fmatrix_notused!$B$7</f>
        <v>9.9999998321114295E-2</v>
      </c>
      <c r="M29">
        <f>Fmatrix_notused!$C29*Fmatrix_notused!$B$7</f>
        <v>9.9999998321114295E-2</v>
      </c>
      <c r="N29">
        <f>Fmatrix_notused!$C29*Fmatrix_notused!$B$7</f>
        <v>9.9999998321114295E-2</v>
      </c>
      <c r="O29">
        <f>Fmatrix_notused!$C29*Fmatrix_notused!$B$7</f>
        <v>9.9999998321114295E-2</v>
      </c>
      <c r="P29">
        <f>Fmatrix_notused!$C29*Fmatrix_notused!$B$7</f>
        <v>9.9999998321114295E-2</v>
      </c>
      <c r="Q29">
        <f>Fmatrix_notused!$C29*Fmatrix_notused!$B$7</f>
        <v>9.9999998321114295E-2</v>
      </c>
      <c r="R29">
        <f>Fmatrix_notused!$C29*Fmatrix_notused!$B$7</f>
        <v>9.9999998321114295E-2</v>
      </c>
      <c r="S29">
        <f>Fmatrix_notused!$C29*Fmatrix_notused!$B$7</f>
        <v>9.9999998321114295E-2</v>
      </c>
      <c r="T29">
        <f>Fmatrix_notused!$C29*Fmatrix_notused!$B$7</f>
        <v>9.9999998321114295E-2</v>
      </c>
      <c r="U29">
        <f>Fmatrix_notused!$C29*Fmatrix_notused!$B$7</f>
        <v>9.9999998321114295E-2</v>
      </c>
      <c r="V29">
        <f>Fmatrix_notused!$C29*Fmatrix_notused!$B$7</f>
        <v>9.9999998321114295E-2</v>
      </c>
      <c r="W29">
        <f>Fmatrix_notused!$C29*Fmatrix_notused!$B$7</f>
        <v>9.9999998321114295E-2</v>
      </c>
      <c r="X29">
        <f>Fmatrix_notused!$C29*Fmatrix_notused!$B$7</f>
        <v>9.9999998321114295E-2</v>
      </c>
      <c r="Y29">
        <f>Fmatrix_notused!$C29*Fmatrix_notused!$B$7</f>
        <v>9.9999998321114295E-2</v>
      </c>
    </row>
    <row r="31" spans="3:25" x14ac:dyDescent="0.25">
      <c r="D31" t="s">
        <v>37</v>
      </c>
      <c r="E31">
        <f>E29/MMatrix!C29</f>
        <v>2.3448117466363474</v>
      </c>
      <c r="F31">
        <f>F29/MMatrix!D29</f>
        <v>2.0787806871694841</v>
      </c>
      <c r="G31">
        <f>G29/MMatrix!E29</f>
        <v>1.8669639407479108</v>
      </c>
      <c r="H31">
        <f>H29/MMatrix!F29</f>
        <v>1.6943215454424854</v>
      </c>
      <c r="I31">
        <f>I29/MMatrix!G29</f>
        <v>1.5509057671855915</v>
      </c>
      <c r="J31">
        <f>J29/MMatrix!H29</f>
        <v>1.4298741296737163</v>
      </c>
      <c r="K31">
        <f>K29/MMatrix!I29</f>
        <v>1.3263654654952315</v>
      </c>
      <c r="L31">
        <f>L29/MMatrix!J29</f>
        <v>1.2368311899729523</v>
      </c>
      <c r="M31">
        <f>M29/MMatrix!K29</f>
        <v>1.1586202959883214</v>
      </c>
      <c r="N31">
        <f>N29/MMatrix!L29</f>
        <v>1.0897124410660852</v>
      </c>
      <c r="O31">
        <f>O29/MMatrix!M29</f>
        <v>1.0285409341314071</v>
      </c>
      <c r="P31">
        <f>P29/MMatrix!N29</f>
        <v>0.97387217365897605</v>
      </c>
      <c r="Q31">
        <f>Q29/MMatrix!O29</f>
        <v>0.924721593805645</v>
      </c>
      <c r="R31">
        <f>R29/MMatrix!P29</f>
        <v>0.8802938404810976</v>
      </c>
      <c r="S31">
        <f>S29/MMatrix!Q29</f>
        <v>0.83993940211324225</v>
      </c>
      <c r="T31">
        <f>T29/MMatrix!R29</f>
        <v>0.80312264634013641</v>
      </c>
      <c r="U31">
        <f>U29/MMatrix!S29</f>
        <v>0.76939790992375623</v>
      </c>
      <c r="V31">
        <f>V29/MMatrix!T29</f>
        <v>0.73839137008608313</v>
      </c>
      <c r="W31">
        <f>W29/MMatrix!U29</f>
        <v>0.70978712951846468</v>
      </c>
      <c r="X31">
        <f>X29/MMatrix!V29</f>
        <v>0.68331641505473839</v>
      </c>
      <c r="Y31">
        <f>Y29/MMatrix!W29</f>
        <v>0.65874910638817208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NatL</vt:lpstr>
      <vt:lpstr>MMatrix</vt:lpstr>
      <vt:lpstr>Density</vt:lpstr>
      <vt:lpstr>Fitness</vt:lpstr>
      <vt:lpstr>Fmatrix_notused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2015-04-08T05:07:05Z</dcterms:created>
  <dcterms:modified xsi:type="dcterms:W3CDTF">2015-04-10T07:18:44Z</dcterms:modified>
</cp:coreProperties>
</file>