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\Documents\GitHub\fantastic-lamp\Major Trauma Triage v2\"/>
    </mc:Choice>
  </mc:AlternateContent>
  <xr:revisionPtr revIDLastSave="0" documentId="8_{2AB5C6C8-8DE7-4C5C-9741-7179EE324A63}" xr6:coauthVersionLast="45" xr6:coauthVersionMax="45" xr10:uidLastSave="{00000000-0000-0000-0000-000000000000}"/>
  <bookViews>
    <workbookView xWindow="-120" yWindow="-120" windowWidth="29040" windowHeight="15840"/>
  </bookViews>
  <sheets>
    <sheet name="base case" sheetId="1" r:id="rId1"/>
  </sheets>
  <calcPr calcId="0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2" i="1"/>
  <c r="O10" i="1"/>
  <c r="N10" i="1"/>
  <c r="O8" i="1"/>
  <c r="N8" i="1"/>
  <c r="P8" i="1" s="1"/>
  <c r="O3" i="1"/>
  <c r="N3" i="1"/>
  <c r="P3" i="1" s="1"/>
  <c r="Q2" i="1"/>
  <c r="R3" i="1"/>
  <c r="R4" i="1"/>
  <c r="R5" i="1"/>
  <c r="R6" i="1"/>
  <c r="R7" i="1"/>
  <c r="R8" i="1"/>
  <c r="R9" i="1"/>
  <c r="R10" i="1"/>
  <c r="R2" i="1"/>
  <c r="Q3" i="1"/>
  <c r="Q4" i="1"/>
  <c r="Q5" i="1"/>
  <c r="Q6" i="1"/>
  <c r="Q7" i="1"/>
  <c r="Q8" i="1"/>
  <c r="Q9" i="1"/>
  <c r="Q10" i="1"/>
  <c r="P10" i="1" l="1"/>
</calcChain>
</file>

<file path=xl/sharedStrings.xml><?xml version="1.0" encoding="utf-8"?>
<sst xmlns="http://schemas.openxmlformats.org/spreadsheetml/2006/main" count="45" uniqueCount="33">
  <si>
    <t>Sens_DR</t>
  </si>
  <si>
    <t>Spec_DR</t>
  </si>
  <si>
    <t>Number_recieving_MTC_care</t>
  </si>
  <si>
    <t>proportion_died_before_discharge</t>
  </si>
  <si>
    <t>proportion_died_between_discharge_and_1_year</t>
  </si>
  <si>
    <t>Years_lived</t>
  </si>
  <si>
    <t>undiscounted_QALYs</t>
  </si>
  <si>
    <t>discounted_QALYs</t>
  </si>
  <si>
    <t>undiscounted_Costs</t>
  </si>
  <si>
    <t>discounted_Costs</t>
  </si>
  <si>
    <t>proportion_ISS_over_16</t>
  </si>
  <si>
    <t>proportion_ISS_over_8_under_16</t>
  </si>
  <si>
    <t>sens_100_spec_3</t>
  </si>
  <si>
    <t>sens_95_spec_19</t>
  </si>
  <si>
    <t>sens_90_spec_58</t>
  </si>
  <si>
    <t>sens_88_spec_63</t>
  </si>
  <si>
    <t>sens_75_spec_66</t>
  </si>
  <si>
    <t>sens_70_spec_70</t>
  </si>
  <si>
    <t>sens_64_spec_76</t>
  </si>
  <si>
    <t>sens_57_spec_80</t>
  </si>
  <si>
    <t>sens_28_spec_89</t>
  </si>
  <si>
    <t>Incremental QALYs</t>
  </si>
  <si>
    <t>-</t>
  </si>
  <si>
    <t>Incremental Costs</t>
  </si>
  <si>
    <t>ICER</t>
  </si>
  <si>
    <t>NMB @ 20k</t>
  </si>
  <si>
    <t>NMB @ £30k</t>
  </si>
  <si>
    <t>Extendedly dominated by Sensitivity 88%, specificity 63%</t>
  </si>
  <si>
    <t>Extendedly dominated by Sensitivity 70%, Specificty 70%</t>
  </si>
  <si>
    <t xml:space="preserve">Extendedly dominated by Sensitivity 90%, Specificty 58% </t>
  </si>
  <si>
    <t>Extendedly Dominated by Sensitivity 100%, Specificity 3%</t>
  </si>
  <si>
    <t>Threshold</t>
  </si>
  <si>
    <t>NMB (live for checking)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</si>
</sst>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&quot;£&quot;#,##0.00"/>
    <numFmt numFmtId="167" formatCode="&quot;£&quot;#,##0"/>
    <numFmt numFmtId="171" formatCode="0.000"/>
    <numFmt numFmtId="172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5" fontId="0" fillId="0" borderId="0" xfId="0" applyNumberFormat="1"/>
    <xf numFmtId="167" fontId="0" fillId="0" borderId="0" xfId="0" applyNumberFormat="1"/>
    <xf numFmtId="171" fontId="0" fillId="0" borderId="0" xfId="0" applyNumberFormat="1"/>
    <xf numFmtId="2" fontId="0" fillId="0" borderId="0" xfId="0" applyNumberFormat="1"/>
    <xf numFmtId="172" fontId="0" fillId="0" borderId="0" xfId="1" applyNumberFormat="1" applyFont="1"/>
    <xf numFmtId="2" fontId="0" fillId="0" borderId="0" xfId="1" applyNumberFormat="1" applyFont="1"/>
    <xf numFmtId="167" fontId="16" fillId="0" borderId="0" xfId="0" applyNumberFormat="1" applyFont="1"/>
    <xf numFmtId="165" fontId="16" fillId="0" borderId="0" xfId="0" applyNumberFormat="1" applyFont="1"/>
    <xf numFmtId="165" fontId="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G1" workbookViewId="0">
      <selection activeCell="T1" sqref="T1"/>
    </sheetView>
  </sheetViews>
  <sheetFormatPr defaultRowHeight="15" x14ac:dyDescent="0.25"/>
  <cols>
    <col min="1" max="1" width="16.140625" bestFit="1" customWidth="1"/>
    <col min="4" max="4" width="27.5703125" bestFit="1" customWidth="1"/>
    <col min="8" max="8" width="19.85546875" bestFit="1" customWidth="1"/>
    <col min="10" max="10" width="19.140625" bestFit="1" customWidth="1"/>
    <col min="11" max="11" width="16.7109375" bestFit="1" customWidth="1"/>
    <col min="14" max="14" width="17.85546875" bestFit="1" customWidth="1"/>
    <col min="15" max="15" width="17" bestFit="1" customWidth="1"/>
    <col min="16" max="16" width="51.140625" customWidth="1"/>
    <col min="17" max="18" width="11.140625" bestFit="1" customWidth="1"/>
    <col min="20" max="20" width="10.8554687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  <c r="O1" t="s">
        <v>23</v>
      </c>
      <c r="P1" t="s">
        <v>24</v>
      </c>
      <c r="Q1" t="s">
        <v>25</v>
      </c>
      <c r="R1" t="s">
        <v>26</v>
      </c>
      <c r="T1" t="s">
        <v>32</v>
      </c>
      <c r="U1" t="s">
        <v>31</v>
      </c>
      <c r="V1">
        <v>62844.641849268752</v>
      </c>
    </row>
    <row r="2" spans="1:22" x14ac:dyDescent="0.25">
      <c r="A2" t="s">
        <v>20</v>
      </c>
      <c r="B2" s="5">
        <v>0.52140077821011699</v>
      </c>
      <c r="C2" s="5">
        <v>0.84209658809955501</v>
      </c>
      <c r="D2" s="5">
        <v>0.19059999999999999</v>
      </c>
      <c r="E2" s="5">
        <v>4.2250000000000003E-2</v>
      </c>
      <c r="F2" s="5">
        <v>1.78E-2</v>
      </c>
      <c r="G2" s="6">
        <v>32.709635873331898</v>
      </c>
      <c r="H2" s="4">
        <v>25.987250595977301</v>
      </c>
      <c r="I2" s="4">
        <v>13.684934254860799</v>
      </c>
      <c r="J2" s="2">
        <v>61028.573659641297</v>
      </c>
      <c r="K2" s="2">
        <v>34406.555711200199</v>
      </c>
      <c r="L2">
        <v>8.9950000000000002E-2</v>
      </c>
      <c r="M2">
        <v>0.14699999999999999</v>
      </c>
      <c r="N2" t="s">
        <v>22</v>
      </c>
      <c r="O2" t="s">
        <v>22</v>
      </c>
      <c r="Q2" s="7">
        <f>I2*20000-K2</f>
        <v>239292.12938601579</v>
      </c>
      <c r="R2" s="2">
        <f>I2*30000-K2</f>
        <v>376141.47193462378</v>
      </c>
      <c r="T2" s="9">
        <f>I2*$V$1-K2</f>
        <v>825618.23626631626</v>
      </c>
    </row>
    <row r="3" spans="1:22" x14ac:dyDescent="0.25">
      <c r="A3" t="s">
        <v>19</v>
      </c>
      <c r="B3" s="5">
        <v>0.71261812117843204</v>
      </c>
      <c r="C3" s="5">
        <v>0.76182627328168795</v>
      </c>
      <c r="D3" s="5">
        <v>0.28084999999999999</v>
      </c>
      <c r="E3" s="5">
        <v>4.165E-2</v>
      </c>
      <c r="F3" s="5">
        <v>1.7600000000000001E-2</v>
      </c>
      <c r="G3" s="6">
        <v>32.721032736315301</v>
      </c>
      <c r="H3" s="4">
        <v>25.995334272451</v>
      </c>
      <c r="I3" s="4">
        <v>13.689859434388399</v>
      </c>
      <c r="J3" s="2">
        <v>61215.5196684724</v>
      </c>
      <c r="K3" s="2">
        <v>34540.660152336997</v>
      </c>
      <c r="L3">
        <v>8.9950000000000002E-2</v>
      </c>
      <c r="M3">
        <v>0.14699999999999999</v>
      </c>
      <c r="N3" s="3">
        <f>I3-I2</f>
        <v>4.9251795275999655E-3</v>
      </c>
      <c r="O3" s="2">
        <f>K3-K2</f>
        <v>134.10444113679841</v>
      </c>
      <c r="P3" s="2">
        <f>O3/N3</f>
        <v>27228.335614021235</v>
      </c>
      <c r="Q3" s="2">
        <f t="shared" ref="Q3:Q10" si="0">I3*20000-K3</f>
        <v>239256.52853543102</v>
      </c>
      <c r="R3" s="2">
        <f t="shared" ref="R3:R10" si="1">I3*30000-K3</f>
        <v>376155.12287931499</v>
      </c>
      <c r="T3" s="9">
        <f t="shared" ref="T3:T10" si="2">I3*$V$1-K3</f>
        <v>825793.65296863473</v>
      </c>
    </row>
    <row r="4" spans="1:22" x14ac:dyDescent="0.25">
      <c r="A4" t="s">
        <v>18</v>
      </c>
      <c r="B4" s="5">
        <v>0.75986659255141697</v>
      </c>
      <c r="C4" s="5">
        <v>0.72441074666227101</v>
      </c>
      <c r="D4" s="5">
        <v>0.31914999999999999</v>
      </c>
      <c r="E4" s="5">
        <v>4.1450000000000001E-2</v>
      </c>
      <c r="F4" s="5">
        <v>1.755E-2</v>
      </c>
      <c r="G4" s="6">
        <v>32.722063118681199</v>
      </c>
      <c r="H4" s="4">
        <v>25.996029351274998</v>
      </c>
      <c r="I4" s="4">
        <v>13.6904761124666</v>
      </c>
      <c r="J4" s="2">
        <v>61249.971865480002</v>
      </c>
      <c r="K4" s="2">
        <v>34572.202324452803</v>
      </c>
      <c r="L4">
        <v>8.9950000000000002E-2</v>
      </c>
      <c r="M4">
        <v>0.14699999999999999</v>
      </c>
      <c r="N4" s="3" t="s">
        <v>22</v>
      </c>
      <c r="O4" s="2" t="s">
        <v>22</v>
      </c>
      <c r="P4" s="2" t="s">
        <v>28</v>
      </c>
      <c r="Q4" s="2">
        <f t="shared" si="0"/>
        <v>239237.31992487918</v>
      </c>
      <c r="R4" s="2">
        <f t="shared" si="1"/>
        <v>376142.0810495452</v>
      </c>
      <c r="T4" s="1">
        <f t="shared" si="2"/>
        <v>825800.8657094799</v>
      </c>
    </row>
    <row r="5" spans="1:22" x14ac:dyDescent="0.25">
      <c r="A5" t="s">
        <v>17</v>
      </c>
      <c r="B5" s="5">
        <v>0.79155086158977195</v>
      </c>
      <c r="C5" s="5">
        <v>0.66639195648590699</v>
      </c>
      <c r="D5" s="5">
        <v>0.37480000000000002</v>
      </c>
      <c r="E5" s="5">
        <v>4.1300000000000003E-2</v>
      </c>
      <c r="F5" s="5">
        <v>1.7500000000000002E-2</v>
      </c>
      <c r="G5" s="6">
        <v>32.726295145852397</v>
      </c>
      <c r="H5" s="4">
        <v>25.999004104521202</v>
      </c>
      <c r="I5" s="4">
        <v>13.6922423750565</v>
      </c>
      <c r="J5" s="2">
        <v>61314.458793257298</v>
      </c>
      <c r="K5" s="2">
        <v>34617.320652456998</v>
      </c>
      <c r="L5">
        <v>8.9950000000000002E-2</v>
      </c>
      <c r="M5">
        <v>0.14699999999999999</v>
      </c>
      <c r="N5" s="3" t="s">
        <v>22</v>
      </c>
      <c r="O5" s="2" t="s">
        <v>22</v>
      </c>
      <c r="P5" s="2" t="s">
        <v>27</v>
      </c>
      <c r="Q5" s="2">
        <f t="shared" si="0"/>
        <v>239227.52684867301</v>
      </c>
      <c r="R5" s="2">
        <f t="shared" si="1"/>
        <v>376149.95059923799</v>
      </c>
      <c r="T5" s="1">
        <f t="shared" si="2"/>
        <v>825866.74752134969</v>
      </c>
    </row>
    <row r="6" spans="1:22" x14ac:dyDescent="0.25">
      <c r="A6" t="s">
        <v>16</v>
      </c>
      <c r="B6" s="5">
        <v>0.82879377431906598</v>
      </c>
      <c r="C6" s="5">
        <v>0.62293280588978595</v>
      </c>
      <c r="D6" s="5">
        <v>0.41770000000000002</v>
      </c>
      <c r="E6" s="5">
        <v>4.1250000000000002E-2</v>
      </c>
      <c r="F6" s="5">
        <v>1.745E-2</v>
      </c>
      <c r="G6" s="6">
        <v>32.728611022616199</v>
      </c>
      <c r="H6" s="4">
        <v>26.000657470698901</v>
      </c>
      <c r="I6" s="4">
        <v>13.693094231469001</v>
      </c>
      <c r="J6" s="2">
        <v>61355.577165374401</v>
      </c>
      <c r="K6" s="2">
        <v>34646.474214176</v>
      </c>
      <c r="L6">
        <v>8.9950000000000002E-2</v>
      </c>
      <c r="M6">
        <v>0.14699999999999999</v>
      </c>
      <c r="N6" s="3" t="s">
        <v>22</v>
      </c>
      <c r="O6" s="2" t="s">
        <v>22</v>
      </c>
      <c r="P6" s="2" t="s">
        <v>27</v>
      </c>
      <c r="Q6" s="2">
        <f t="shared" si="0"/>
        <v>239215.41041520401</v>
      </c>
      <c r="R6" s="2">
        <f t="shared" si="1"/>
        <v>376146.35272989399</v>
      </c>
      <c r="T6" s="1">
        <f t="shared" si="2"/>
        <v>825891.12857078132</v>
      </c>
    </row>
    <row r="7" spans="1:22" x14ac:dyDescent="0.25">
      <c r="A7" t="s">
        <v>15</v>
      </c>
      <c r="B7" s="5">
        <v>0.91550861589772103</v>
      </c>
      <c r="C7" s="5">
        <v>0.59683533871765304</v>
      </c>
      <c r="D7" s="5">
        <v>0.44924999999999998</v>
      </c>
      <c r="E7" s="5">
        <v>4.0750000000000001E-2</v>
      </c>
      <c r="F7" s="5">
        <v>1.7399999999999999E-2</v>
      </c>
      <c r="G7" s="6">
        <v>32.735220498734698</v>
      </c>
      <c r="H7" s="4">
        <v>26.005162567886</v>
      </c>
      <c r="I7" s="4">
        <v>13.6961531291395</v>
      </c>
      <c r="J7" s="2">
        <v>61468.038526524702</v>
      </c>
      <c r="K7" s="2">
        <v>34729.798893076397</v>
      </c>
      <c r="L7">
        <v>8.9950000000000002E-2</v>
      </c>
      <c r="M7">
        <v>0.14699999999999999</v>
      </c>
      <c r="N7" s="3" t="s">
        <v>22</v>
      </c>
      <c r="O7" s="2" t="s">
        <v>22</v>
      </c>
      <c r="P7" s="2" t="s">
        <v>29</v>
      </c>
      <c r="Q7" s="2">
        <f t="shared" si="0"/>
        <v>239193.26368971358</v>
      </c>
      <c r="R7" s="2">
        <f t="shared" si="1"/>
        <v>376154.79498110863</v>
      </c>
      <c r="T7" s="1">
        <f t="shared" si="2"/>
        <v>826000.03922043706</v>
      </c>
    </row>
    <row r="8" spans="1:22" x14ac:dyDescent="0.25">
      <c r="A8" t="s">
        <v>14</v>
      </c>
      <c r="B8" s="5">
        <v>0.936075597554197</v>
      </c>
      <c r="C8" s="5">
        <v>0.55260699961540605</v>
      </c>
      <c r="D8" s="5">
        <v>0.49135000000000001</v>
      </c>
      <c r="E8" s="5">
        <v>4.0750000000000001E-2</v>
      </c>
      <c r="F8" s="5">
        <v>1.7299999999999999E-2</v>
      </c>
      <c r="G8" s="6">
        <v>32.739666857422897</v>
      </c>
      <c r="H8" s="4">
        <v>26.008293900182601</v>
      </c>
      <c r="I8" s="4">
        <v>13.6977268843789</v>
      </c>
      <c r="J8" s="2">
        <v>61528.203900313703</v>
      </c>
      <c r="K8" s="2">
        <v>34763.698569034699</v>
      </c>
      <c r="L8">
        <v>8.9950000000000002E-2</v>
      </c>
      <c r="M8">
        <v>0.14699999999999999</v>
      </c>
      <c r="N8" s="3">
        <f>I8-I3</f>
        <v>7.8674499905009299E-3</v>
      </c>
      <c r="O8" s="2">
        <f>K8-K3</f>
        <v>223.0384166977019</v>
      </c>
      <c r="P8" s="2">
        <f>O8/N8</f>
        <v>28349.518200560025</v>
      </c>
      <c r="Q8" s="2">
        <f t="shared" si="0"/>
        <v>239190.83911854331</v>
      </c>
      <c r="R8" s="7">
        <f t="shared" si="1"/>
        <v>376168.10796233232</v>
      </c>
      <c r="T8" s="8">
        <f t="shared" si="2"/>
        <v>826065.04162885726</v>
      </c>
    </row>
    <row r="9" spans="1:22" x14ac:dyDescent="0.25">
      <c r="A9" t="s">
        <v>13</v>
      </c>
      <c r="B9" s="5">
        <v>0.96331295163980002</v>
      </c>
      <c r="C9" s="5">
        <v>0.177078182517444</v>
      </c>
      <c r="D9" s="5">
        <v>0.83555000000000001</v>
      </c>
      <c r="E9" s="5">
        <v>4.0649999999999999E-2</v>
      </c>
      <c r="F9" s="5">
        <v>1.7299999999999999E-2</v>
      </c>
      <c r="G9" s="6">
        <v>32.741982652131099</v>
      </c>
      <c r="H9" s="4">
        <v>26.009844535958599</v>
      </c>
      <c r="I9" s="4">
        <v>13.698802269281799</v>
      </c>
      <c r="J9" s="2">
        <v>61642.767205726501</v>
      </c>
      <c r="K9" s="2">
        <v>34866.588623329502</v>
      </c>
      <c r="L9">
        <v>8.9950000000000002E-2</v>
      </c>
      <c r="M9">
        <v>0.14699999999999999</v>
      </c>
      <c r="N9" s="3" t="s">
        <v>22</v>
      </c>
      <c r="O9" s="2" t="s">
        <v>22</v>
      </c>
      <c r="P9" s="2" t="s">
        <v>30</v>
      </c>
      <c r="Q9" s="2">
        <f t="shared" si="0"/>
        <v>239109.45676230648</v>
      </c>
      <c r="R9" s="2">
        <f t="shared" si="1"/>
        <v>376097.47945512447</v>
      </c>
      <c r="T9" s="1">
        <f t="shared" si="2"/>
        <v>826029.7337536352</v>
      </c>
    </row>
    <row r="10" spans="1:22" x14ac:dyDescent="0.25">
      <c r="A10" t="s">
        <v>12</v>
      </c>
      <c r="B10" s="5">
        <v>0.99833240689271796</v>
      </c>
      <c r="C10" s="5">
        <v>2.36800175814516E-2</v>
      </c>
      <c r="D10" s="5">
        <v>0.97829999999999995</v>
      </c>
      <c r="E10" s="5">
        <v>4.0550000000000003E-2</v>
      </c>
      <c r="F10" s="5">
        <v>1.72E-2</v>
      </c>
      <c r="G10" s="6">
        <v>32.744783187017603</v>
      </c>
      <c r="H10" s="4">
        <v>26.011913021841899</v>
      </c>
      <c r="I10" s="4">
        <v>13.7003121593781</v>
      </c>
      <c r="J10" s="2">
        <v>61709.291624008001</v>
      </c>
      <c r="K10" s="2">
        <v>34926.1692504413</v>
      </c>
      <c r="L10">
        <v>8.9950000000000002E-2</v>
      </c>
      <c r="M10">
        <v>0.14699999999999999</v>
      </c>
      <c r="N10" s="3">
        <f>I10-I8</f>
        <v>2.5852749992001378E-3</v>
      </c>
      <c r="O10" s="2">
        <f>K10-K8</f>
        <v>162.47068140660122</v>
      </c>
      <c r="P10" s="2">
        <f>O10/N10</f>
        <v>62844.641849268752</v>
      </c>
      <c r="Q10" s="2">
        <f t="shared" si="0"/>
        <v>239080.07393712067</v>
      </c>
      <c r="R10" s="2">
        <f t="shared" si="1"/>
        <v>376083.19553090172</v>
      </c>
      <c r="T10" s="8">
        <f t="shared" si="2"/>
        <v>826065.04162885726</v>
      </c>
    </row>
    <row r="12" spans="1:22" x14ac:dyDescent="0.25">
      <c r="Q12" s="2"/>
      <c r="R12" s="2"/>
    </row>
  </sheetData>
  <sortState xmlns:xlrd2="http://schemas.microsoft.com/office/spreadsheetml/2017/richdata2" ref="A2:M10">
    <sortCondition ref="I2:I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</cp:lastModifiedBy>
  <dcterms:created xsi:type="dcterms:W3CDTF">2020-04-16T10:22:54Z</dcterms:created>
  <dcterms:modified xsi:type="dcterms:W3CDTF">2020-04-16T10:22:54Z</dcterms:modified>
</cp:coreProperties>
</file>