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3333\Desktop\Pessoal\Telefonica Vivo\"/>
    </mc:Choice>
  </mc:AlternateContent>
  <xr:revisionPtr revIDLastSave="0" documentId="13_ncr:1_{D354034C-915F-48BD-928A-241136D342BA}" xr6:coauthVersionLast="47" xr6:coauthVersionMax="47" xr10:uidLastSave="{00000000-0000-0000-0000-000000000000}"/>
  <bookViews>
    <workbookView xWindow="-108" yWindow="-108" windowWidth="23256" windowHeight="12456" xr2:uid="{46230651-56E2-44D9-949E-C8372B07218B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10" i="1"/>
  <c r="E9" i="1"/>
  <c r="F9" i="1" s="1"/>
  <c r="E8" i="1"/>
  <c r="G8" i="1" s="1"/>
  <c r="E10" i="1"/>
  <c r="E7" i="1"/>
  <c r="G7" i="1" s="1"/>
  <c r="E6" i="1"/>
  <c r="F6" i="1" s="1"/>
  <c r="E5" i="1"/>
  <c r="F5" i="1" s="1"/>
  <c r="E4" i="1"/>
  <c r="F4" i="1" s="1"/>
  <c r="E3" i="1"/>
  <c r="G3" i="1" s="1"/>
  <c r="E2" i="1"/>
  <c r="G2" i="1" s="1"/>
  <c r="F2" i="1"/>
  <c r="G6" i="1" l="1"/>
  <c r="G4" i="1"/>
  <c r="H4" i="1" s="1"/>
  <c r="G5" i="1"/>
  <c r="H5" i="1" s="1"/>
  <c r="H7" i="1"/>
  <c r="H10" i="1"/>
  <c r="H3" i="1"/>
  <c r="F7" i="1"/>
  <c r="H6" i="1"/>
  <c r="F3" i="1"/>
  <c r="H8" i="1"/>
  <c r="G9" i="1"/>
  <c r="H9" i="1" s="1"/>
  <c r="F10" i="1"/>
  <c r="F8" i="1"/>
  <c r="H2" i="1"/>
</calcChain>
</file>

<file path=xl/sharedStrings.xml><?xml version="1.0" encoding="utf-8"?>
<sst xmlns="http://schemas.openxmlformats.org/spreadsheetml/2006/main" count="97" uniqueCount="18">
  <si>
    <t>Segmento</t>
  </si>
  <si>
    <t>Orçamento Total</t>
  </si>
  <si>
    <t>Liberação Orçamento</t>
  </si>
  <si>
    <t>Saldo Orçamento</t>
  </si>
  <si>
    <t>Pedidos emitidos</t>
  </si>
  <si>
    <t>Saving</t>
  </si>
  <si>
    <t>Pedidos Recebidos</t>
  </si>
  <si>
    <t>Pedidos pendentes</t>
  </si>
  <si>
    <t/>
  </si>
  <si>
    <t>Postes</t>
  </si>
  <si>
    <t>5G</t>
  </si>
  <si>
    <t>Cabos 1</t>
  </si>
  <si>
    <t>Caixas</t>
  </si>
  <si>
    <t>Dutos</t>
  </si>
  <si>
    <t>Caixas 2</t>
  </si>
  <si>
    <t>Opticos</t>
  </si>
  <si>
    <t>Metálicos</t>
  </si>
  <si>
    <t>Cabos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</si>
</sst>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###############;\-&quot;R$&quot;\ #,##0.###############;&quot;R$&quot;\ #,##0.############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2" fillId="0" borderId="0" xfId="1" applyFont="1" applyFill="1" applyBorder="1" applyAlignment="1" applyProtection="1"/>
    <xf numFmtId="0" fontId="3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66A-A02A-41BB-BD64-10CAAFED8609}">
  <dimension ref="A1:H22"/>
  <sheetViews>
    <sheetView showGridLines="0" tabSelected="1" workbookViewId="0">
      <selection activeCell="F13" sqref="F13"/>
    </sheetView>
  </sheetViews>
  <sheetFormatPr defaultRowHeight="14.4" x14ac:dyDescent="0.3"/>
  <cols>
    <col min="1" max="1" width="15.109375" bestFit="1" customWidth="1"/>
    <col min="2" max="2" width="17.6640625" bestFit="1" customWidth="1"/>
    <col min="3" max="3" width="18.88671875" bestFit="1" customWidth="1"/>
    <col min="4" max="4" width="16.5546875" bestFit="1" customWidth="1"/>
    <col min="5" max="5" width="21.33203125" bestFit="1" customWidth="1"/>
    <col min="6" max="6" width="16.33203125" bestFit="1" customWidth="1"/>
    <col min="7" max="8" width="19.7773437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1" t="s">
        <v>10</v>
      </c>
      <c r="B2" s="3">
        <v>0</v>
      </c>
      <c r="C2" s="3">
        <v>92678610.010000005</v>
      </c>
      <c r="D2" s="3" t="s">
        <v>8</v>
      </c>
      <c r="E2" s="3">
        <f>C2*1.0191823</f>
        <v>94456398.910794824</v>
      </c>
      <c r="F2" s="3">
        <f>-C2+E2</f>
        <v>1777788.900794819</v>
      </c>
      <c r="G2" s="3">
        <f>E2*0.93123</f>
        <v>87960632.357699469</v>
      </c>
      <c r="H2" s="3">
        <f>E2-G2</f>
        <v>6495766.5530953556</v>
      </c>
    </row>
    <row r="3" spans="1:8" x14ac:dyDescent="0.3">
      <c r="A3" s="1" t="s">
        <v>11</v>
      </c>
      <c r="B3" s="3">
        <v>0</v>
      </c>
      <c r="C3" s="3">
        <v>166706968.5</v>
      </c>
      <c r="D3" s="3" t="s">
        <v>8</v>
      </c>
      <c r="E3" s="3">
        <f>C3*0.96312</f>
        <v>160558815.50171998</v>
      </c>
      <c r="F3" s="3">
        <f t="shared" ref="F3:F10" si="0">-C3+E3</f>
        <v>-6148152.9982800186</v>
      </c>
      <c r="G3" s="3">
        <f>E3*0.89435354</f>
        <v>143596345.02217016</v>
      </c>
      <c r="H3" s="3">
        <f t="shared" ref="H3:H10" si="1">E3-G3</f>
        <v>16962470.479549825</v>
      </c>
    </row>
    <row r="4" spans="1:8" x14ac:dyDescent="0.3">
      <c r="A4" s="1" t="s">
        <v>17</v>
      </c>
      <c r="B4" s="3">
        <v>0</v>
      </c>
      <c r="C4" s="3">
        <v>22444874.93</v>
      </c>
      <c r="D4" s="3" t="s">
        <v>8</v>
      </c>
      <c r="E4" s="3">
        <f>C4*0.89128</f>
        <v>20004668.1276104</v>
      </c>
      <c r="F4" s="3">
        <f t="shared" si="0"/>
        <v>-2440206.8023895994</v>
      </c>
      <c r="G4" s="3">
        <f>E4*0.96123</f>
        <v>19229087.144302946</v>
      </c>
      <c r="H4" s="3">
        <f t="shared" si="1"/>
        <v>775580.98330745474</v>
      </c>
    </row>
    <row r="5" spans="1:8" x14ac:dyDescent="0.3">
      <c r="A5" s="1" t="s">
        <v>12</v>
      </c>
      <c r="B5" s="3">
        <v>0</v>
      </c>
      <c r="C5" s="3">
        <v>22324879.73</v>
      </c>
      <c r="D5" s="3" t="s">
        <v>8</v>
      </c>
      <c r="E5" s="3">
        <f>C5*0.9892</f>
        <v>22083771.028916001</v>
      </c>
      <c r="F5" s="3">
        <f t="shared" si="0"/>
        <v>-241108.70108399913</v>
      </c>
      <c r="G5" s="3">
        <f>E5*0.8703</f>
        <v>19219505.926465593</v>
      </c>
      <c r="H5" s="3">
        <f t="shared" si="1"/>
        <v>2864265.102450408</v>
      </c>
    </row>
    <row r="6" spans="1:8" x14ac:dyDescent="0.3">
      <c r="A6" s="1" t="s">
        <v>14</v>
      </c>
      <c r="B6" s="3">
        <v>0</v>
      </c>
      <c r="C6" s="3">
        <v>30498382.129999999</v>
      </c>
      <c r="D6" s="3" t="s">
        <v>8</v>
      </c>
      <c r="E6" s="3">
        <f>C6*0.939281</f>
        <v>28646550.865448531</v>
      </c>
      <c r="F6" s="3">
        <f t="shared" si="0"/>
        <v>-1851831.2645514682</v>
      </c>
      <c r="G6" s="3">
        <f>E6*0.8841</f>
        <v>25326415.620143045</v>
      </c>
      <c r="H6" s="3">
        <f t="shared" si="1"/>
        <v>3320135.245305486</v>
      </c>
    </row>
    <row r="7" spans="1:8" x14ac:dyDescent="0.3">
      <c r="A7" s="1" t="s">
        <v>15</v>
      </c>
      <c r="B7" s="3">
        <v>0</v>
      </c>
      <c r="C7" s="3">
        <v>78463654.450000003</v>
      </c>
      <c r="D7" s="3" t="s">
        <v>8</v>
      </c>
      <c r="E7" s="3">
        <f>C7*1.0312</f>
        <v>80911720.468839988</v>
      </c>
      <c r="F7" s="3">
        <f t="shared" si="0"/>
        <v>2448066.0188399851</v>
      </c>
      <c r="G7" s="3">
        <f>E7*0.9132</f>
        <v>73888583.132144675</v>
      </c>
      <c r="H7" s="3">
        <f t="shared" si="1"/>
        <v>7023137.3366953135</v>
      </c>
    </row>
    <row r="8" spans="1:8" x14ac:dyDescent="0.3">
      <c r="A8" s="1" t="s">
        <v>16</v>
      </c>
      <c r="B8" s="3">
        <v>0</v>
      </c>
      <c r="C8" s="3">
        <v>49201209.149999999</v>
      </c>
      <c r="D8" s="3" t="s">
        <v>8</v>
      </c>
      <c r="E8" s="3">
        <f>C8*0.9183312</f>
        <v>45183005.440170482</v>
      </c>
      <c r="F8" s="3">
        <f t="shared" si="0"/>
        <v>-4018203.7098295167</v>
      </c>
      <c r="G8" s="3">
        <f>E8*0.928</f>
        <v>41929829.048478208</v>
      </c>
      <c r="H8" s="3">
        <f t="shared" si="1"/>
        <v>3253176.3916922733</v>
      </c>
    </row>
    <row r="9" spans="1:8" x14ac:dyDescent="0.3">
      <c r="A9" s="1" t="s">
        <v>13</v>
      </c>
      <c r="B9" s="3">
        <v>0</v>
      </c>
      <c r="C9" s="3">
        <v>46259515.490000002</v>
      </c>
      <c r="D9" s="3" t="s">
        <v>8</v>
      </c>
      <c r="E9" s="3">
        <f>C9*0.97817</f>
        <v>45249670.266853303</v>
      </c>
      <c r="F9" s="3">
        <f t="shared" si="0"/>
        <v>-1009845.2231466994</v>
      </c>
      <c r="G9" s="3">
        <f>E9*0.9823</f>
        <v>44448751.103129998</v>
      </c>
      <c r="H9" s="3">
        <f t="shared" si="1"/>
        <v>800919.16372330487</v>
      </c>
    </row>
    <row r="10" spans="1:8" x14ac:dyDescent="0.3">
      <c r="A10" s="1" t="s">
        <v>9</v>
      </c>
      <c r="B10" s="3">
        <v>524930750.13999999</v>
      </c>
      <c r="C10" s="3">
        <v>8263458.75</v>
      </c>
      <c r="D10" s="3">
        <f>B10-SUM(C2:C10)</f>
        <v>8089197</v>
      </c>
      <c r="E10" s="3">
        <f>C10*0.9998123</f>
        <v>8261907.6987926252</v>
      </c>
      <c r="F10" s="3">
        <f t="shared" si="0"/>
        <v>-1551.0512073747814</v>
      </c>
      <c r="G10" s="3">
        <f>E10*0.88278</f>
        <v>7293446.878340154</v>
      </c>
      <c r="H10" s="3">
        <f t="shared" si="1"/>
        <v>968460.82045247126</v>
      </c>
    </row>
    <row r="11" spans="1:8" x14ac:dyDescent="0.3">
      <c r="A11" s="1" t="s">
        <v>8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</row>
    <row r="12" spans="1:8" x14ac:dyDescent="0.3">
      <c r="A12" s="1" t="s">
        <v>8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</row>
    <row r="13" spans="1:8" x14ac:dyDescent="0.3">
      <c r="A13" s="1" t="s">
        <v>8</v>
      </c>
      <c r="B13" s="2" t="s">
        <v>8</v>
      </c>
      <c r="C13" s="2"/>
      <c r="D13" s="2"/>
      <c r="E13" s="2"/>
      <c r="F13" s="2"/>
      <c r="G13" s="2"/>
      <c r="H13" s="2"/>
    </row>
    <row r="14" spans="1:8" x14ac:dyDescent="0.3">
      <c r="A14" s="1" t="s">
        <v>8</v>
      </c>
      <c r="B14" s="2" t="s">
        <v>8</v>
      </c>
      <c r="C14" s="2"/>
      <c r="D14" s="2"/>
      <c r="E14" s="2"/>
      <c r="F14" s="2"/>
      <c r="G14" s="2"/>
      <c r="H14" s="2"/>
    </row>
    <row r="15" spans="1:8" x14ac:dyDescent="0.3">
      <c r="A15" s="1" t="s">
        <v>8</v>
      </c>
      <c r="B15" s="2" t="s">
        <v>8</v>
      </c>
      <c r="C15" s="2"/>
      <c r="D15" s="2"/>
      <c r="E15" s="2"/>
      <c r="F15" s="2"/>
      <c r="G15" s="2"/>
      <c r="H15" s="2"/>
    </row>
    <row r="16" spans="1:8" x14ac:dyDescent="0.3">
      <c r="A16" s="1" t="s">
        <v>8</v>
      </c>
      <c r="B16" s="2" t="s">
        <v>8</v>
      </c>
      <c r="C16" s="2"/>
      <c r="D16" s="2"/>
      <c r="E16" s="2"/>
      <c r="F16" s="2"/>
      <c r="G16" s="2"/>
      <c r="H16" s="2"/>
    </row>
    <row r="17" spans="1:8" x14ac:dyDescent="0.3">
      <c r="A17" s="1" t="s">
        <v>8</v>
      </c>
      <c r="B17" s="2" t="s">
        <v>8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</row>
    <row r="18" spans="1:8" x14ac:dyDescent="0.3">
      <c r="A18" s="1" t="s">
        <v>8</v>
      </c>
      <c r="B18" s="2" t="s">
        <v>8</v>
      </c>
      <c r="C18" s="2" t="s">
        <v>8</v>
      </c>
      <c r="D18" s="2" t="s">
        <v>8</v>
      </c>
      <c r="E18" s="2" t="s">
        <v>8</v>
      </c>
      <c r="F18" s="2" t="s">
        <v>8</v>
      </c>
      <c r="G18" s="2" t="s">
        <v>8</v>
      </c>
      <c r="H18" s="2" t="s">
        <v>8</v>
      </c>
    </row>
    <row r="19" spans="1:8" x14ac:dyDescent="0.3">
      <c r="A19" s="1" t="s">
        <v>8</v>
      </c>
      <c r="B19" s="2" t="s">
        <v>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</row>
    <row r="20" spans="1:8" x14ac:dyDescent="0.3">
      <c r="A20" s="1" t="s">
        <v>8</v>
      </c>
      <c r="B20" s="2" t="s">
        <v>8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</row>
    <row r="21" spans="1:8" x14ac:dyDescent="0.3">
      <c r="A21" s="1" t="s">
        <v>8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</row>
    <row r="22" spans="1:8" x14ac:dyDescent="0.3">
      <c r="A22" s="1" t="s">
        <v>8</v>
      </c>
      <c r="B22" s="2" t="s">
        <v>8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Rebelato Covre</dc:creator>
  <cp:lastModifiedBy>Danilo Rebelato Covre</cp:lastModifiedBy>
  <dcterms:created xsi:type="dcterms:W3CDTF">2025-08-07T12:44:57Z</dcterms:created>
  <dcterms:modified xsi:type="dcterms:W3CDTF">2025-08-07T13:01:09Z</dcterms:modified>
</cp:coreProperties>
</file>