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195" windowHeight="11790" firstSheet="1" activeTab="1"/>
  </bookViews>
  <sheets>
    <sheet name="Multivariate_Analysis" sheetId="2" r:id="rId1"/>
    <sheet name="Standardization_DivideByMax" sheetId="8" r:id="rId2"/>
    <sheet name="Standardization_RankOrder" sheetId="5" r:id="rId3"/>
    <sheet name="WLC_RankStandardization" sheetId="1" r:id="rId4"/>
    <sheet name="WOWA_RankStandardization" sheetId="10" r:id="rId5"/>
  </sheets>
  <calcPr calcId="125725"/>
</workbook>
</file>

<file path=xl/calcChain.xml><?xml version="1.0" encoding="utf-8"?>
<calcChain xmlns="http://schemas.openxmlformats.org/spreadsheetml/2006/main">
  <c r="C4" i="10"/>
  <c r="B4"/>
  <c r="C3"/>
  <c r="B3"/>
  <c r="D39"/>
  <c r="D40"/>
  <c r="D41"/>
  <c r="C24"/>
  <c r="C25"/>
  <c r="C26"/>
  <c r="C27"/>
  <c r="B25"/>
  <c r="B26"/>
  <c r="B27"/>
  <c r="B24"/>
  <c r="B24" i="1"/>
  <c r="B25"/>
  <c r="B26"/>
  <c r="B27"/>
  <c r="C16" i="10"/>
  <c r="F16" s="1"/>
  <c r="B16"/>
  <c r="C15"/>
  <c r="F15" s="1"/>
  <c r="B15"/>
  <c r="C14"/>
  <c r="F14" s="1"/>
  <c r="B14"/>
  <c r="C13"/>
  <c r="F13" s="1"/>
  <c r="B13"/>
  <c r="I4"/>
  <c r="H4"/>
  <c r="F4"/>
  <c r="E4"/>
  <c r="I3"/>
  <c r="H3"/>
  <c r="F3"/>
  <c r="E3"/>
  <c r="D17" i="8"/>
  <c r="D18"/>
  <c r="D19"/>
  <c r="D20"/>
  <c r="C18"/>
  <c r="C19"/>
  <c r="C20"/>
  <c r="C17"/>
  <c r="D10"/>
  <c r="D11"/>
  <c r="D12"/>
  <c r="D13"/>
  <c r="C11"/>
  <c r="C12"/>
  <c r="C13"/>
  <c r="C10"/>
  <c r="D18" i="5"/>
  <c r="D19"/>
  <c r="D20"/>
  <c r="D17"/>
  <c r="C18"/>
  <c r="C19"/>
  <c r="C20"/>
  <c r="C17"/>
  <c r="D11"/>
  <c r="D12"/>
  <c r="D13"/>
  <c r="D10"/>
  <c r="C10"/>
  <c r="C11"/>
  <c r="C12"/>
  <c r="C13"/>
  <c r="C10" i="2"/>
  <c r="D10"/>
  <c r="E10"/>
  <c r="C11"/>
  <c r="D11"/>
  <c r="E11"/>
  <c r="C12"/>
  <c r="D12"/>
  <c r="E12"/>
  <c r="B12"/>
  <c r="B11"/>
  <c r="B10"/>
  <c r="B9"/>
  <c r="C9"/>
  <c r="D9"/>
  <c r="E9"/>
  <c r="I4" i="1"/>
  <c r="H4"/>
  <c r="I3"/>
  <c r="H3"/>
  <c r="F4"/>
  <c r="E4"/>
  <c r="F3"/>
  <c r="E3"/>
  <c r="E13"/>
  <c r="E14"/>
  <c r="E15"/>
  <c r="E16"/>
  <c r="C14"/>
  <c r="C3" s="1"/>
  <c r="C15"/>
  <c r="B4" s="1"/>
  <c r="C16"/>
  <c r="C4" s="1"/>
  <c r="C13"/>
  <c r="B3" s="1"/>
  <c r="B13"/>
  <c r="B14"/>
  <c r="B15"/>
  <c r="B16"/>
  <c r="E33" i="10" l="1"/>
  <c r="F31"/>
  <c r="E34"/>
  <c r="E32"/>
  <c r="B34"/>
  <c r="B32"/>
  <c r="C34"/>
  <c r="C32"/>
  <c r="E31"/>
  <c r="C38" s="1"/>
  <c r="F34"/>
  <c r="C41" s="1"/>
  <c r="F33"/>
  <c r="C40" s="1"/>
  <c r="F32"/>
  <c r="C39" s="1"/>
  <c r="B33"/>
  <c r="C31"/>
  <c r="C33"/>
  <c r="B31"/>
  <c r="B38" s="1"/>
  <c r="E13"/>
  <c r="E14"/>
  <c r="E15"/>
  <c r="E16"/>
  <c r="F16" i="1"/>
  <c r="F14"/>
  <c r="F13"/>
  <c r="F15"/>
  <c r="D38" i="10" l="1"/>
  <c r="B39"/>
  <c r="B40"/>
  <c r="B41"/>
</calcChain>
</file>

<file path=xl/sharedStrings.xml><?xml version="1.0" encoding="utf-8"?>
<sst xmlns="http://schemas.openxmlformats.org/spreadsheetml/2006/main" count="114" uniqueCount="35">
  <si>
    <t>A</t>
  </si>
  <si>
    <t>B</t>
  </si>
  <si>
    <t>C</t>
  </si>
  <si>
    <t>D</t>
  </si>
  <si>
    <t># of Endangered Species</t>
  </si>
  <si>
    <t># of Endangered Fish Species</t>
  </si>
  <si>
    <t xml:space="preserve">Anticipated Change in Average Stream Flow </t>
  </si>
  <si>
    <t># of Endangered Fish Specie</t>
  </si>
  <si>
    <t>Composite Vulnerability Map</t>
  </si>
  <si>
    <t>Anticipated Change in Average Stream Flow</t>
  </si>
  <si>
    <t>Rank Standardization</t>
  </si>
  <si>
    <t>Weights for Each Attribute</t>
  </si>
  <si>
    <t>Rank Standardization (Directionality!)</t>
  </si>
  <si>
    <t>WLC Weighted Aggregation</t>
  </si>
  <si>
    <t>Anticipated Change in Precipitation (mm/year)</t>
  </si>
  <si>
    <t>Anticipated Change in Average Stream Flow (GPM)</t>
  </si>
  <si>
    <t>How closely correlated are the different datasets?  Do they all provide unique information?</t>
  </si>
  <si>
    <t>Stream Flow</t>
  </si>
  <si>
    <t>Fish Species</t>
  </si>
  <si>
    <t>Precip</t>
  </si>
  <si>
    <t>Rank Standardization Part 1</t>
  </si>
  <si>
    <t>Rank Standardization Part 2</t>
  </si>
  <si>
    <t>Make Sure All Values are &gt;= 0</t>
  </si>
  <si>
    <t>Divide_By_Max</t>
  </si>
  <si>
    <t>Weights for Each Rank</t>
  </si>
  <si>
    <t xml:space="preserve">Rank 1 </t>
  </si>
  <si>
    <t>Rank 2</t>
  </si>
  <si>
    <t>Steam Flow</t>
  </si>
  <si>
    <t>Apply Important Weights</t>
  </si>
  <si>
    <t>Apply Rank Weights</t>
  </si>
  <si>
    <t>Calculate WOWA</t>
  </si>
  <si>
    <t>Numerator</t>
  </si>
  <si>
    <t>Denominator</t>
  </si>
  <si>
    <t>Final WOWA</t>
  </si>
  <si>
    <t>Identify Weight Ranks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</si>
</sst>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14</xdr:row>
      <xdr:rowOff>66675</xdr:rowOff>
    </xdr:from>
    <xdr:to>
      <xdr:col>5</xdr:col>
      <xdr:colOff>209550</xdr:colOff>
      <xdr:row>24</xdr:row>
      <xdr:rowOff>171450</xdr:rowOff>
    </xdr:to>
    <xdr:sp macro="" textlink="">
      <xdr:nvSpPr>
        <xdr:cNvPr id="2" name="TextBox 1"/>
        <xdr:cNvSpPr txBox="1"/>
      </xdr:nvSpPr>
      <xdr:spPr>
        <a:xfrm>
          <a:off x="4657725" y="3638550"/>
          <a:ext cx="80010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above tells</a:t>
          </a:r>
          <a:r>
            <a:rPr lang="en-US" sz="1100" baseline="0"/>
            <a:t> us that the # of Endangered Species and the number of endangered fish species are essentially replicate information, so there is no reason to include both in our analysis.</a:t>
          </a:r>
        </a:p>
        <a:p>
          <a:endParaRPr lang="en-US" sz="1100" baseline="0"/>
        </a:p>
        <a:p>
          <a:r>
            <a:rPr lang="en-US" sz="1100" baseline="0"/>
            <a:t>Further, the anticipated change in stream flow and future precipitation are also tightly correlated, so we will need to choose one or the other.</a:t>
          </a:r>
        </a:p>
        <a:p>
          <a:endParaRPr lang="en-US" sz="1100" baseline="0"/>
        </a:p>
        <a:p>
          <a:r>
            <a:rPr lang="en-US" sz="1100" baseline="0"/>
            <a:t>Because our question of interest is focused on Fishery vulnerability, we will choose the two variables that are theoretically best aligned with our question to use in analysis: # of Endangered Fish Species and Anticipated Change in Average Stream Flow.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1057275</xdr:colOff>
      <xdr:row>37</xdr:row>
      <xdr:rowOff>85725</xdr:rowOff>
    </xdr:from>
    <xdr:to>
      <xdr:col>8</xdr:col>
      <xdr:colOff>866775</xdr:colOff>
      <xdr:row>41</xdr:row>
      <xdr:rowOff>123825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50" y="11591925"/>
          <a:ext cx="5057775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27" sqref="C27"/>
    </sheetView>
  </sheetViews>
  <sheetFormatPr defaultRowHeight="15"/>
  <cols>
    <col min="1" max="1" width="59.85546875" bestFit="1" customWidth="1"/>
    <col min="2" max="2" width="36.28515625" customWidth="1"/>
    <col min="3" max="3" width="43.42578125" customWidth="1"/>
    <col min="4" max="4" width="30.140625" customWidth="1"/>
    <col min="5" max="5" width="30.28515625" customWidth="1"/>
  </cols>
  <sheetData>
    <row r="1" spans="1:5" ht="15.75">
      <c r="B1" s="23" t="s">
        <v>5</v>
      </c>
      <c r="C1" s="23" t="s">
        <v>15</v>
      </c>
      <c r="D1" s="23" t="s">
        <v>4</v>
      </c>
      <c r="E1" s="23" t="s">
        <v>14</v>
      </c>
    </row>
    <row r="2" spans="1:5" ht="26.25">
      <c r="B2" s="15">
        <v>100</v>
      </c>
      <c r="C2" s="15">
        <v>-1.5</v>
      </c>
      <c r="D2" s="15">
        <v>115</v>
      </c>
      <c r="E2" s="15">
        <v>-17</v>
      </c>
    </row>
    <row r="3" spans="1:5" ht="26.25">
      <c r="B3" s="15">
        <v>50</v>
      </c>
      <c r="C3" s="15">
        <v>-6.5</v>
      </c>
      <c r="D3" s="15">
        <v>67</v>
      </c>
      <c r="E3" s="15">
        <v>-55</v>
      </c>
    </row>
    <row r="4" spans="1:5" ht="26.25">
      <c r="B4" s="15">
        <v>25</v>
      </c>
      <c r="C4" s="15">
        <v>-4</v>
      </c>
      <c r="D4" s="15">
        <v>42</v>
      </c>
      <c r="E4" s="15">
        <v>-35</v>
      </c>
    </row>
    <row r="5" spans="1:5" ht="26.25">
      <c r="B5" s="15">
        <v>10</v>
      </c>
      <c r="C5" s="15">
        <v>1</v>
      </c>
      <c r="D5" s="15">
        <v>22</v>
      </c>
      <c r="E5" s="15">
        <v>12</v>
      </c>
    </row>
    <row r="7" spans="1:5" ht="18.75">
      <c r="B7" s="13" t="s">
        <v>16</v>
      </c>
    </row>
    <row r="8" spans="1:5" ht="18.75">
      <c r="B8" s="22" t="s">
        <v>18</v>
      </c>
      <c r="C8" s="22" t="s">
        <v>17</v>
      </c>
      <c r="D8" s="22" t="s">
        <v>4</v>
      </c>
      <c r="E8" s="22" t="s">
        <v>19</v>
      </c>
    </row>
    <row r="9" spans="1:5" ht="18.75">
      <c r="A9" s="22" t="s">
        <v>5</v>
      </c>
      <c r="B9" s="2">
        <f>CORREL($B$2:$B$5,B$2:B$5)</f>
        <v>1.0000000000000002</v>
      </c>
      <c r="C9" s="2">
        <f t="shared" ref="C9:E9" si="0">CORREL($B$2:$B$5,C$2:C$5)</f>
        <v>-0.1472642081021448</v>
      </c>
      <c r="D9" s="2">
        <f t="shared" si="0"/>
        <v>0.99838634478991917</v>
      </c>
      <c r="E9" s="2">
        <f t="shared" si="0"/>
        <v>-0.24101378385246974</v>
      </c>
    </row>
    <row r="10" spans="1:5" ht="18.75">
      <c r="A10" s="22" t="s">
        <v>15</v>
      </c>
      <c r="B10" s="2">
        <f>CORREL($C$2:$C$5,B$2:B$5)</f>
        <v>-0.1472642081021448</v>
      </c>
      <c r="C10" s="2">
        <f t="shared" ref="C10:E10" si="1">CORREL($C$2:$C$5,C$2:C$5)</f>
        <v>0.99999999999999989</v>
      </c>
      <c r="D10" s="2">
        <f t="shared" si="1"/>
        <v>-0.19941980814350346</v>
      </c>
      <c r="E10" s="2">
        <f t="shared" si="1"/>
        <v>0.99406915405995089</v>
      </c>
    </row>
    <row r="11" spans="1:5" ht="18.75">
      <c r="A11" s="22" t="s">
        <v>4</v>
      </c>
      <c r="B11" s="2">
        <f>CORREL($D$2:$D$5,B$2:B$5)</f>
        <v>0.99838634478991917</v>
      </c>
      <c r="C11" s="2">
        <f t="shared" ref="C11:E11" si="2">CORREL($D$2:$D$5,C$2:C$5)</f>
        <v>-0.19941980814350346</v>
      </c>
      <c r="D11" s="2">
        <f t="shared" si="2"/>
        <v>1</v>
      </c>
      <c r="E11" s="2">
        <f t="shared" si="2"/>
        <v>-0.29301945759898984</v>
      </c>
    </row>
    <row r="12" spans="1:5" ht="18.75">
      <c r="A12" s="22" t="s">
        <v>14</v>
      </c>
      <c r="B12" s="2">
        <f>CORREL($E$2:$E$5,B$2:B$5)</f>
        <v>-0.24101378385246974</v>
      </c>
      <c r="C12" s="2">
        <f t="shared" ref="C12:E12" si="3">CORREL($E$2:$E$5,C$2:C$5)</f>
        <v>0.99406915405995089</v>
      </c>
      <c r="D12" s="2">
        <f t="shared" si="3"/>
        <v>-0.29301945759898984</v>
      </c>
      <c r="E12" s="2">
        <f t="shared" si="3"/>
        <v>0.99999999999999978</v>
      </c>
    </row>
  </sheetData>
  <conditionalFormatting sqref="B9:E1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0"/>
  <sheetViews>
    <sheetView tabSelected="1" workbookViewId="0">
      <selection activeCell="D30" sqref="D30"/>
    </sheetView>
  </sheetViews>
  <sheetFormatPr defaultRowHeight="15"/>
  <cols>
    <col min="3" max="3" width="34.5703125" bestFit="1" customWidth="1"/>
    <col min="4" max="4" width="52.85546875" bestFit="1" customWidth="1"/>
  </cols>
  <sheetData>
    <row r="2" spans="2:4" ht="26.25">
      <c r="B2" s="14"/>
      <c r="C2" s="13" t="s">
        <v>5</v>
      </c>
      <c r="D2" s="13" t="s">
        <v>6</v>
      </c>
    </row>
    <row r="3" spans="2:4" ht="26.25">
      <c r="B3" s="15" t="s">
        <v>0</v>
      </c>
      <c r="C3" s="15">
        <v>100</v>
      </c>
      <c r="D3" s="15">
        <v>-1.5</v>
      </c>
    </row>
    <row r="4" spans="2:4" ht="26.25">
      <c r="B4" s="15" t="s">
        <v>1</v>
      </c>
      <c r="C4" s="15">
        <v>50</v>
      </c>
      <c r="D4" s="15">
        <v>-6.5</v>
      </c>
    </row>
    <row r="5" spans="2:4" ht="26.25">
      <c r="B5" s="15" t="s">
        <v>2</v>
      </c>
      <c r="C5" s="15">
        <v>25</v>
      </c>
      <c r="D5" s="15">
        <v>-4</v>
      </c>
    </row>
    <row r="6" spans="2:4" ht="26.25">
      <c r="B6" s="15" t="s">
        <v>3</v>
      </c>
      <c r="C6" s="15">
        <v>10</v>
      </c>
      <c r="D6" s="15">
        <v>1</v>
      </c>
    </row>
    <row r="9" spans="2:4" ht="18.75">
      <c r="C9" s="17" t="s">
        <v>22</v>
      </c>
      <c r="D9" s="17"/>
    </row>
    <row r="10" spans="2:4" ht="26.25">
      <c r="B10" s="15" t="s">
        <v>0</v>
      </c>
      <c r="C10" s="15">
        <f>IF(MIN(C$3:C$6)&lt;0,C3+ABS(MIN(C$3:C$6)),C3)</f>
        <v>100</v>
      </c>
      <c r="D10" s="15">
        <f>IF(MIN(D$3:D$6)&lt;0,D3+ABS(MIN(D$3:D$6)),D3)</f>
        <v>5</v>
      </c>
    </row>
    <row r="11" spans="2:4" ht="26.25">
      <c r="B11" s="15" t="s">
        <v>1</v>
      </c>
      <c r="C11" s="15">
        <f t="shared" ref="C11:D13" si="0">IF(MIN(C$3:C$6)&lt;0,C4+ABS(MIN(C$3:C$6)),C4)</f>
        <v>50</v>
      </c>
      <c r="D11" s="15">
        <f t="shared" si="0"/>
        <v>0</v>
      </c>
    </row>
    <row r="12" spans="2:4" ht="26.25">
      <c r="B12" s="15" t="s">
        <v>2</v>
      </c>
      <c r="C12" s="15">
        <f t="shared" si="0"/>
        <v>25</v>
      </c>
      <c r="D12" s="15">
        <f t="shared" si="0"/>
        <v>2.5</v>
      </c>
    </row>
    <row r="13" spans="2:4" ht="26.25">
      <c r="B13" s="15" t="s">
        <v>3</v>
      </c>
      <c r="C13" s="15">
        <f t="shared" si="0"/>
        <v>10</v>
      </c>
      <c r="D13" s="15">
        <f t="shared" si="0"/>
        <v>7.5</v>
      </c>
    </row>
    <row r="16" spans="2:4" ht="18.75">
      <c r="C16" s="17" t="s">
        <v>23</v>
      </c>
      <c r="D16" s="17"/>
    </row>
    <row r="17" spans="2:4" ht="26.25">
      <c r="B17" s="15" t="s">
        <v>0</v>
      </c>
      <c r="C17" s="15">
        <f>C10/MAX(C$10:C$13)</f>
        <v>1</v>
      </c>
      <c r="D17" s="15">
        <f>D10/MAX(D$10:D$13)</f>
        <v>0.66666666666666663</v>
      </c>
    </row>
    <row r="18" spans="2:4" ht="26.25">
      <c r="B18" s="15" t="s">
        <v>1</v>
      </c>
      <c r="C18" s="15">
        <f t="shared" ref="C18:D20" si="1">C11/MAX(C$10:C$13)</f>
        <v>0.5</v>
      </c>
      <c r="D18" s="15">
        <f t="shared" si="1"/>
        <v>0</v>
      </c>
    </row>
    <row r="19" spans="2:4" ht="26.25">
      <c r="B19" s="15" t="s">
        <v>2</v>
      </c>
      <c r="C19" s="15">
        <f t="shared" si="1"/>
        <v>0.25</v>
      </c>
      <c r="D19" s="15">
        <f t="shared" si="1"/>
        <v>0.33333333333333331</v>
      </c>
    </row>
    <row r="20" spans="2:4" ht="26.25">
      <c r="B20" s="15" t="s">
        <v>3</v>
      </c>
      <c r="C20" s="15">
        <f t="shared" si="1"/>
        <v>0.1</v>
      </c>
      <c r="D20" s="15">
        <f t="shared" si="1"/>
        <v>1</v>
      </c>
    </row>
  </sheetData>
  <mergeCells count="2">
    <mergeCell ref="C9:D9"/>
    <mergeCell ref="C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C17" sqref="C17"/>
    </sheetView>
  </sheetViews>
  <sheetFormatPr defaultRowHeight="15"/>
  <cols>
    <col min="3" max="3" width="34.5703125" bestFit="1" customWidth="1"/>
    <col min="4" max="4" width="52.85546875" bestFit="1" customWidth="1"/>
  </cols>
  <sheetData>
    <row r="2" spans="2:4" ht="26.25">
      <c r="B2" s="14"/>
      <c r="C2" s="13" t="s">
        <v>5</v>
      </c>
      <c r="D2" s="13" t="s">
        <v>6</v>
      </c>
    </row>
    <row r="3" spans="2:4" ht="26.25">
      <c r="B3" s="15" t="s">
        <v>0</v>
      </c>
      <c r="C3" s="15">
        <v>100</v>
      </c>
      <c r="D3" s="15">
        <v>-1.5</v>
      </c>
    </row>
    <row r="4" spans="2:4" ht="26.25">
      <c r="B4" s="15" t="s">
        <v>1</v>
      </c>
      <c r="C4" s="15">
        <v>50</v>
      </c>
      <c r="D4" s="15">
        <v>-6.5</v>
      </c>
    </row>
    <row r="5" spans="2:4" ht="26.25">
      <c r="B5" s="15" t="s">
        <v>2</v>
      </c>
      <c r="C5" s="15">
        <v>25</v>
      </c>
      <c r="D5" s="15">
        <v>-4</v>
      </c>
    </row>
    <row r="6" spans="2:4" ht="26.25">
      <c r="B6" s="15" t="s">
        <v>3</v>
      </c>
      <c r="C6" s="15">
        <v>10</v>
      </c>
      <c r="D6" s="15">
        <v>1</v>
      </c>
    </row>
    <row r="9" spans="2:4" ht="18.75">
      <c r="C9" s="17" t="s">
        <v>20</v>
      </c>
      <c r="D9" s="17"/>
    </row>
    <row r="10" spans="2:4" ht="26.25">
      <c r="B10" s="15" t="s">
        <v>0</v>
      </c>
      <c r="C10" s="15">
        <f>RANK(C3,$C$3:$C$6,1)</f>
        <v>4</v>
      </c>
      <c r="D10" s="15">
        <f>RANK(D3,$D$3:$D$6,1)</f>
        <v>3</v>
      </c>
    </row>
    <row r="11" spans="2:4" ht="26.25">
      <c r="B11" s="15" t="s">
        <v>1</v>
      </c>
      <c r="C11" s="15">
        <f t="shared" ref="C11:D13" si="0">RANK(C4,$C$3:$C$6,1)</f>
        <v>3</v>
      </c>
      <c r="D11" s="15">
        <f t="shared" ref="D11:D13" si="1">RANK(D4,$D$3:$D$6,1)</f>
        <v>1</v>
      </c>
    </row>
    <row r="12" spans="2:4" ht="26.25">
      <c r="B12" s="15" t="s">
        <v>2</v>
      </c>
      <c r="C12" s="15">
        <f t="shared" si="0"/>
        <v>2</v>
      </c>
      <c r="D12" s="15">
        <f t="shared" si="1"/>
        <v>2</v>
      </c>
    </row>
    <row r="13" spans="2:4" ht="26.25">
      <c r="B13" s="15" t="s">
        <v>3</v>
      </c>
      <c r="C13" s="15">
        <f t="shared" si="0"/>
        <v>1</v>
      </c>
      <c r="D13" s="15">
        <f t="shared" si="1"/>
        <v>4</v>
      </c>
    </row>
    <row r="16" spans="2:4" ht="18.75">
      <c r="C16" s="17" t="s">
        <v>21</v>
      </c>
      <c r="D16" s="17"/>
    </row>
    <row r="17" spans="2:4" ht="26.25">
      <c r="B17" s="15" t="s">
        <v>0</v>
      </c>
      <c r="C17" s="15">
        <f>C10/MAX($C$10:$C$14)</f>
        <v>1</v>
      </c>
      <c r="D17" s="15">
        <f>D10/MAX($D$10:$D$13)</f>
        <v>0.75</v>
      </c>
    </row>
    <row r="18" spans="2:4" ht="26.25">
      <c r="B18" s="15" t="s">
        <v>1</v>
      </c>
      <c r="C18" s="15">
        <f t="shared" ref="C18:C20" si="2">C11/MAX($C$10:$C$14)</f>
        <v>0.75</v>
      </c>
      <c r="D18" s="15">
        <f t="shared" ref="D18:D20" si="3">D11/MAX($D$10:$D$13)</f>
        <v>0.25</v>
      </c>
    </row>
    <row r="19" spans="2:4" ht="26.25">
      <c r="B19" s="15" t="s">
        <v>2</v>
      </c>
      <c r="C19" s="15">
        <f t="shared" si="2"/>
        <v>0.5</v>
      </c>
      <c r="D19" s="15">
        <f t="shared" si="3"/>
        <v>0.5</v>
      </c>
    </row>
    <row r="20" spans="2:4" ht="26.25">
      <c r="B20" s="15" t="s">
        <v>3</v>
      </c>
      <c r="C20" s="15">
        <f t="shared" si="2"/>
        <v>0.25</v>
      </c>
      <c r="D20" s="15">
        <f t="shared" si="3"/>
        <v>1</v>
      </c>
    </row>
  </sheetData>
  <mergeCells count="2">
    <mergeCell ref="C9:D9"/>
    <mergeCell ref="C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27"/>
  <sheetViews>
    <sheetView topLeftCell="A7" workbookViewId="0">
      <selection activeCell="C21" sqref="C21"/>
    </sheetView>
  </sheetViews>
  <sheetFormatPr defaultRowHeight="15"/>
  <cols>
    <col min="1" max="1" width="4.85546875" customWidth="1"/>
    <col min="2" max="2" width="36" customWidth="1"/>
    <col min="3" max="3" width="36.5703125" customWidth="1"/>
    <col min="4" max="4" width="5.28515625" customWidth="1"/>
    <col min="5" max="5" width="34.28515625" customWidth="1"/>
    <col min="6" max="6" width="34.140625" customWidth="1"/>
    <col min="7" max="7" width="3.5703125" customWidth="1"/>
    <col min="8" max="8" width="41" bestFit="1" customWidth="1"/>
    <col min="9" max="9" width="41.140625" bestFit="1" customWidth="1"/>
    <col min="10" max="10" width="38.140625" bestFit="1" customWidth="1"/>
    <col min="11" max="11" width="41.140625" bestFit="1" customWidth="1"/>
  </cols>
  <sheetData>
    <row r="2" spans="1:13" ht="19.5" customHeight="1" thickBot="1">
      <c r="B2" s="7" t="s">
        <v>8</v>
      </c>
      <c r="C2" s="7"/>
      <c r="E2" s="5" t="s">
        <v>7</v>
      </c>
      <c r="F2" s="5"/>
      <c r="G2" s="1"/>
      <c r="H2" s="6" t="s">
        <v>9</v>
      </c>
      <c r="I2" s="6"/>
    </row>
    <row r="3" spans="1:13" ht="56.25" customHeight="1">
      <c r="A3" s="3"/>
      <c r="B3" s="8">
        <f>B24</f>
        <v>2.5</v>
      </c>
      <c r="C3" s="9">
        <f>B25</f>
        <v>3.75</v>
      </c>
      <c r="D3" s="10"/>
      <c r="E3" s="8">
        <f>B7</f>
        <v>100</v>
      </c>
      <c r="F3" s="9">
        <f>B8</f>
        <v>50</v>
      </c>
      <c r="G3" s="20"/>
      <c r="H3" s="8">
        <f>C7</f>
        <v>-1.5</v>
      </c>
      <c r="I3" s="9">
        <f>C8</f>
        <v>-6.5</v>
      </c>
    </row>
    <row r="4" spans="1:13" ht="63" customHeight="1" thickBot="1">
      <c r="A4" s="3"/>
      <c r="B4" s="11">
        <f>B26</f>
        <v>2.75</v>
      </c>
      <c r="C4" s="12">
        <f>B27</f>
        <v>1</v>
      </c>
      <c r="D4" s="10"/>
      <c r="E4" s="11">
        <f>B9</f>
        <v>25</v>
      </c>
      <c r="F4" s="12">
        <f>B10</f>
        <v>10</v>
      </c>
      <c r="G4" s="21"/>
      <c r="H4" s="11">
        <f>C9</f>
        <v>-4</v>
      </c>
      <c r="I4" s="12">
        <f>C10</f>
        <v>1</v>
      </c>
    </row>
    <row r="6" spans="1:13" ht="26.25">
      <c r="A6" s="14"/>
      <c r="B6" s="13" t="s">
        <v>5</v>
      </c>
      <c r="C6" s="13" t="s">
        <v>6</v>
      </c>
      <c r="I6" s="4"/>
      <c r="J6" s="4"/>
      <c r="K6" s="4"/>
      <c r="M6" s="4"/>
    </row>
    <row r="7" spans="1:13" ht="26.25">
      <c r="A7" s="15" t="s">
        <v>0</v>
      </c>
      <c r="B7" s="15">
        <v>100</v>
      </c>
      <c r="C7" s="15">
        <v>-1.5</v>
      </c>
    </row>
    <row r="8" spans="1:13" ht="26.25">
      <c r="A8" s="15" t="s">
        <v>1</v>
      </c>
      <c r="B8" s="15">
        <v>50</v>
      </c>
      <c r="C8" s="15">
        <v>-6.5</v>
      </c>
    </row>
    <row r="9" spans="1:13" ht="26.25">
      <c r="A9" s="15" t="s">
        <v>2</v>
      </c>
      <c r="B9" s="15">
        <v>25</v>
      </c>
      <c r="C9" s="15">
        <v>-4</v>
      </c>
    </row>
    <row r="10" spans="1:13" ht="26.25">
      <c r="A10" s="15" t="s">
        <v>3</v>
      </c>
      <c r="B10" s="15">
        <v>10</v>
      </c>
      <c r="C10" s="15">
        <v>1</v>
      </c>
    </row>
    <row r="12" spans="1:13" ht="18.75">
      <c r="B12" s="17" t="s">
        <v>12</v>
      </c>
      <c r="C12" s="17"/>
      <c r="E12" s="17" t="s">
        <v>10</v>
      </c>
      <c r="F12" s="17"/>
      <c r="G12" s="16"/>
    </row>
    <row r="13" spans="1:13" ht="26.25">
      <c r="A13" s="15" t="s">
        <v>0</v>
      </c>
      <c r="B13" s="15">
        <f>RANK(B7,$B$7:$B$10,1)</f>
        <v>4</v>
      </c>
      <c r="C13" s="15">
        <f>RANK(C7,$C$7:$C$10,0)</f>
        <v>2</v>
      </c>
      <c r="E13" s="15">
        <f>B13/MAX($B$13:$B$16)</f>
        <v>1</v>
      </c>
      <c r="F13" s="15">
        <f>C13/MAX($C$13:$C$16)</f>
        <v>0.5</v>
      </c>
      <c r="G13" s="15"/>
    </row>
    <row r="14" spans="1:13" ht="26.25">
      <c r="A14" s="15" t="s">
        <v>1</v>
      </c>
      <c r="B14" s="15">
        <f t="shared" ref="B14:B16" si="0">RANK(B8,$B$7:$B$10,1)</f>
        <v>3</v>
      </c>
      <c r="C14" s="15">
        <f t="shared" ref="C14:C16" si="1">RANK(C8,$C$7:$C$10,0)</f>
        <v>4</v>
      </c>
      <c r="E14" s="15">
        <f t="shared" ref="E14:E16" si="2">B14/MAX($B$13:$B$16)</f>
        <v>0.75</v>
      </c>
      <c r="F14" s="15">
        <f t="shared" ref="F14:F16" si="3">C14/MAX($C$13:$C$16)</f>
        <v>1</v>
      </c>
      <c r="G14" s="15"/>
    </row>
    <row r="15" spans="1:13" ht="26.25">
      <c r="A15" s="15" t="s">
        <v>2</v>
      </c>
      <c r="B15" s="15">
        <f t="shared" si="0"/>
        <v>2</v>
      </c>
      <c r="C15" s="15">
        <f t="shared" si="1"/>
        <v>3</v>
      </c>
      <c r="E15" s="15">
        <f t="shared" si="2"/>
        <v>0.5</v>
      </c>
      <c r="F15" s="15">
        <f t="shared" si="3"/>
        <v>0.75</v>
      </c>
      <c r="G15" s="15"/>
    </row>
    <row r="16" spans="1:13" ht="26.25">
      <c r="A16" s="15" t="s">
        <v>3</v>
      </c>
      <c r="B16" s="15">
        <f t="shared" si="0"/>
        <v>1</v>
      </c>
      <c r="C16" s="15">
        <f t="shared" si="1"/>
        <v>1</v>
      </c>
      <c r="E16" s="15">
        <f t="shared" si="2"/>
        <v>0.25</v>
      </c>
      <c r="F16" s="15">
        <f t="shared" si="3"/>
        <v>0.25</v>
      </c>
      <c r="G16" s="15"/>
    </row>
    <row r="17" spans="1:7" ht="26.25">
      <c r="A17" s="15"/>
      <c r="B17" s="15"/>
      <c r="C17" s="15"/>
      <c r="E17" s="15"/>
      <c r="F17" s="15"/>
      <c r="G17" s="15"/>
    </row>
    <row r="18" spans="1:7" ht="26.25">
      <c r="A18" s="15"/>
      <c r="B18" s="17" t="s">
        <v>11</v>
      </c>
      <c r="C18" s="17"/>
    </row>
    <row r="19" spans="1:7" ht="18.75">
      <c r="B19" s="19" t="s">
        <v>5</v>
      </c>
      <c r="C19" s="19" t="s">
        <v>6</v>
      </c>
    </row>
    <row r="20" spans="1:7" ht="28.5">
      <c r="B20" s="18">
        <v>0.25</v>
      </c>
      <c r="C20" s="18">
        <v>0.75</v>
      </c>
    </row>
    <row r="23" spans="1:7">
      <c r="B23" s="4" t="s">
        <v>13</v>
      </c>
    </row>
    <row r="24" spans="1:7" ht="26.25">
      <c r="A24" s="15" t="s">
        <v>0</v>
      </c>
      <c r="B24" s="15">
        <f>($B$20*B13)+($C$20*C13)</f>
        <v>2.5</v>
      </c>
    </row>
    <row r="25" spans="1:7" ht="26.25">
      <c r="A25" s="15" t="s">
        <v>1</v>
      </c>
      <c r="B25" s="15">
        <f t="shared" ref="B25:B27" si="4">($B$20*B14)+($C$20*C14)</f>
        <v>3.75</v>
      </c>
    </row>
    <row r="26" spans="1:7" ht="26.25">
      <c r="A26" s="15" t="s">
        <v>2</v>
      </c>
      <c r="B26" s="15">
        <f t="shared" si="4"/>
        <v>2.75</v>
      </c>
    </row>
    <row r="27" spans="1:7" ht="26.25">
      <c r="A27" s="15" t="s">
        <v>3</v>
      </c>
      <c r="B27" s="15">
        <f t="shared" si="4"/>
        <v>1</v>
      </c>
    </row>
  </sheetData>
  <mergeCells count="6">
    <mergeCell ref="B18:C18"/>
    <mergeCell ref="E2:F2"/>
    <mergeCell ref="H2:I2"/>
    <mergeCell ref="B2:C2"/>
    <mergeCell ref="B12:C12"/>
    <mergeCell ref="E12:F12"/>
  </mergeCells>
  <conditionalFormatting sqref="B3:C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G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M41"/>
  <sheetViews>
    <sheetView workbookViewId="0">
      <selection activeCell="F6" sqref="F6"/>
    </sheetView>
  </sheetViews>
  <sheetFormatPr defaultRowHeight="15"/>
  <cols>
    <col min="1" max="1" width="4.85546875" customWidth="1"/>
    <col min="2" max="2" width="36" customWidth="1"/>
    <col min="3" max="3" width="36.5703125" customWidth="1"/>
    <col min="4" max="4" width="5.28515625" customWidth="1"/>
    <col min="5" max="5" width="34.28515625" customWidth="1"/>
    <col min="6" max="6" width="34.140625" customWidth="1"/>
    <col min="7" max="7" width="3.5703125" customWidth="1"/>
    <col min="8" max="8" width="41" bestFit="1" customWidth="1"/>
    <col min="9" max="9" width="41.140625" bestFit="1" customWidth="1"/>
    <col min="10" max="10" width="38.140625" bestFit="1" customWidth="1"/>
    <col min="11" max="11" width="41.140625" bestFit="1" customWidth="1"/>
  </cols>
  <sheetData>
    <row r="2" spans="1:13" ht="19.5" customHeight="1" thickBot="1">
      <c r="B2" s="7" t="s">
        <v>8</v>
      </c>
      <c r="C2" s="7"/>
      <c r="E2" s="5" t="s">
        <v>7</v>
      </c>
      <c r="F2" s="5"/>
      <c r="G2" s="1"/>
      <c r="H2" s="6" t="s">
        <v>9</v>
      </c>
      <c r="I2" s="6"/>
    </row>
    <row r="3" spans="1:13" ht="56.25" customHeight="1">
      <c r="A3" s="3"/>
      <c r="B3" s="8">
        <f>D38</f>
        <v>2.1538461538461537</v>
      </c>
      <c r="C3" s="9">
        <f>D39</f>
        <v>3.9230769230769225</v>
      </c>
      <c r="D3" s="10"/>
      <c r="E3" s="8">
        <f>B7</f>
        <v>100</v>
      </c>
      <c r="F3" s="9">
        <f>B8</f>
        <v>50</v>
      </c>
      <c r="G3" s="20"/>
      <c r="H3" s="8">
        <f>C7</f>
        <v>-1.5</v>
      </c>
      <c r="I3" s="9">
        <f>C8</f>
        <v>-6.5</v>
      </c>
    </row>
    <row r="4" spans="1:13" ht="63" customHeight="1" thickBot="1">
      <c r="A4" s="3"/>
      <c r="B4" s="11">
        <f>D40</f>
        <v>2.9230769230769225</v>
      </c>
      <c r="C4" s="12">
        <f>D41</f>
        <v>1</v>
      </c>
      <c r="D4" s="10"/>
      <c r="E4" s="11">
        <f>B9</f>
        <v>25</v>
      </c>
      <c r="F4" s="12">
        <f>B10</f>
        <v>10</v>
      </c>
      <c r="G4" s="21"/>
      <c r="H4" s="11">
        <f>C9</f>
        <v>-4</v>
      </c>
      <c r="I4" s="12">
        <f>C10</f>
        <v>1</v>
      </c>
    </row>
    <row r="6" spans="1:13" ht="26.25">
      <c r="A6" s="14"/>
      <c r="B6" s="13" t="s">
        <v>5</v>
      </c>
      <c r="C6" s="13" t="s">
        <v>6</v>
      </c>
      <c r="I6" s="4"/>
      <c r="J6" s="4"/>
      <c r="K6" s="4"/>
      <c r="M6" s="4"/>
    </row>
    <row r="7" spans="1:13" ht="26.25">
      <c r="A7" s="15" t="s">
        <v>0</v>
      </c>
      <c r="B7" s="15">
        <v>100</v>
      </c>
      <c r="C7" s="15">
        <v>-1.5</v>
      </c>
    </row>
    <row r="8" spans="1:13" ht="26.25">
      <c r="A8" s="15" t="s">
        <v>1</v>
      </c>
      <c r="B8" s="15">
        <v>50</v>
      </c>
      <c r="C8" s="15">
        <v>-6.5</v>
      </c>
    </row>
    <row r="9" spans="1:13" ht="26.25">
      <c r="A9" s="15" t="s">
        <v>2</v>
      </c>
      <c r="B9" s="15">
        <v>25</v>
      </c>
      <c r="C9" s="15">
        <v>-4</v>
      </c>
    </row>
    <row r="10" spans="1:13" ht="26.25">
      <c r="A10" s="15" t="s">
        <v>3</v>
      </c>
      <c r="B10" s="15">
        <v>10</v>
      </c>
      <c r="C10" s="15">
        <v>1</v>
      </c>
    </row>
    <row r="12" spans="1:13" ht="18.75">
      <c r="B12" s="17" t="s">
        <v>12</v>
      </c>
      <c r="C12" s="17"/>
      <c r="E12" s="17" t="s">
        <v>10</v>
      </c>
      <c r="F12" s="17"/>
      <c r="G12" s="16"/>
    </row>
    <row r="13" spans="1:13" ht="26.25">
      <c r="A13" s="15" t="s">
        <v>0</v>
      </c>
      <c r="B13" s="15">
        <f>RANK(B7,$B$7:$B$10,1)</f>
        <v>4</v>
      </c>
      <c r="C13" s="15">
        <f>RANK(C7,$C$7:$C$10,0)</f>
        <v>2</v>
      </c>
      <c r="E13" s="15">
        <f>B13/MAX($B$13:$B$16)</f>
        <v>1</v>
      </c>
      <c r="F13" s="15">
        <f>C13/MAX($C$13:$C$16)</f>
        <v>0.5</v>
      </c>
      <c r="G13" s="15"/>
    </row>
    <row r="14" spans="1:13" ht="26.25">
      <c r="A14" s="15" t="s">
        <v>1</v>
      </c>
      <c r="B14" s="15">
        <f t="shared" ref="B14:B16" si="0">RANK(B8,$B$7:$B$10,1)</f>
        <v>3</v>
      </c>
      <c r="C14" s="15">
        <f t="shared" ref="C14:C16" si="1">RANK(C8,$C$7:$C$10,0)</f>
        <v>4</v>
      </c>
      <c r="E14" s="15">
        <f t="shared" ref="E14:E16" si="2">B14/MAX($B$13:$B$16)</f>
        <v>0.75</v>
      </c>
      <c r="F14" s="15">
        <f t="shared" ref="F14:F16" si="3">C14/MAX($C$13:$C$16)</f>
        <v>1</v>
      </c>
      <c r="G14" s="15"/>
    </row>
    <row r="15" spans="1:13" ht="26.25">
      <c r="A15" s="15" t="s">
        <v>2</v>
      </c>
      <c r="B15" s="15">
        <f t="shared" si="0"/>
        <v>2</v>
      </c>
      <c r="C15" s="15">
        <f t="shared" si="1"/>
        <v>3</v>
      </c>
      <c r="E15" s="15">
        <f t="shared" si="2"/>
        <v>0.5</v>
      </c>
      <c r="F15" s="15">
        <f t="shared" si="3"/>
        <v>0.75</v>
      </c>
      <c r="G15" s="15"/>
    </row>
    <row r="16" spans="1:13" ht="26.25">
      <c r="A16" s="15" t="s">
        <v>3</v>
      </c>
      <c r="B16" s="15">
        <f t="shared" si="0"/>
        <v>1</v>
      </c>
      <c r="C16" s="15">
        <f t="shared" si="1"/>
        <v>1</v>
      </c>
      <c r="E16" s="15">
        <f t="shared" si="2"/>
        <v>0.25</v>
      </c>
      <c r="F16" s="15">
        <f t="shared" si="3"/>
        <v>0.25</v>
      </c>
      <c r="G16" s="15"/>
    </row>
    <row r="17" spans="1:7" ht="26.25">
      <c r="A17" s="15"/>
      <c r="B17" s="15"/>
      <c r="C17" s="15"/>
      <c r="E17" s="15"/>
      <c r="F17" s="15"/>
      <c r="G17" s="15"/>
    </row>
    <row r="18" spans="1:7" ht="26.25">
      <c r="A18" s="15"/>
      <c r="B18" s="17" t="s">
        <v>11</v>
      </c>
      <c r="C18" s="17"/>
      <c r="E18" s="17" t="s">
        <v>24</v>
      </c>
      <c r="F18" s="17"/>
    </row>
    <row r="19" spans="1:7" ht="18.75">
      <c r="B19" s="24" t="s">
        <v>5</v>
      </c>
      <c r="C19" s="24" t="s">
        <v>27</v>
      </c>
      <c r="E19" s="25" t="s">
        <v>25</v>
      </c>
      <c r="F19" s="25" t="s">
        <v>26</v>
      </c>
    </row>
    <row r="20" spans="1:7" ht="28.5">
      <c r="B20" s="18">
        <v>0.25</v>
      </c>
      <c r="C20" s="18">
        <v>0.75</v>
      </c>
      <c r="E20" s="18">
        <v>0.8</v>
      </c>
      <c r="F20" s="18">
        <v>0.2</v>
      </c>
    </row>
    <row r="22" spans="1:7" ht="18.75">
      <c r="B22" s="17" t="s">
        <v>28</v>
      </c>
      <c r="C22" s="17"/>
    </row>
    <row r="23" spans="1:7" ht="18.75">
      <c r="B23" s="24" t="s">
        <v>5</v>
      </c>
      <c r="C23" s="24" t="s">
        <v>27</v>
      </c>
    </row>
    <row r="24" spans="1:7" ht="26.25">
      <c r="A24" s="15" t="s">
        <v>0</v>
      </c>
      <c r="B24" s="15">
        <f>B$20*B13</f>
        <v>1</v>
      </c>
      <c r="C24" s="15">
        <f>C$20*C13</f>
        <v>1.5</v>
      </c>
    </row>
    <row r="25" spans="1:7" ht="26.25">
      <c r="A25" s="15" t="s">
        <v>1</v>
      </c>
      <c r="B25" s="15">
        <f t="shared" ref="B25:C27" si="4">B$20*B14</f>
        <v>0.75</v>
      </c>
      <c r="C25" s="15">
        <f t="shared" si="4"/>
        <v>3</v>
      </c>
    </row>
    <row r="26" spans="1:7" ht="26.25">
      <c r="A26" s="15" t="s">
        <v>2</v>
      </c>
      <c r="B26" s="15">
        <f t="shared" si="4"/>
        <v>0.5</v>
      </c>
      <c r="C26" s="15">
        <f t="shared" si="4"/>
        <v>2.25</v>
      </c>
    </row>
    <row r="27" spans="1:7" ht="26.25">
      <c r="A27" s="15" t="s">
        <v>3</v>
      </c>
      <c r="B27" s="15">
        <f t="shared" si="4"/>
        <v>0.25</v>
      </c>
      <c r="C27" s="15">
        <f t="shared" si="4"/>
        <v>0.75</v>
      </c>
    </row>
    <row r="29" spans="1:7" ht="18.75">
      <c r="B29" s="17" t="s">
        <v>29</v>
      </c>
      <c r="C29" s="17"/>
      <c r="E29" s="6" t="s">
        <v>34</v>
      </c>
      <c r="F29" s="6"/>
    </row>
    <row r="30" spans="1:7" ht="18.75">
      <c r="B30" s="24" t="s">
        <v>5</v>
      </c>
      <c r="C30" s="24" t="s">
        <v>27</v>
      </c>
      <c r="E30" s="24" t="s">
        <v>5</v>
      </c>
      <c r="F30" s="24" t="s">
        <v>27</v>
      </c>
    </row>
    <row r="31" spans="1:7" ht="26.25">
      <c r="A31" s="15" t="s">
        <v>0</v>
      </c>
      <c r="B31" s="15">
        <f>IF(B24&gt;C24,B24*$E$20,B24*$F$20)</f>
        <v>0.2</v>
      </c>
      <c r="C31" s="15">
        <f>IF(C24&gt;B24,C24*$E$20,C24*$F$20)</f>
        <v>1.2000000000000002</v>
      </c>
      <c r="E31" s="15">
        <f>IF(B24&gt;C24,$E$20,$F$20)</f>
        <v>0.2</v>
      </c>
      <c r="F31" s="15">
        <f>IF(C24&gt;B24,$E$20,$F$20)</f>
        <v>0.8</v>
      </c>
    </row>
    <row r="32" spans="1:7" ht="26.25">
      <c r="A32" s="15" t="s">
        <v>1</v>
      </c>
      <c r="B32" s="15">
        <f t="shared" ref="B32:B34" si="5">IF(B25&gt;C25,B25*$E$20,B25*$F$20)</f>
        <v>0.15000000000000002</v>
      </c>
      <c r="C32" s="15">
        <f t="shared" ref="C32:C34" si="6">IF(C25&gt;B25,C25*$E$20,C25*$F$20)</f>
        <v>2.4000000000000004</v>
      </c>
      <c r="E32" s="15">
        <f t="shared" ref="E32:E34" si="7">IF(B25&gt;C25,$E$20,$F$20)</f>
        <v>0.2</v>
      </c>
      <c r="F32" s="15">
        <f t="shared" ref="F32:F34" si="8">IF(C25&gt;B25,$E$20,$F$20)</f>
        <v>0.8</v>
      </c>
    </row>
    <row r="33" spans="1:6" ht="26.25">
      <c r="A33" s="15" t="s">
        <v>2</v>
      </c>
      <c r="B33" s="15">
        <f t="shared" si="5"/>
        <v>0.1</v>
      </c>
      <c r="C33" s="15">
        <f t="shared" si="6"/>
        <v>1.8</v>
      </c>
      <c r="E33" s="15">
        <f t="shared" si="7"/>
        <v>0.2</v>
      </c>
      <c r="F33" s="15">
        <f t="shared" si="8"/>
        <v>0.8</v>
      </c>
    </row>
    <row r="34" spans="1:6" ht="26.25">
      <c r="A34" s="15" t="s">
        <v>3</v>
      </c>
      <c r="B34" s="15">
        <f t="shared" si="5"/>
        <v>0.05</v>
      </c>
      <c r="C34" s="15">
        <f t="shared" si="6"/>
        <v>0.60000000000000009</v>
      </c>
      <c r="E34" s="15">
        <f t="shared" si="7"/>
        <v>0.2</v>
      </c>
      <c r="F34" s="15">
        <f t="shared" si="8"/>
        <v>0.8</v>
      </c>
    </row>
    <row r="36" spans="1:6" ht="18.75">
      <c r="B36" s="17" t="s">
        <v>30</v>
      </c>
      <c r="C36" s="17"/>
    </row>
    <row r="37" spans="1:6" ht="26.25">
      <c r="B37" s="24" t="s">
        <v>31</v>
      </c>
      <c r="C37" s="24" t="s">
        <v>32</v>
      </c>
      <c r="D37" s="15" t="s">
        <v>33</v>
      </c>
    </row>
    <row r="38" spans="1:6" ht="26.25">
      <c r="A38" s="15" t="s">
        <v>0</v>
      </c>
      <c r="B38" s="15">
        <f>B31+C31</f>
        <v>1.4000000000000001</v>
      </c>
      <c r="C38" s="15">
        <f>(F31*$C$20)+(E31*$B$20)</f>
        <v>0.65000000000000013</v>
      </c>
      <c r="D38" s="26">
        <f>B38/C38</f>
        <v>2.1538461538461537</v>
      </c>
      <c r="E38" s="26"/>
    </row>
    <row r="39" spans="1:6" ht="26.25">
      <c r="A39" s="15" t="s">
        <v>1</v>
      </c>
      <c r="B39" s="15">
        <f t="shared" ref="B39:B41" si="9">B32+C32</f>
        <v>2.5500000000000003</v>
      </c>
      <c r="C39" s="15">
        <f t="shared" ref="C39:C41" si="10">(F32*$C$20)+(E32*$B$20)</f>
        <v>0.65000000000000013</v>
      </c>
      <c r="D39" s="26">
        <f t="shared" ref="D39:D41" si="11">B39/C39</f>
        <v>3.9230769230769225</v>
      </c>
      <c r="E39" s="26"/>
    </row>
    <row r="40" spans="1:6" ht="26.25">
      <c r="A40" s="15" t="s">
        <v>2</v>
      </c>
      <c r="B40" s="15">
        <f t="shared" si="9"/>
        <v>1.9000000000000001</v>
      </c>
      <c r="C40" s="15">
        <f t="shared" si="10"/>
        <v>0.65000000000000013</v>
      </c>
      <c r="D40" s="26">
        <f t="shared" si="11"/>
        <v>2.9230769230769225</v>
      </c>
      <c r="E40" s="26"/>
    </row>
    <row r="41" spans="1:6" ht="26.25">
      <c r="A41" s="15" t="s">
        <v>3</v>
      </c>
      <c r="B41" s="15">
        <f t="shared" si="9"/>
        <v>0.65000000000000013</v>
      </c>
      <c r="C41" s="15">
        <f t="shared" si="10"/>
        <v>0.65000000000000013</v>
      </c>
      <c r="D41" s="26">
        <f t="shared" si="11"/>
        <v>1</v>
      </c>
      <c r="E41" s="26"/>
    </row>
  </sheetData>
  <mergeCells count="15">
    <mergeCell ref="D40:E40"/>
    <mergeCell ref="D41:E41"/>
    <mergeCell ref="B22:C22"/>
    <mergeCell ref="B29:C29"/>
    <mergeCell ref="B36:C36"/>
    <mergeCell ref="E29:F29"/>
    <mergeCell ref="D38:E38"/>
    <mergeCell ref="D39:E39"/>
    <mergeCell ref="B2:C2"/>
    <mergeCell ref="E2:F2"/>
    <mergeCell ref="H2:I2"/>
    <mergeCell ref="B12:C12"/>
    <mergeCell ref="E12:F12"/>
    <mergeCell ref="B18:C18"/>
    <mergeCell ref="E18:F18"/>
  </mergeCells>
  <conditionalFormatting sqref="B3:C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G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Multivariate_Analysis</vt:lpstr>
      <vt:lpstr>Standardization_DivideByMax</vt:lpstr>
      <vt:lpstr>Standardization_RankOrder</vt:lpstr>
      <vt:lpstr>WLC_RankStandardization</vt:lpstr>
      <vt:lpstr>WOWA_RankStandardization</vt:lpstr>
    </vt:vector>
  </TitlesOfParts>
  <Company>Clark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drunfola</dc:creator>
  <cp:lastModifiedBy>drunfola</cp:lastModifiedBy>
  <dcterms:created xsi:type="dcterms:W3CDTF">2012-03-14T13:19:06Z</dcterms:created>
  <dcterms:modified xsi:type="dcterms:W3CDTF">2012-03-14T15:47:22Z</dcterms:modified>
</cp:coreProperties>
</file>