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0" yWindow="60" windowWidth="19095" windowHeight="9810" activeTab="4"/>
  </bookViews>
  <sheets>
    <sheet name="Conditional Formatting for Clas" sheetId="8" r:id="rId1"/>
    <sheet name="create suitability map habitat" sheetId="1" r:id="rId2"/>
    <sheet name="create suitability map Ski" sheetId="4" r:id="rId3"/>
    <sheet name="LP set up Class" sheetId="7" r:id="rId4"/>
    <sheet name="LP Set UP alternate" sheetId="5" r:id="rId5"/>
  </sheets>
  <definedNames>
    <definedName name="solutions">#REF!</definedName>
    <definedName name="solver_adj" localSheetId="4" hidden="1">'LP Set UP alternate'!$N$4:$O$23</definedName>
    <definedName name="solver_adj" localSheetId="3" hidden="1">'LP set up Class'!$M$4:$N$23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st" localSheetId="4" hidden="1">1</definedName>
    <definedName name="solver_est" localSheetId="3" hidden="1">1</definedName>
    <definedName name="solver_itr" localSheetId="4" hidden="1">100</definedName>
    <definedName name="solver_itr" localSheetId="3" hidden="1">100</definedName>
    <definedName name="solver_lhs1" localSheetId="4" hidden="1">'LP Set UP alternate'!$N$24:$O$24</definedName>
    <definedName name="solver_lhs1" localSheetId="3" hidden="1">'LP set up Class'!$Q$4:$Q$23</definedName>
    <definedName name="solver_lhs2" localSheetId="4" hidden="1">'LP Set UP alternate'!$N$4:$O$23</definedName>
    <definedName name="solver_lhs2" localSheetId="3" hidden="1">'LP set up Class'!$M$4:$N$23</definedName>
    <definedName name="solver_lhs3" localSheetId="4" hidden="1">'LP Set UP alternate'!$T$4:$T$23</definedName>
    <definedName name="solver_lhs3" localSheetId="3" hidden="1">'LP set up Class'!$M$24:$N$24</definedName>
    <definedName name="solver_lin" localSheetId="4" hidden="1">2</definedName>
    <definedName name="solver_lin" localSheetId="3" hidden="1">1</definedName>
    <definedName name="solver_neg" localSheetId="4" hidden="1">2</definedName>
    <definedName name="solver_neg" localSheetId="3" hidden="1">1</definedName>
    <definedName name="solver_num" localSheetId="4" hidden="1">3</definedName>
    <definedName name="solver_num" localSheetId="3" hidden="1">3</definedName>
    <definedName name="solver_nwt" localSheetId="4" hidden="1">1</definedName>
    <definedName name="solver_nwt" localSheetId="3" hidden="1">1</definedName>
    <definedName name="solver_opt" localSheetId="4" hidden="1">'LP Set UP alternate'!$R$25</definedName>
    <definedName name="solver_opt" localSheetId="3" hidden="1">'LP set up Class'!$P$26</definedName>
    <definedName name="solver_pre" localSheetId="4" hidden="1">0.000001</definedName>
    <definedName name="solver_pre" localSheetId="3" hidden="1">0.000001</definedName>
    <definedName name="solver_rel1" localSheetId="4" hidden="1">2</definedName>
    <definedName name="solver_rel1" localSheetId="3" hidden="1">1</definedName>
    <definedName name="solver_rel2" localSheetId="4" hidden="1">5</definedName>
    <definedName name="solver_rel2" localSheetId="3" hidden="1">5</definedName>
    <definedName name="solver_rel3" localSheetId="4" hidden="1">1</definedName>
    <definedName name="solver_rel3" localSheetId="3" hidden="1">2</definedName>
    <definedName name="solver_rhs1" localSheetId="4" hidden="1">'LP Set UP alternate'!$N$26:$O$26</definedName>
    <definedName name="solver_rhs1" localSheetId="3" hidden="1">'LP set up Class'!$S$4:$S$23</definedName>
    <definedName name="solver_rhs2" localSheetId="4" hidden="1">binary</definedName>
    <definedName name="solver_rhs2" localSheetId="3" hidden="1">binary</definedName>
    <definedName name="solver_rhs3" localSheetId="4" hidden="1">1</definedName>
    <definedName name="solver_rhs3" localSheetId="3" hidden="1">'LP set up Class'!$M$25:$N$25</definedName>
    <definedName name="solver_scl" localSheetId="4" hidden="1">2</definedName>
    <definedName name="solver_scl" localSheetId="3" hidden="1">2</definedName>
    <definedName name="solver_sho" localSheetId="4" hidden="1">2</definedName>
    <definedName name="solver_sho" localSheetId="3" hidden="1">2</definedName>
    <definedName name="solver_tim" localSheetId="4" hidden="1">100</definedName>
    <definedName name="solver_tim" localSheetId="3" hidden="1">100</definedName>
    <definedName name="solver_tol" localSheetId="4" hidden="1">0.05</definedName>
    <definedName name="solver_tol" localSheetId="3" hidden="1">0.05</definedName>
    <definedName name="solver_typ" localSheetId="4" hidden="1">1</definedName>
    <definedName name="solver_typ" localSheetId="3" hidden="1">1</definedName>
    <definedName name="solver_val" localSheetId="4" hidden="1">0</definedName>
    <definedName name="solver_val" localSheetId="3" hidden="1">0</definedName>
  </definedNames>
  <calcPr calcId="125725"/>
</workbook>
</file>

<file path=xl/calcChain.xml><?xml version="1.0" encoding="utf-8"?>
<calcChain xmlns="http://schemas.openxmlformats.org/spreadsheetml/2006/main">
  <c r="T19" i="8"/>
  <c r="T18"/>
  <c r="T17"/>
  <c r="T16"/>
  <c r="T15"/>
  <c r="T14"/>
  <c r="O11"/>
  <c r="N11"/>
  <c r="M11"/>
  <c r="L11"/>
  <c r="O10"/>
  <c r="N10"/>
  <c r="M10"/>
  <c r="L10"/>
  <c r="O9"/>
  <c r="N9"/>
  <c r="M9"/>
  <c r="L9"/>
  <c r="O8"/>
  <c r="N8"/>
  <c r="M8"/>
  <c r="L8"/>
  <c r="O7"/>
  <c r="N7"/>
  <c r="M7"/>
  <c r="L7"/>
  <c r="A10" i="7"/>
  <c r="A3"/>
  <c r="T19" i="4"/>
  <c r="T18"/>
  <c r="T17"/>
  <c r="T16"/>
  <c r="T15"/>
  <c r="T14"/>
  <c r="T19" i="1"/>
  <c r="T18"/>
  <c r="T17"/>
  <c r="T16"/>
  <c r="T15"/>
  <c r="T14"/>
  <c r="B32" i="5" l="1"/>
  <c r="B39"/>
  <c r="C32"/>
  <c r="C39"/>
  <c r="D32"/>
  <c r="D39"/>
  <c r="E32"/>
  <c r="E39"/>
  <c r="B33"/>
  <c r="B40"/>
  <c r="K32"/>
  <c r="C33"/>
  <c r="C40"/>
  <c r="D33"/>
  <c r="D40"/>
  <c r="E33"/>
  <c r="N32" s="1"/>
  <c r="E40"/>
  <c r="B34"/>
  <c r="K33" s="1"/>
  <c r="B41"/>
  <c r="C34"/>
  <c r="C41"/>
  <c r="D34"/>
  <c r="D41"/>
  <c r="E34"/>
  <c r="E41"/>
  <c r="B35"/>
  <c r="K34" s="1"/>
  <c r="B42"/>
  <c r="C35"/>
  <c r="C42"/>
  <c r="D35"/>
  <c r="D42"/>
  <c r="E35"/>
  <c r="N34" s="1"/>
  <c r="E42"/>
  <c r="B36"/>
  <c r="B43"/>
  <c r="C36"/>
  <c r="C43"/>
  <c r="D36"/>
  <c r="M35" s="1"/>
  <c r="D43"/>
  <c r="E36"/>
  <c r="E43"/>
  <c r="O24"/>
  <c r="N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B3"/>
  <c r="B10"/>
  <c r="A1" i="4"/>
  <c r="F8" s="1"/>
  <c r="N11" s="1"/>
  <c r="C8" i="7" s="1"/>
  <c r="K22" s="1"/>
  <c r="O11" i="1"/>
  <c r="N11"/>
  <c r="M11"/>
  <c r="L11"/>
  <c r="O10"/>
  <c r="N10"/>
  <c r="M10"/>
  <c r="L10"/>
  <c r="O9"/>
  <c r="N9"/>
  <c r="M9"/>
  <c r="L9"/>
  <c r="O8"/>
  <c r="N8"/>
  <c r="M8"/>
  <c r="L8"/>
  <c r="O7"/>
  <c r="N7"/>
  <c r="M7"/>
  <c r="L7"/>
  <c r="B11" i="7" l="1"/>
  <c r="L5" s="1"/>
  <c r="D11"/>
  <c r="L7" s="1"/>
  <c r="B12"/>
  <c r="L9" s="1"/>
  <c r="D12"/>
  <c r="L11" s="1"/>
  <c r="B13"/>
  <c r="L13" s="1"/>
  <c r="D13"/>
  <c r="L15" s="1"/>
  <c r="B14"/>
  <c r="L17" s="1"/>
  <c r="D14"/>
  <c r="L19" s="1"/>
  <c r="B15"/>
  <c r="L21" s="1"/>
  <c r="D15"/>
  <c r="L23" s="1"/>
  <c r="A11"/>
  <c r="L4" s="1"/>
  <c r="C11"/>
  <c r="L6" s="1"/>
  <c r="A12"/>
  <c r="L8" s="1"/>
  <c r="C12"/>
  <c r="L10" s="1"/>
  <c r="A13"/>
  <c r="C13"/>
  <c r="L14" s="1"/>
  <c r="A14"/>
  <c r="C14"/>
  <c r="L18" s="1"/>
  <c r="A15"/>
  <c r="L20" s="1"/>
  <c r="C15"/>
  <c r="L22" s="1"/>
  <c r="L34" i="5"/>
  <c r="K31"/>
  <c r="N33"/>
  <c r="M34"/>
  <c r="K35"/>
  <c r="M33"/>
  <c r="L35"/>
  <c r="M31"/>
  <c r="L31"/>
  <c r="M32"/>
  <c r="L32"/>
  <c r="N35"/>
  <c r="L33"/>
  <c r="N31"/>
  <c r="D8"/>
  <c r="L22" s="1"/>
  <c r="D11"/>
  <c r="M6" s="1"/>
  <c r="Q6" s="1"/>
  <c r="E4" i="4"/>
  <c r="M7" s="1"/>
  <c r="B4" i="7" s="1"/>
  <c r="K5" s="1"/>
  <c r="G4" i="4"/>
  <c r="O7" s="1"/>
  <c r="D4" i="7" s="1"/>
  <c r="K7" s="1"/>
  <c r="E5" i="4"/>
  <c r="M8" s="1"/>
  <c r="B5" i="7" s="1"/>
  <c r="K9" s="1"/>
  <c r="G5" i="4"/>
  <c r="O8" s="1"/>
  <c r="D5" i="7" s="1"/>
  <c r="K11" s="1"/>
  <c r="E6" i="4"/>
  <c r="M9" s="1"/>
  <c r="B6" i="7" s="1"/>
  <c r="K13" s="1"/>
  <c r="G6" i="4"/>
  <c r="O9" s="1"/>
  <c r="D6" i="7" s="1"/>
  <c r="K15" s="1"/>
  <c r="E7" i="4"/>
  <c r="M10" s="1"/>
  <c r="B7" i="7" s="1"/>
  <c r="K17" s="1"/>
  <c r="G7" i="4"/>
  <c r="O10" s="1"/>
  <c r="D7" i="7" s="1"/>
  <c r="K19" s="1"/>
  <c r="E8" i="4"/>
  <c r="M11" s="1"/>
  <c r="B8" i="7" s="1"/>
  <c r="K21" s="1"/>
  <c r="G8" i="4"/>
  <c r="O11" s="1"/>
  <c r="D8" i="7" s="1"/>
  <c r="K23" s="1"/>
  <c r="C11" i="5"/>
  <c r="M5" s="1"/>
  <c r="Q5" s="1"/>
  <c r="E11"/>
  <c r="M7" s="1"/>
  <c r="Q7" s="1"/>
  <c r="C12"/>
  <c r="M9" s="1"/>
  <c r="Q9" s="1"/>
  <c r="E12"/>
  <c r="M11" s="1"/>
  <c r="Q11" s="1"/>
  <c r="C13"/>
  <c r="M13" s="1"/>
  <c r="Q13" s="1"/>
  <c r="E13"/>
  <c r="M15" s="1"/>
  <c r="Q15" s="1"/>
  <c r="C14"/>
  <c r="M17" s="1"/>
  <c r="Q17" s="1"/>
  <c r="E14"/>
  <c r="M19" s="1"/>
  <c r="Q19" s="1"/>
  <c r="C15"/>
  <c r="M21" s="1"/>
  <c r="Q21" s="1"/>
  <c r="E15"/>
  <c r="M23" s="1"/>
  <c r="Q23" s="1"/>
  <c r="D4" i="4"/>
  <c r="L7" s="1"/>
  <c r="A4" i="7" s="1"/>
  <c r="K4" s="1"/>
  <c r="F4" i="4"/>
  <c r="N7" s="1"/>
  <c r="C4" i="7" s="1"/>
  <c r="K6" s="1"/>
  <c r="D5" i="4"/>
  <c r="L8" s="1"/>
  <c r="A5" i="7" s="1"/>
  <c r="K8" s="1"/>
  <c r="F5" i="4"/>
  <c r="N8" s="1"/>
  <c r="C5" i="7" s="1"/>
  <c r="K10" s="1"/>
  <c r="D6" i="4"/>
  <c r="L9" s="1"/>
  <c r="A6" i="7" s="1"/>
  <c r="K12" s="1"/>
  <c r="F6" i="4"/>
  <c r="N9" s="1"/>
  <c r="C6" i="7" s="1"/>
  <c r="K14" s="1"/>
  <c r="D7" i="4"/>
  <c r="L10" s="1"/>
  <c r="A7" i="7" s="1"/>
  <c r="K16" s="1"/>
  <c r="F7" i="4"/>
  <c r="N10" s="1"/>
  <c r="C7" i="7" s="1"/>
  <c r="K18" s="1"/>
  <c r="D8" i="4"/>
  <c r="L11" s="1"/>
  <c r="A8" i="7" s="1"/>
  <c r="K20" s="1"/>
  <c r="B11" i="5"/>
  <c r="M4" s="1"/>
  <c r="Q4" s="1"/>
  <c r="B12"/>
  <c r="M8" s="1"/>
  <c r="Q8" s="1"/>
  <c r="D12"/>
  <c r="M10" s="1"/>
  <c r="Q10" s="1"/>
  <c r="B13"/>
  <c r="D13"/>
  <c r="M14" s="1"/>
  <c r="Q14" s="1"/>
  <c r="B14"/>
  <c r="D14"/>
  <c r="M18" s="1"/>
  <c r="Q18" s="1"/>
  <c r="B15"/>
  <c r="M20" s="1"/>
  <c r="Q20" s="1"/>
  <c r="D15"/>
  <c r="M22" s="1"/>
  <c r="Q22" s="1"/>
  <c r="L16" i="7" l="1"/>
  <c r="L12"/>
  <c r="M16" i="5"/>
  <c r="Q16" s="1"/>
  <c r="M12"/>
  <c r="Q12" s="1"/>
  <c r="R22"/>
  <c r="P22"/>
  <c r="B8"/>
  <c r="L20" s="1"/>
  <c r="B6"/>
  <c r="L12" s="1"/>
  <c r="B4"/>
  <c r="L4" s="1"/>
  <c r="D7"/>
  <c r="L18" s="1"/>
  <c r="D6"/>
  <c r="L14" s="1"/>
  <c r="D5"/>
  <c r="L10" s="1"/>
  <c r="D4"/>
  <c r="L6" s="1"/>
  <c r="E8"/>
  <c r="L23" s="1"/>
  <c r="E7"/>
  <c r="L19" s="1"/>
  <c r="E6"/>
  <c r="L15" s="1"/>
  <c r="E5"/>
  <c r="L11" s="1"/>
  <c r="E4"/>
  <c r="L7" s="1"/>
  <c r="B7"/>
  <c r="L16" s="1"/>
  <c r="B5"/>
  <c r="L8" s="1"/>
  <c r="C8"/>
  <c r="L21" s="1"/>
  <c r="C7"/>
  <c r="L17" s="1"/>
  <c r="C6"/>
  <c r="L13" s="1"/>
  <c r="C5"/>
  <c r="L9" s="1"/>
  <c r="C4"/>
  <c r="L5" s="1"/>
  <c r="Q24" l="1"/>
  <c r="P5"/>
  <c r="R5"/>
  <c r="P9"/>
  <c r="R9"/>
  <c r="P13"/>
  <c r="R13"/>
  <c r="P17"/>
  <c r="R17"/>
  <c r="P21"/>
  <c r="R21"/>
  <c r="R8"/>
  <c r="P8"/>
  <c r="R16"/>
  <c r="P16"/>
  <c r="P7"/>
  <c r="R7"/>
  <c r="P11"/>
  <c r="R11"/>
  <c r="P15"/>
  <c r="R15"/>
  <c r="P19"/>
  <c r="R19"/>
  <c r="P23"/>
  <c r="R23"/>
  <c r="R6"/>
  <c r="P6"/>
  <c r="R10"/>
  <c r="P10"/>
  <c r="R14"/>
  <c r="P14"/>
  <c r="R18"/>
  <c r="P18"/>
  <c r="R4"/>
  <c r="P4"/>
  <c r="R12"/>
  <c r="P12"/>
  <c r="R20"/>
  <c r="P20"/>
  <c r="P24" l="1"/>
  <c r="R25" l="1"/>
</calcChain>
</file>

<file path=xl/sharedStrings.xml><?xml version="1.0" encoding="utf-8"?>
<sst xmlns="http://schemas.openxmlformats.org/spreadsheetml/2006/main" count="86" uniqueCount="58">
  <si>
    <t>Factor 1: Distance From Roads</t>
  </si>
  <si>
    <t>Factor 2: Slope</t>
  </si>
  <si>
    <t>importance weight for Factor 1 =</t>
  </si>
  <si>
    <t xml:space="preserve">importance weight for Factor 2 = </t>
  </si>
  <si>
    <t>Resulting Suitability Map for Habitat Protection</t>
  </si>
  <si>
    <t>Resulting Suitability Map for Ski Resort</t>
  </si>
  <si>
    <t>Si1</t>
  </si>
  <si>
    <t>Si2</t>
  </si>
  <si>
    <t>=</t>
  </si>
  <si>
    <t>Ski Resort</t>
  </si>
  <si>
    <t>Ski Resort Assignments</t>
  </si>
  <si>
    <t>Habitat Assignments</t>
  </si>
  <si>
    <t>Assignments</t>
  </si>
  <si>
    <t>Habitat</t>
  </si>
  <si>
    <t>Pixel No.</t>
  </si>
  <si>
    <t>Choose Ski Resort</t>
  </si>
  <si>
    <t>Choose Habitat</t>
  </si>
  <si>
    <t>Sum Choose Variables</t>
  </si>
  <si>
    <t>Total Parcels Allocated to Ski Resort</t>
  </si>
  <si>
    <t>Total Parcels Allocated to Habitat</t>
  </si>
  <si>
    <t>Have to meet demand for land use types   ----------&gt;</t>
  </si>
  <si>
    <t>Contribution to Total Suitability</t>
  </si>
  <si>
    <t>&lt;-- Value of Objective Function Total Suitability</t>
  </si>
  <si>
    <t>Amount we want to allocate to each land use type   -------------&gt;</t>
  </si>
  <si>
    <t>Another way to set up the Multiobjective Land Allocation Problem</t>
  </si>
  <si>
    <t>Contribution to Ski Resort Suitability</t>
  </si>
  <si>
    <t>Contribution to Habitat Suitability</t>
  </si>
  <si>
    <t>-------^^----Weights-----^^-------</t>
  </si>
  <si>
    <t>Suitability Ski Resort</t>
  </si>
  <si>
    <t>Suitability Habitat</t>
  </si>
  <si>
    <r>
      <t>pixel 1</t>
    </r>
    <r>
      <rPr>
        <sz val="18"/>
        <color rgb="FF000000"/>
        <rFont val="Arial"/>
        <family val="2"/>
      </rPr>
      <t xml:space="preserve"> </t>
    </r>
  </si>
  <si>
    <r>
      <t>pixel 2</t>
    </r>
    <r>
      <rPr>
        <sz val="18"/>
        <color rgb="FF000000"/>
        <rFont val="Arial"/>
        <family val="2"/>
      </rPr>
      <t xml:space="preserve"> </t>
    </r>
  </si>
  <si>
    <r>
      <t>pixel 3</t>
    </r>
    <r>
      <rPr>
        <sz val="18"/>
        <color rgb="FF000000"/>
        <rFont val="Arial"/>
        <family val="2"/>
      </rPr>
      <t xml:space="preserve"> </t>
    </r>
  </si>
  <si>
    <r>
      <t>pixel 4</t>
    </r>
    <r>
      <rPr>
        <sz val="18"/>
        <color rgb="FF000000"/>
        <rFont val="Arial"/>
        <family val="2"/>
      </rPr>
      <t xml:space="preserve"> </t>
    </r>
  </si>
  <si>
    <r>
      <t>pixel 5</t>
    </r>
    <r>
      <rPr>
        <sz val="18"/>
        <color rgb="FF000000"/>
        <rFont val="Arial"/>
        <family val="2"/>
      </rPr>
      <t xml:space="preserve"> </t>
    </r>
  </si>
  <si>
    <r>
      <t>pixel 6</t>
    </r>
    <r>
      <rPr>
        <sz val="18"/>
        <color rgb="FF000000"/>
        <rFont val="Arial"/>
        <family val="2"/>
      </rPr>
      <t xml:space="preserve"> </t>
    </r>
  </si>
  <si>
    <r>
      <t>pixel 7</t>
    </r>
    <r>
      <rPr>
        <sz val="18"/>
        <color rgb="FF000000"/>
        <rFont val="Arial"/>
        <family val="2"/>
      </rPr>
      <t xml:space="preserve"> </t>
    </r>
  </si>
  <si>
    <r>
      <t>pixel 8</t>
    </r>
    <r>
      <rPr>
        <sz val="18"/>
        <color rgb="FF000000"/>
        <rFont val="Arial"/>
        <family val="2"/>
      </rPr>
      <t xml:space="preserve"> </t>
    </r>
  </si>
  <si>
    <r>
      <t>pixel 9</t>
    </r>
    <r>
      <rPr>
        <sz val="18"/>
        <color rgb="FF000000"/>
        <rFont val="Arial"/>
        <family val="2"/>
      </rPr>
      <t xml:space="preserve"> </t>
    </r>
  </si>
  <si>
    <r>
      <t>pixel 10</t>
    </r>
    <r>
      <rPr>
        <sz val="18"/>
        <color rgb="FF000000"/>
        <rFont val="Arial"/>
        <family val="2"/>
      </rPr>
      <t xml:space="preserve"> </t>
    </r>
  </si>
  <si>
    <r>
      <t>pixel 11</t>
    </r>
    <r>
      <rPr>
        <sz val="18"/>
        <color rgb="FF000000"/>
        <rFont val="Arial"/>
        <family val="2"/>
      </rPr>
      <t xml:space="preserve"> </t>
    </r>
  </si>
  <si>
    <r>
      <t>pixel 12</t>
    </r>
    <r>
      <rPr>
        <sz val="18"/>
        <color rgb="FF000000"/>
        <rFont val="Arial"/>
        <family val="2"/>
      </rPr>
      <t xml:space="preserve"> </t>
    </r>
  </si>
  <si>
    <r>
      <t>pixel 13</t>
    </r>
    <r>
      <rPr>
        <sz val="18"/>
        <color rgb="FF000000"/>
        <rFont val="Arial"/>
        <family val="2"/>
      </rPr>
      <t xml:space="preserve"> </t>
    </r>
  </si>
  <si>
    <r>
      <t>pixel 14</t>
    </r>
    <r>
      <rPr>
        <sz val="18"/>
        <color rgb="FF000000"/>
        <rFont val="Arial"/>
        <family val="2"/>
      </rPr>
      <t xml:space="preserve"> </t>
    </r>
  </si>
  <si>
    <r>
      <t>pixel 15</t>
    </r>
    <r>
      <rPr>
        <sz val="18"/>
        <color rgb="FF000000"/>
        <rFont val="Arial"/>
        <family val="2"/>
      </rPr>
      <t xml:space="preserve"> </t>
    </r>
  </si>
  <si>
    <r>
      <t>pixel 16</t>
    </r>
    <r>
      <rPr>
        <sz val="18"/>
        <color rgb="FF000000"/>
        <rFont val="Arial"/>
        <family val="2"/>
      </rPr>
      <t xml:space="preserve"> </t>
    </r>
  </si>
  <si>
    <r>
      <t>pixel 17</t>
    </r>
    <r>
      <rPr>
        <sz val="18"/>
        <color rgb="FF000000"/>
        <rFont val="Arial"/>
        <family val="2"/>
      </rPr>
      <t xml:space="preserve"> </t>
    </r>
  </si>
  <si>
    <r>
      <t>pixel 18</t>
    </r>
    <r>
      <rPr>
        <sz val="18"/>
        <color rgb="FF000000"/>
        <rFont val="Arial"/>
        <family val="2"/>
      </rPr>
      <t xml:space="preserve"> </t>
    </r>
  </si>
  <si>
    <r>
      <t>pixel 19</t>
    </r>
    <r>
      <rPr>
        <sz val="18"/>
        <color rgb="FF000000"/>
        <rFont val="Arial"/>
        <family val="2"/>
      </rPr>
      <t xml:space="preserve"> </t>
    </r>
  </si>
  <si>
    <r>
      <t>pixel 20</t>
    </r>
    <r>
      <rPr>
        <sz val="18"/>
        <color rgb="FF000000"/>
        <rFont val="Arial"/>
        <family val="2"/>
      </rPr>
      <t xml:space="preserve"> </t>
    </r>
  </si>
  <si>
    <t>location</t>
  </si>
  <si>
    <t>Legend</t>
  </si>
  <si>
    <t>From</t>
  </si>
  <si>
    <t>To</t>
  </si>
  <si>
    <t>Color</t>
  </si>
  <si>
    <t>Least Suitable</t>
  </si>
  <si>
    <t>Most Suitable</t>
  </si>
  <si>
    <t>Nothing</t>
  </si>
</sst>
</file>

<file path=xl/styles.xml><?xml version="1.0" encoding="utf-8"?>
<styleSheet xmlns="http://schemas.openxmlformats.org/spreadsheetml/2006/main">
  <numFmts count="1">
    <numFmt numFmtId="164" formatCode=";;;"/>
  </numFmts>
  <fonts count="1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indexed="22"/>
      <name val="Arial"/>
      <family val="2"/>
    </font>
    <font>
      <b/>
      <sz val="10"/>
      <color indexed="48"/>
      <name val="Arial"/>
      <family val="2"/>
    </font>
    <font>
      <b/>
      <sz val="10"/>
      <color rgb="FF000000"/>
      <name val="Arial"/>
      <family val="2"/>
    </font>
    <font>
      <sz val="18"/>
      <color rgb="FF000000"/>
      <name val="Arial"/>
      <family val="2"/>
    </font>
    <font>
      <sz val="1"/>
      <name val="Arial"/>
      <family val="2"/>
    </font>
    <font>
      <sz val="11"/>
      <color indexed="12"/>
      <name val="Comic Sans MS"/>
      <family val="4"/>
    </font>
    <font>
      <sz val="11"/>
      <name val="Comic Sans MS"/>
      <family val="4"/>
    </font>
  </fonts>
  <fills count="15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5" fillId="0" borderId="0" applyNumberFormat="0" applyFill="0" applyBorder="0" applyAlignment="0">
      <alignment horizontal="left"/>
      <protection locked="0"/>
    </xf>
    <xf numFmtId="0" fontId="16" fillId="12" borderId="0" applyNumberFormat="0" applyBorder="0" applyAlignment="0">
      <alignment horizontal="left"/>
      <protection locked="0"/>
    </xf>
  </cellStyleXfs>
  <cellXfs count="96">
    <xf numFmtId="0" fontId="0" fillId="0" borderId="0" xfId="0"/>
    <xf numFmtId="0" fontId="0" fillId="0" borderId="0" xfId="0" applyFill="1"/>
    <xf numFmtId="0" fontId="3" fillId="0" borderId="0" xfId="0" applyFont="1"/>
    <xf numFmtId="0" fontId="0" fillId="0" borderId="0" xfId="0" applyFill="1" applyBorder="1"/>
    <xf numFmtId="0" fontId="3" fillId="0" borderId="0" xfId="0" applyFont="1" applyFill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 applyFill="1" applyBorder="1"/>
    <xf numFmtId="0" fontId="0" fillId="0" borderId="0" xfId="0" applyBorder="1"/>
    <xf numFmtId="0" fontId="5" fillId="0" borderId="0" xfId="0" applyFont="1" applyFill="1" applyBorder="1"/>
    <xf numFmtId="0" fontId="0" fillId="0" borderId="0" xfId="0" applyAlignment="1">
      <alignment wrapText="1"/>
    </xf>
    <xf numFmtId="0" fontId="8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Fill="1" applyBorder="1" applyAlignment="1">
      <alignment horizontal="right"/>
    </xf>
    <xf numFmtId="1" fontId="0" fillId="0" borderId="0" xfId="0" applyNumberFormat="1" applyFill="1" applyBorder="1"/>
    <xf numFmtId="1" fontId="0" fillId="0" borderId="0" xfId="0" applyNumberFormat="1"/>
    <xf numFmtId="0" fontId="9" fillId="0" borderId="0" xfId="0" applyFont="1" applyFill="1" applyBorder="1" applyAlignment="1">
      <alignment horizontal="right"/>
    </xf>
    <xf numFmtId="0" fontId="9" fillId="0" borderId="0" xfId="0" applyFont="1"/>
    <xf numFmtId="164" fontId="1" fillId="9" borderId="1" xfId="0" applyNumberFormat="1" applyFont="1" applyFill="1" applyBorder="1"/>
    <xf numFmtId="0" fontId="4" fillId="0" borderId="0" xfId="0" applyFont="1"/>
    <xf numFmtId="0" fontId="0" fillId="0" borderId="0" xfId="0" applyAlignment="1"/>
    <xf numFmtId="0" fontId="0" fillId="0" borderId="1" xfId="0" applyBorder="1"/>
    <xf numFmtId="0" fontId="8" fillId="0" borderId="0" xfId="0" applyFont="1" applyFill="1" applyBorder="1"/>
    <xf numFmtId="1" fontId="9" fillId="0" borderId="0" xfId="0" applyNumberFormat="1" applyFont="1" applyFill="1" applyBorder="1"/>
    <xf numFmtId="0" fontId="8" fillId="0" borderId="0" xfId="0" quotePrefix="1" applyFont="1" applyFill="1" applyBorder="1" applyAlignment="1">
      <alignment horizontal="center"/>
    </xf>
    <xf numFmtId="0" fontId="9" fillId="0" borderId="0" xfId="0" applyFont="1" applyFill="1" applyBorder="1"/>
    <xf numFmtId="2" fontId="9" fillId="0" borderId="0" xfId="0" applyNumberFormat="1" applyFont="1" applyFill="1" applyBorder="1"/>
    <xf numFmtId="0" fontId="9" fillId="0" borderId="0" xfId="0" quotePrefix="1" applyFont="1" applyFill="1" applyBorder="1" applyAlignment="1">
      <alignment horizontal="center"/>
    </xf>
    <xf numFmtId="0" fontId="11" fillId="0" borderId="1" xfId="0" applyFont="1" applyBorder="1"/>
    <xf numFmtId="0" fontId="0" fillId="0" borderId="2" xfId="0" applyBorder="1"/>
    <xf numFmtId="0" fontId="11" fillId="0" borderId="2" xfId="0" applyFont="1" applyBorder="1"/>
    <xf numFmtId="0" fontId="11" fillId="0" borderId="6" xfId="0" applyFont="1" applyBorder="1"/>
    <xf numFmtId="0" fontId="7" fillId="0" borderId="0" xfId="0" applyFont="1" applyBorder="1"/>
    <xf numFmtId="0" fontId="0" fillId="8" borderId="1" xfId="0" applyFill="1" applyBorder="1"/>
    <xf numFmtId="0" fontId="4" fillId="0" borderId="7" xfId="0" applyFont="1" applyBorder="1" applyAlignment="1">
      <alignment wrapText="1"/>
    </xf>
    <xf numFmtId="0" fontId="0" fillId="0" borderId="6" xfId="0" applyBorder="1"/>
    <xf numFmtId="0" fontId="0" fillId="8" borderId="6" xfId="0" applyFill="1" applyBorder="1"/>
    <xf numFmtId="0" fontId="4" fillId="0" borderId="8" xfId="0" applyFont="1" applyBorder="1" applyAlignment="1">
      <alignment horizontal="right"/>
    </xf>
    <xf numFmtId="0" fontId="4" fillId="0" borderId="9" xfId="0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7" fillId="0" borderId="0" xfId="0" applyFont="1" applyFill="1" applyBorder="1"/>
    <xf numFmtId="0" fontId="4" fillId="5" borderId="10" xfId="0" applyFont="1" applyFill="1" applyBorder="1"/>
    <xf numFmtId="0" fontId="4" fillId="5" borderId="3" xfId="0" applyFont="1" applyFill="1" applyBorder="1"/>
    <xf numFmtId="0" fontId="4" fillId="6" borderId="5" xfId="0" applyFont="1" applyFill="1" applyBorder="1"/>
    <xf numFmtId="0" fontId="4" fillId="0" borderId="7" xfId="0" applyFont="1" applyFill="1" applyBorder="1" applyAlignment="1">
      <alignment wrapText="1"/>
    </xf>
    <xf numFmtId="0" fontId="4" fillId="0" borderId="3" xfId="0" applyFont="1" applyFill="1" applyBorder="1"/>
    <xf numFmtId="1" fontId="4" fillId="7" borderId="6" xfId="0" applyNumberFormat="1" applyFont="1" applyFill="1" applyBorder="1"/>
    <xf numFmtId="1" fontId="4" fillId="7" borderId="1" xfId="0" applyNumberFormat="1" applyFont="1" applyFill="1" applyBorder="1"/>
    <xf numFmtId="2" fontId="4" fillId="10" borderId="6" xfId="0" applyNumberFormat="1" applyFont="1" applyFill="1" applyBorder="1"/>
    <xf numFmtId="1" fontId="4" fillId="5" borderId="6" xfId="0" applyNumberFormat="1" applyFont="1" applyFill="1" applyBorder="1"/>
    <xf numFmtId="1" fontId="4" fillId="0" borderId="0" xfId="0" applyNumberFormat="1" applyFont="1"/>
    <xf numFmtId="1" fontId="4" fillId="5" borderId="1" xfId="0" applyNumberFormat="1" applyFont="1" applyFill="1" applyBorder="1"/>
    <xf numFmtId="1" fontId="4" fillId="5" borderId="2" xfId="0" applyNumberFormat="1" applyFont="1" applyFill="1" applyBorder="1"/>
    <xf numFmtId="1" fontId="4" fillId="0" borderId="6" xfId="0" applyNumberFormat="1" applyFont="1" applyFill="1" applyBorder="1"/>
    <xf numFmtId="2" fontId="4" fillId="0" borderId="5" xfId="0" applyNumberFormat="1" applyFont="1" applyFill="1" applyBorder="1"/>
    <xf numFmtId="0" fontId="4" fillId="0" borderId="11" xfId="0" applyFont="1" applyFill="1" applyBorder="1"/>
    <xf numFmtId="0" fontId="4" fillId="0" borderId="1" xfId="0" applyFont="1" applyFill="1" applyBorder="1"/>
    <xf numFmtId="0" fontId="4" fillId="6" borderId="7" xfId="0" applyFont="1" applyFill="1" applyBorder="1"/>
    <xf numFmtId="0" fontId="4" fillId="0" borderId="12" xfId="0" applyFont="1" applyFill="1" applyBorder="1"/>
    <xf numFmtId="0" fontId="4" fillId="4" borderId="13" xfId="0" applyFont="1" applyFill="1" applyBorder="1"/>
    <xf numFmtId="1" fontId="4" fillId="0" borderId="0" xfId="0" applyNumberFormat="1" applyFont="1" applyBorder="1" applyAlignment="1">
      <alignment wrapText="1"/>
    </xf>
    <xf numFmtId="0" fontId="4" fillId="8" borderId="9" xfId="0" applyFont="1" applyFill="1" applyBorder="1" applyAlignment="1">
      <alignment horizontal="right" wrapText="1"/>
    </xf>
    <xf numFmtId="0" fontId="12" fillId="0" borderId="15" xfId="0" applyFont="1" applyBorder="1" applyAlignment="1">
      <alignment horizontal="left" wrapText="1" readingOrder="1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Fill="1" applyBorder="1" applyAlignment="1">
      <alignment horizontal="right"/>
    </xf>
    <xf numFmtId="0" fontId="6" fillId="0" borderId="1" xfId="0" applyFont="1" applyFill="1" applyBorder="1"/>
    <xf numFmtId="0" fontId="6" fillId="0" borderId="1" xfId="0" applyFont="1" applyBorder="1"/>
    <xf numFmtId="0" fontId="12" fillId="0" borderId="0" xfId="0" applyFont="1" applyBorder="1" applyAlignment="1">
      <alignment horizontal="left" wrapText="1" readingOrder="1"/>
    </xf>
    <xf numFmtId="0" fontId="0" fillId="0" borderId="16" xfId="0" applyBorder="1"/>
    <xf numFmtId="0" fontId="0" fillId="0" borderId="17" xfId="0" applyBorder="1"/>
    <xf numFmtId="0" fontId="0" fillId="8" borderId="18" xfId="0" applyFill="1" applyBorder="1"/>
    <xf numFmtId="0" fontId="0" fillId="0" borderId="19" xfId="0" applyBorder="1"/>
    <xf numFmtId="0" fontId="0" fillId="8" borderId="20" xfId="0" applyFill="1" applyBorder="1"/>
    <xf numFmtId="0" fontId="0" fillId="8" borderId="21" xfId="0" applyFill="1" applyBorder="1"/>
    <xf numFmtId="0" fontId="14" fillId="0" borderId="1" xfId="0" applyFont="1" applyFill="1" applyBorder="1"/>
    <xf numFmtId="0" fontId="1" fillId="0" borderId="0" xfId="0" applyFont="1"/>
    <xf numFmtId="0" fontId="1" fillId="0" borderId="0" xfId="0" applyFont="1" applyFill="1" applyBorder="1" applyAlignment="1">
      <alignment wrapText="1"/>
    </xf>
    <xf numFmtId="2" fontId="0" fillId="0" borderId="0" xfId="0" applyNumberFormat="1" applyFill="1" applyBorder="1"/>
    <xf numFmtId="0" fontId="1" fillId="0" borderId="0" xfId="0" applyFont="1" applyFill="1" applyBorder="1"/>
    <xf numFmtId="0" fontId="4" fillId="8" borderId="22" xfId="0" applyFont="1" applyFill="1" applyBorder="1" applyAlignment="1">
      <alignment horizontal="right" wrapText="1"/>
    </xf>
    <xf numFmtId="0" fontId="4" fillId="0" borderId="4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14" xfId="0" applyFont="1" applyBorder="1" applyAlignment="1">
      <alignment wrapText="1"/>
    </xf>
    <xf numFmtId="1" fontId="4" fillId="0" borderId="4" xfId="0" applyNumberFormat="1" applyFont="1" applyBorder="1" applyAlignment="1">
      <alignment wrapText="1"/>
    </xf>
    <xf numFmtId="1" fontId="4" fillId="0" borderId="5" xfId="0" applyNumberFormat="1" applyFont="1" applyBorder="1" applyAlignment="1">
      <alignment wrapText="1"/>
    </xf>
    <xf numFmtId="0" fontId="4" fillId="0" borderId="10" xfId="0" applyFont="1" applyBorder="1" applyAlignment="1">
      <alignment horizontal="right" wrapText="1"/>
    </xf>
    <xf numFmtId="0" fontId="4" fillId="0" borderId="14" xfId="0" applyFont="1" applyBorder="1" applyAlignment="1"/>
    <xf numFmtId="0" fontId="4" fillId="0" borderId="1" xfId="0" quotePrefix="1" applyFont="1" applyFill="1" applyBorder="1" applyAlignment="1"/>
    <xf numFmtId="0" fontId="0" fillId="0" borderId="1" xfId="0" applyBorder="1" applyAlignment="1"/>
    <xf numFmtId="0" fontId="0" fillId="13" borderId="1" xfId="0" applyFill="1" applyBorder="1"/>
    <xf numFmtId="0" fontId="10" fillId="11" borderId="1" xfId="0" applyFont="1" applyFill="1" applyBorder="1"/>
    <xf numFmtId="0" fontId="0" fillId="14" borderId="1" xfId="0" applyFill="1" applyBorder="1"/>
  </cellXfs>
  <cellStyles count="4">
    <cellStyle name="Adjustable" xfId="2"/>
    <cellStyle name="Best" xfId="3"/>
    <cellStyle name="Normal" xfId="0" builtinId="0"/>
    <cellStyle name="Normal 2" xfId="1"/>
  </cellStyles>
  <dxfs count="97">
    <dxf>
      <fill>
        <patternFill>
          <bgColor rgb="FF93FF93"/>
        </patternFill>
      </fill>
    </dxf>
    <dxf>
      <fill>
        <patternFill>
          <bgColor rgb="FF57FF57"/>
        </patternFill>
      </fill>
    </dxf>
    <dxf>
      <fill>
        <patternFill>
          <bgColor rgb="FF00D200"/>
        </patternFill>
      </fill>
    </dxf>
    <dxf>
      <fill>
        <patternFill>
          <bgColor rgb="FF009A00"/>
        </patternFill>
      </fill>
    </dxf>
    <dxf>
      <fill>
        <patternFill>
          <bgColor rgb="FF007A00"/>
        </patternFill>
      </fill>
    </dxf>
    <dxf>
      <fill>
        <patternFill>
          <bgColor rgb="FF005800"/>
        </patternFill>
      </fill>
    </dxf>
    <dxf>
      <fill>
        <patternFill>
          <bgColor indexed="5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5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 patternType="lightGray">
          <bgColor indexed="23"/>
        </patternFill>
      </fill>
    </dxf>
    <dxf>
      <fill>
        <patternFill>
          <bgColor rgb="FF93FF93"/>
        </patternFill>
      </fill>
    </dxf>
    <dxf>
      <fill>
        <patternFill>
          <bgColor rgb="FF57FF57"/>
        </patternFill>
      </fill>
    </dxf>
    <dxf>
      <fill>
        <patternFill>
          <bgColor rgb="FF00D200"/>
        </patternFill>
      </fill>
    </dxf>
    <dxf>
      <fill>
        <patternFill>
          <bgColor rgb="FF009A00"/>
        </patternFill>
      </fill>
    </dxf>
    <dxf>
      <fill>
        <patternFill>
          <bgColor rgb="FF007A00"/>
        </patternFill>
      </fill>
    </dxf>
    <dxf>
      <fill>
        <patternFill>
          <bgColor rgb="FF005800"/>
        </patternFill>
      </fill>
    </dxf>
    <dxf>
      <fill>
        <patternFill>
          <bgColor indexed="5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5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2"/>
        </patternFill>
      </fill>
    </dxf>
    <dxf>
      <fill>
        <patternFill patternType="lightGray">
          <bgColor indexed="23"/>
        </patternFill>
      </fill>
    </dxf>
    <dxf>
      <fill>
        <patternFill>
          <bgColor rgb="FF93FF93"/>
        </patternFill>
      </fill>
    </dxf>
    <dxf>
      <fill>
        <patternFill>
          <bgColor rgb="FF57FF57"/>
        </patternFill>
      </fill>
    </dxf>
    <dxf>
      <fill>
        <patternFill>
          <bgColor rgb="FF00D200"/>
        </patternFill>
      </fill>
    </dxf>
    <dxf>
      <fill>
        <patternFill>
          <bgColor rgb="FF009A00"/>
        </patternFill>
      </fill>
    </dxf>
    <dxf>
      <fill>
        <patternFill>
          <bgColor rgb="FF007A00"/>
        </patternFill>
      </fill>
    </dxf>
    <dxf>
      <fill>
        <patternFill>
          <bgColor rgb="FF005800"/>
        </patternFill>
      </fill>
    </dxf>
    <dxf>
      <fill>
        <patternFill>
          <bgColor indexed="5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5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rgb="FF93FF93"/>
        </patternFill>
      </fill>
    </dxf>
    <dxf>
      <fill>
        <patternFill>
          <bgColor rgb="FF57FF57"/>
        </patternFill>
      </fill>
    </dxf>
    <dxf>
      <fill>
        <patternFill>
          <bgColor rgb="FF00D200"/>
        </patternFill>
      </fill>
    </dxf>
    <dxf>
      <fill>
        <patternFill>
          <bgColor rgb="FF009A00"/>
        </patternFill>
      </fill>
    </dxf>
    <dxf>
      <fill>
        <patternFill>
          <bgColor rgb="FF007A00"/>
        </patternFill>
      </fill>
    </dxf>
    <dxf>
      <fill>
        <patternFill>
          <bgColor rgb="FF005800"/>
        </patternFill>
      </fill>
    </dxf>
    <dxf>
      <fill>
        <patternFill>
          <bgColor rgb="FF93FF93"/>
        </patternFill>
      </fill>
    </dxf>
    <dxf>
      <fill>
        <patternFill>
          <bgColor rgb="FF57FF57"/>
        </patternFill>
      </fill>
    </dxf>
    <dxf>
      <fill>
        <patternFill>
          <bgColor rgb="FF00D200"/>
        </patternFill>
      </fill>
    </dxf>
    <dxf>
      <fill>
        <patternFill>
          <bgColor rgb="FF009A00"/>
        </patternFill>
      </fill>
    </dxf>
    <dxf>
      <fill>
        <patternFill>
          <bgColor rgb="FF007A00"/>
        </patternFill>
      </fill>
    </dxf>
    <dxf>
      <fill>
        <patternFill>
          <bgColor rgb="FF005800"/>
        </patternFill>
      </fill>
    </dxf>
    <dxf>
      <fill>
        <patternFill>
          <bgColor indexed="5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5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9"/>
        </patternFill>
      </fill>
    </dxf>
    <dxf>
      <fill>
        <patternFill>
          <bgColor indexed="15"/>
        </patternFill>
      </fill>
    </dxf>
    <dxf>
      <fill>
        <patternFill>
          <bgColor indexed="41"/>
        </patternFill>
      </fill>
    </dxf>
    <dxf>
      <fill>
        <patternFill>
          <bgColor indexed="53"/>
        </patternFill>
      </fill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rgb="FF93FF93"/>
        </patternFill>
      </fill>
    </dxf>
    <dxf>
      <fill>
        <patternFill>
          <bgColor rgb="FF57FF57"/>
        </patternFill>
      </fill>
    </dxf>
    <dxf>
      <fill>
        <patternFill>
          <bgColor rgb="FF00D200"/>
        </patternFill>
      </fill>
    </dxf>
    <dxf>
      <fill>
        <patternFill>
          <bgColor rgb="FF009A00"/>
        </patternFill>
      </fill>
    </dxf>
    <dxf>
      <fill>
        <patternFill>
          <bgColor rgb="FF007A00"/>
        </patternFill>
      </fill>
    </dxf>
    <dxf>
      <fill>
        <patternFill>
          <bgColor rgb="FF005800"/>
        </patternFill>
      </fill>
    </dxf>
    <dxf>
      <fill>
        <patternFill>
          <bgColor rgb="FF005800"/>
        </patternFill>
      </fill>
    </dxf>
    <dxf>
      <fill>
        <patternFill>
          <bgColor rgb="FF007A00"/>
        </patternFill>
      </fill>
    </dxf>
    <dxf>
      <fill>
        <patternFill>
          <bgColor rgb="FF009A00"/>
        </patternFill>
      </fill>
    </dxf>
    <dxf>
      <fill>
        <patternFill>
          <bgColor rgb="FF00D200"/>
        </patternFill>
      </fill>
    </dxf>
    <dxf>
      <fill>
        <patternFill>
          <bgColor rgb="FF57FF57"/>
        </patternFill>
      </fill>
    </dxf>
    <dxf>
      <fill>
        <patternFill>
          <bgColor rgb="FF93FF93"/>
        </patternFill>
      </fill>
    </dxf>
    <dxf>
      <fill>
        <patternFill>
          <bgColor indexed="5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9"/>
        </patternFill>
      </fill>
    </dxf>
    <dxf>
      <fill>
        <patternFill>
          <bgColor indexed="15"/>
        </patternFill>
      </fill>
    </dxf>
    <dxf>
      <fill>
        <patternFill>
          <bgColor indexed="41"/>
        </patternFill>
      </fill>
    </dxf>
    <dxf>
      <fill>
        <patternFill>
          <bgColor indexed="53"/>
        </patternFill>
      </fill>
    </dxf>
    <dxf>
      <fill>
        <patternFill>
          <bgColor indexed="52"/>
        </patternFill>
      </fill>
    </dxf>
    <dxf>
      <fill>
        <patternFill>
          <bgColor indexed="51"/>
        </patternFill>
      </fill>
    </dxf>
    <dxf>
      <fill>
        <patternFill>
          <bgColor rgb="FF93FF93"/>
        </patternFill>
      </fill>
    </dxf>
    <dxf>
      <fill>
        <patternFill>
          <bgColor rgb="FF57FF57"/>
        </patternFill>
      </fill>
    </dxf>
    <dxf>
      <fill>
        <patternFill>
          <bgColor rgb="FF00D200"/>
        </patternFill>
      </fill>
    </dxf>
    <dxf>
      <fill>
        <patternFill>
          <bgColor rgb="FF009A00"/>
        </patternFill>
      </fill>
    </dxf>
    <dxf>
      <fill>
        <patternFill>
          <bgColor rgb="FF007A00"/>
        </patternFill>
      </fill>
    </dxf>
    <dxf>
      <fill>
        <patternFill>
          <bgColor rgb="FF005800"/>
        </patternFill>
      </fill>
    </dxf>
    <dxf>
      <fill>
        <patternFill>
          <bgColor indexed="49"/>
        </patternFill>
      </fill>
    </dxf>
    <dxf>
      <fill>
        <patternFill>
          <bgColor indexed="15"/>
        </patternFill>
      </fill>
    </dxf>
    <dxf>
      <fill>
        <patternFill>
          <bgColor indexed="41"/>
        </patternFill>
      </fill>
    </dxf>
    <dxf>
      <fill>
        <patternFill>
          <bgColor indexed="53"/>
        </patternFill>
      </fill>
    </dxf>
    <dxf>
      <fill>
        <patternFill>
          <bgColor indexed="52"/>
        </patternFill>
      </fill>
    </dxf>
    <dxf>
      <fill>
        <patternFill>
          <bgColor indexed="51"/>
        </patternFill>
      </fill>
    </dxf>
  </dxfs>
  <tableStyles count="0" defaultTableStyle="TableStyleMedium9" defaultPivotStyle="PivotStyleLight16"/>
  <colors>
    <mruColors>
      <color rgb="FFC87700"/>
      <color rgb="FFC89800"/>
      <color rgb="FF005800"/>
      <color rgb="FF007A00"/>
      <color rgb="FF009A00"/>
      <color rgb="FF008000"/>
      <color rgb="FF00D200"/>
      <color rgb="FF57FF57"/>
      <color rgb="FF93FF93"/>
      <color rgb="FF61FF61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1"/>
  <sheetViews>
    <sheetView zoomScale="120" zoomScaleNormal="120" workbookViewId="0">
      <selection activeCell="E3" sqref="E3"/>
    </sheetView>
  </sheetViews>
  <sheetFormatPr defaultRowHeight="12.75"/>
  <cols>
    <col min="1" max="21" width="6.7109375" customWidth="1"/>
  </cols>
  <sheetData>
    <row r="1" spans="1:21" ht="30" customHeight="1"/>
    <row r="2" spans="1:21" ht="30" customHeight="1">
      <c r="A2" t="s">
        <v>2</v>
      </c>
      <c r="E2" s="19">
        <v>3</v>
      </c>
    </row>
    <row r="3" spans="1:21" ht="30" customHeight="1">
      <c r="D3" s="2" t="s">
        <v>0</v>
      </c>
    </row>
    <row r="4" spans="1:21" ht="30" customHeight="1">
      <c r="D4" s="5">
        <v>3</v>
      </c>
      <c r="E4" s="5">
        <v>0</v>
      </c>
      <c r="F4" s="5">
        <v>8</v>
      </c>
      <c r="G4" s="5">
        <v>7</v>
      </c>
    </row>
    <row r="5" spans="1:21" ht="30" customHeight="1">
      <c r="D5" s="5">
        <v>0</v>
      </c>
      <c r="E5" s="5">
        <v>5</v>
      </c>
      <c r="F5" s="5">
        <v>7</v>
      </c>
      <c r="G5" s="5">
        <v>0</v>
      </c>
    </row>
    <row r="6" spans="1:21" ht="30" customHeight="1">
      <c r="D6" s="5">
        <v>1</v>
      </c>
      <c r="E6" s="5">
        <v>6</v>
      </c>
      <c r="F6" s="5">
        <v>6</v>
      </c>
      <c r="G6" s="5">
        <v>4</v>
      </c>
      <c r="H6" s="1"/>
      <c r="I6" s="1"/>
      <c r="J6" s="1"/>
      <c r="K6" s="1"/>
      <c r="L6" s="1" t="s">
        <v>4</v>
      </c>
      <c r="M6" s="1"/>
    </row>
    <row r="7" spans="1:21" ht="30" customHeight="1">
      <c r="D7" s="5">
        <v>2</v>
      </c>
      <c r="E7" s="5">
        <v>4</v>
      </c>
      <c r="F7" s="5">
        <v>0</v>
      </c>
      <c r="G7" s="5">
        <v>0</v>
      </c>
      <c r="H7" s="1"/>
      <c r="I7" s="1"/>
      <c r="J7" s="1"/>
      <c r="K7" s="1"/>
      <c r="L7" s="67">
        <f t="shared" ref="L7:O11" si="0">D4*$E$2+D13*$E$11</f>
        <v>15</v>
      </c>
      <c r="M7" s="67">
        <f t="shared" si="0"/>
        <v>0</v>
      </c>
      <c r="N7" s="67">
        <f t="shared" si="0"/>
        <v>30</v>
      </c>
      <c r="O7" s="67">
        <f t="shared" si="0"/>
        <v>26</v>
      </c>
    </row>
    <row r="8" spans="1:21" ht="30" customHeight="1">
      <c r="D8" s="5">
        <v>6</v>
      </c>
      <c r="E8" s="5">
        <v>3</v>
      </c>
      <c r="F8" s="5">
        <v>2</v>
      </c>
      <c r="G8" s="5">
        <v>8</v>
      </c>
      <c r="H8" s="1"/>
      <c r="I8" s="1"/>
      <c r="J8" s="1"/>
      <c r="K8" s="1"/>
      <c r="L8" s="67">
        <f t="shared" si="0"/>
        <v>8</v>
      </c>
      <c r="M8" s="67">
        <f t="shared" si="0"/>
        <v>15</v>
      </c>
      <c r="N8" s="67">
        <f t="shared" si="0"/>
        <v>24</v>
      </c>
      <c r="O8" s="67">
        <f t="shared" si="0"/>
        <v>4</v>
      </c>
    </row>
    <row r="9" spans="1:21" ht="30" customHeight="1">
      <c r="D9" s="7"/>
      <c r="E9" s="7"/>
      <c r="F9" s="7"/>
      <c r="G9" s="7"/>
      <c r="H9" s="1"/>
      <c r="I9" s="1"/>
      <c r="J9" s="1"/>
      <c r="K9" s="1"/>
      <c r="L9" s="67">
        <f t="shared" si="0"/>
        <v>8</v>
      </c>
      <c r="M9" s="67">
        <f t="shared" si="0"/>
        <v>25</v>
      </c>
      <c r="N9" s="67">
        <f t="shared" si="0"/>
        <v>22</v>
      </c>
      <c r="O9" s="67">
        <f t="shared" si="0"/>
        <v>19</v>
      </c>
    </row>
    <row r="10" spans="1:21" ht="30" customHeight="1">
      <c r="D10" s="7"/>
      <c r="E10" s="7"/>
      <c r="F10" s="7"/>
      <c r="G10" s="7"/>
      <c r="H10" s="1"/>
      <c r="I10" s="1"/>
      <c r="J10" s="1"/>
      <c r="K10" s="1"/>
      <c r="L10" s="67">
        <f t="shared" si="0"/>
        <v>10</v>
      </c>
      <c r="M10" s="67">
        <f t="shared" si="0"/>
        <v>19</v>
      </c>
      <c r="N10" s="67">
        <f t="shared" si="0"/>
        <v>1</v>
      </c>
      <c r="O10" s="67">
        <f t="shared" si="0"/>
        <v>4</v>
      </c>
    </row>
    <row r="11" spans="1:21" ht="30" customHeight="1">
      <c r="A11" t="s">
        <v>3</v>
      </c>
      <c r="D11" s="3"/>
      <c r="E11" s="7">
        <v>1</v>
      </c>
      <c r="F11" s="3"/>
      <c r="G11" s="3"/>
      <c r="H11" s="1"/>
      <c r="I11" s="1"/>
      <c r="J11" s="1"/>
      <c r="K11" s="1"/>
      <c r="L11" s="67">
        <f t="shared" si="0"/>
        <v>26</v>
      </c>
      <c r="M11" s="67">
        <f t="shared" si="0"/>
        <v>12</v>
      </c>
      <c r="N11" s="67">
        <f t="shared" si="0"/>
        <v>12</v>
      </c>
      <c r="O11" s="67">
        <f t="shared" si="0"/>
        <v>24</v>
      </c>
    </row>
    <row r="12" spans="1:21" ht="30" customHeight="1">
      <c r="D12" s="4" t="s">
        <v>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R12" s="64" t="s">
        <v>51</v>
      </c>
    </row>
    <row r="13" spans="1:21" ht="30" customHeight="1">
      <c r="D13" s="6">
        <v>6</v>
      </c>
      <c r="E13" s="6">
        <v>0</v>
      </c>
      <c r="F13" s="6">
        <v>6</v>
      </c>
      <c r="G13" s="6">
        <v>5</v>
      </c>
      <c r="H13" s="1"/>
      <c r="I13" s="1"/>
      <c r="J13" s="1"/>
      <c r="K13" s="1"/>
      <c r="L13" s="1"/>
      <c r="M13" s="1"/>
      <c r="Q13" s="64"/>
      <c r="R13" s="65" t="s">
        <v>52</v>
      </c>
      <c r="S13" s="65" t="s">
        <v>53</v>
      </c>
      <c r="T13" s="66" t="s">
        <v>54</v>
      </c>
    </row>
    <row r="14" spans="1:21" ht="30" customHeight="1">
      <c r="D14" s="6">
        <v>8</v>
      </c>
      <c r="E14" s="6">
        <v>0</v>
      </c>
      <c r="F14" s="6">
        <v>3</v>
      </c>
      <c r="G14" s="6">
        <v>4</v>
      </c>
      <c r="H14" s="1"/>
      <c r="I14" s="1"/>
      <c r="J14" s="1"/>
      <c r="K14" s="1"/>
      <c r="L14" s="1"/>
      <c r="M14" s="1"/>
      <c r="Q14" s="64"/>
      <c r="R14" s="68">
        <v>0</v>
      </c>
      <c r="S14" s="68">
        <v>5</v>
      </c>
      <c r="T14" s="76">
        <f>AVERAGE(R14:S14)</f>
        <v>2.5</v>
      </c>
      <c r="U14" s="64" t="s">
        <v>55</v>
      </c>
    </row>
    <row r="15" spans="1:21" ht="30" customHeight="1">
      <c r="D15" s="6">
        <v>5</v>
      </c>
      <c r="E15" s="6">
        <v>7</v>
      </c>
      <c r="F15" s="6">
        <v>4</v>
      </c>
      <c r="G15" s="6">
        <v>7</v>
      </c>
      <c r="H15" s="1"/>
      <c r="I15" s="1"/>
      <c r="J15" s="1"/>
      <c r="K15" s="1"/>
      <c r="L15" s="1"/>
      <c r="M15" s="1"/>
      <c r="Q15" s="64"/>
      <c r="R15" s="68">
        <v>5</v>
      </c>
      <c r="S15" s="68">
        <v>10</v>
      </c>
      <c r="T15" s="76">
        <f t="shared" ref="T15:T18" si="1">AVERAGE(R15:S15)</f>
        <v>7.5</v>
      </c>
    </row>
    <row r="16" spans="1:21" ht="30" customHeight="1">
      <c r="D16" s="6">
        <v>4</v>
      </c>
      <c r="E16" s="6">
        <v>7</v>
      </c>
      <c r="F16" s="6">
        <v>1</v>
      </c>
      <c r="G16" s="6">
        <v>4</v>
      </c>
      <c r="H16" s="1"/>
      <c r="I16" s="1"/>
      <c r="J16" s="1"/>
      <c r="K16" s="1"/>
      <c r="L16" s="1"/>
      <c r="M16" s="1"/>
      <c r="Q16" s="64"/>
      <c r="R16" s="68">
        <v>10</v>
      </c>
      <c r="S16" s="68">
        <v>15</v>
      </c>
      <c r="T16" s="76">
        <f t="shared" si="1"/>
        <v>12.5</v>
      </c>
    </row>
    <row r="17" spans="4:21" ht="30" customHeight="1">
      <c r="D17" s="6">
        <v>8</v>
      </c>
      <c r="E17" s="6">
        <v>3</v>
      </c>
      <c r="F17" s="6">
        <v>6</v>
      </c>
      <c r="G17" s="6">
        <v>0</v>
      </c>
      <c r="H17" s="1"/>
      <c r="I17" s="1"/>
      <c r="J17" s="1"/>
      <c r="K17" s="1"/>
      <c r="L17" s="1"/>
      <c r="M17" s="1"/>
      <c r="Q17" s="64"/>
      <c r="R17" s="68">
        <v>15</v>
      </c>
      <c r="S17" s="68">
        <v>20</v>
      </c>
      <c r="T17" s="76">
        <f t="shared" si="1"/>
        <v>17.5</v>
      </c>
    </row>
    <row r="18" spans="4:21" ht="30" customHeight="1">
      <c r="D18" s="1"/>
      <c r="E18" s="1"/>
      <c r="F18" s="1"/>
      <c r="G18" s="1"/>
      <c r="H18" s="1"/>
      <c r="I18" s="1"/>
      <c r="J18" s="1"/>
      <c r="K18" s="1"/>
      <c r="L18" s="1"/>
      <c r="M18" s="1"/>
      <c r="Q18" s="64"/>
      <c r="R18" s="68">
        <v>20</v>
      </c>
      <c r="S18" s="68">
        <v>25</v>
      </c>
      <c r="T18" s="76">
        <f t="shared" si="1"/>
        <v>22.5</v>
      </c>
    </row>
    <row r="19" spans="4:21" ht="30" customHeight="1">
      <c r="D19" s="1"/>
      <c r="E19" s="1"/>
      <c r="F19" s="1"/>
      <c r="G19" s="1"/>
      <c r="H19" s="1"/>
      <c r="I19" s="1"/>
      <c r="J19" s="1"/>
      <c r="K19" s="1"/>
      <c r="L19" s="1"/>
      <c r="M19" s="1"/>
      <c r="Q19" s="64"/>
      <c r="R19" s="68">
        <v>25</v>
      </c>
      <c r="S19" s="68"/>
      <c r="T19" s="76">
        <f>R19+5</f>
        <v>30</v>
      </c>
      <c r="U19" s="64" t="s">
        <v>56</v>
      </c>
    </row>
    <row r="20" spans="4:21" ht="30" customHeight="1">
      <c r="Q20" s="64"/>
      <c r="R20" s="64"/>
      <c r="S20" s="64"/>
      <c r="T20" s="64"/>
    </row>
    <row r="21" spans="4:21" ht="30" customHeight="1">
      <c r="Q21" s="64"/>
      <c r="R21" s="64"/>
      <c r="S21" s="64"/>
      <c r="T21" s="64"/>
    </row>
    <row r="22" spans="4:21" ht="30" customHeight="1">
      <c r="Q22" s="64"/>
      <c r="R22" s="64"/>
      <c r="S22" s="64"/>
      <c r="T22" s="64"/>
    </row>
    <row r="23" spans="4:21" ht="30" customHeight="1">
      <c r="Q23" s="64"/>
      <c r="R23" s="64"/>
      <c r="S23" s="64"/>
      <c r="T23" s="64"/>
    </row>
    <row r="24" spans="4:21" ht="30" customHeight="1">
      <c r="Q24" s="64"/>
      <c r="R24" s="64"/>
      <c r="S24" s="64"/>
      <c r="T24" s="64"/>
    </row>
    <row r="25" spans="4:21" ht="30" customHeight="1"/>
    <row r="26" spans="4:21" ht="30" customHeight="1"/>
    <row r="27" spans="4:21" ht="30" customHeight="1"/>
    <row r="28" spans="4:21" ht="30" customHeight="1"/>
    <row r="29" spans="4:21" ht="30" customHeight="1"/>
    <row r="30" spans="4:21" ht="30" customHeight="1"/>
    <row r="31" spans="4:21" ht="30" customHeight="1"/>
    <row r="32" spans="4:21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19.899999999999999" customHeight="1"/>
    <row r="45" ht="19.899999999999999" customHeight="1"/>
    <row r="46" ht="19.899999999999999" customHeight="1"/>
    <row r="47" ht="19.899999999999999" customHeight="1"/>
    <row r="48" ht="19.899999999999999" customHeight="1"/>
    <row r="49" ht="19.899999999999999" customHeight="1"/>
    <row r="50" ht="19.899999999999999" customHeight="1"/>
    <row r="51" ht="19.899999999999999" customHeight="1"/>
  </sheetData>
  <conditionalFormatting sqref="D13:G17">
    <cfRule type="cellIs" dxfId="96" priority="19" stopIfTrue="1" operator="between">
      <formula>0</formula>
      <formula>2.5</formula>
    </cfRule>
    <cfRule type="cellIs" dxfId="95" priority="20" stopIfTrue="1" operator="between">
      <formula>2.5</formula>
      <formula>5</formula>
    </cfRule>
    <cfRule type="cellIs" dxfId="94" priority="21" stopIfTrue="1" operator="between">
      <formula>5</formula>
      <formula>7.5</formula>
    </cfRule>
  </conditionalFormatting>
  <conditionalFormatting sqref="D4:G8">
    <cfRule type="cellIs" dxfId="93" priority="16" stopIfTrue="1" operator="between">
      <formula>0</formula>
      <formula>2.5</formula>
    </cfRule>
    <cfRule type="cellIs" dxfId="92" priority="17" stopIfTrue="1" operator="between">
      <formula>2.5</formula>
      <formula>5</formula>
    </cfRule>
    <cfRule type="cellIs" dxfId="91" priority="18" stopIfTrue="1" operator="between">
      <formula>5</formula>
      <formula>7.5</formula>
    </cfRule>
  </conditionalFormatting>
  <conditionalFormatting sqref="T14:T19">
    <cfRule type="cellIs" dxfId="90" priority="7" stopIfTrue="1" operator="greaterThan">
      <formula>$R$19</formula>
    </cfRule>
    <cfRule type="cellIs" dxfId="89" priority="8" stopIfTrue="1" operator="between">
      <formula>$R$18</formula>
      <formula>$S$18</formula>
    </cfRule>
    <cfRule type="cellIs" dxfId="88" priority="9" stopIfTrue="1" operator="between">
      <formula>$R$17</formula>
      <formula>$S$17</formula>
    </cfRule>
    <cfRule type="cellIs" dxfId="87" priority="10" stopIfTrue="1" operator="between">
      <formula>$R$16</formula>
      <formula>$S$16</formula>
    </cfRule>
    <cfRule type="cellIs" dxfId="86" priority="11" stopIfTrue="1" operator="between">
      <formula>$R$15</formula>
      <formula>$S$15</formula>
    </cfRule>
    <cfRule type="cellIs" dxfId="85" priority="12" stopIfTrue="1" operator="between">
      <formula>$R$14</formula>
      <formula>$S$14</formula>
    </cfRule>
  </conditionalFormatting>
  <pageMargins left="0.75" right="0.75" top="1" bottom="1" header="0.5" footer="0.5"/>
  <pageSetup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U51"/>
  <sheetViews>
    <sheetView zoomScale="120" zoomScaleNormal="120" workbookViewId="0">
      <selection activeCell="E7" sqref="E7"/>
    </sheetView>
  </sheetViews>
  <sheetFormatPr defaultRowHeight="12.75"/>
  <cols>
    <col min="1" max="21" width="6.7109375" customWidth="1"/>
  </cols>
  <sheetData>
    <row r="1" spans="1:21" ht="30" customHeight="1"/>
    <row r="2" spans="1:21" ht="30" customHeight="1">
      <c r="A2" t="s">
        <v>2</v>
      </c>
      <c r="E2" s="19">
        <v>3</v>
      </c>
    </row>
    <row r="3" spans="1:21" ht="30" customHeight="1">
      <c r="D3" s="2" t="s">
        <v>0</v>
      </c>
    </row>
    <row r="4" spans="1:21" ht="30" customHeight="1">
      <c r="D4" s="5">
        <v>3</v>
      </c>
      <c r="E4" s="5">
        <v>0</v>
      </c>
      <c r="F4" s="5">
        <v>8</v>
      </c>
      <c r="G4" s="5">
        <v>7</v>
      </c>
    </row>
    <row r="5" spans="1:21" ht="30" customHeight="1">
      <c r="D5" s="5">
        <v>0</v>
      </c>
      <c r="E5" s="5">
        <v>5</v>
      </c>
      <c r="F5" s="5">
        <v>7</v>
      </c>
      <c r="G5" s="5">
        <v>0</v>
      </c>
    </row>
    <row r="6" spans="1:21" ht="30" customHeight="1">
      <c r="D6" s="5">
        <v>1</v>
      </c>
      <c r="E6" s="5">
        <v>6</v>
      </c>
      <c r="F6" s="5">
        <v>6</v>
      </c>
      <c r="G6" s="5">
        <v>4</v>
      </c>
      <c r="H6" s="1"/>
      <c r="I6" s="1"/>
      <c r="J6" s="1"/>
      <c r="K6" s="1"/>
      <c r="L6" s="1" t="s">
        <v>4</v>
      </c>
      <c r="M6" s="1"/>
    </row>
    <row r="7" spans="1:21" ht="30" customHeight="1">
      <c r="D7" s="5">
        <v>2</v>
      </c>
      <c r="E7" s="5">
        <v>4</v>
      </c>
      <c r="F7" s="5">
        <v>0</v>
      </c>
      <c r="G7" s="5">
        <v>0</v>
      </c>
      <c r="H7" s="1"/>
      <c r="I7" s="1"/>
      <c r="J7" s="1"/>
      <c r="K7" s="1"/>
      <c r="L7" s="67">
        <f t="shared" ref="L7:O11" si="0">D4*$E$2+D13*$E$11</f>
        <v>15</v>
      </c>
      <c r="M7" s="67">
        <f t="shared" si="0"/>
        <v>0</v>
      </c>
      <c r="N7" s="67">
        <f t="shared" si="0"/>
        <v>30</v>
      </c>
      <c r="O7" s="67">
        <f t="shared" si="0"/>
        <v>26</v>
      </c>
    </row>
    <row r="8" spans="1:21" ht="30" customHeight="1">
      <c r="D8" s="5">
        <v>6</v>
      </c>
      <c r="E8" s="5">
        <v>3</v>
      </c>
      <c r="F8" s="5">
        <v>2</v>
      </c>
      <c r="G8" s="5">
        <v>8</v>
      </c>
      <c r="H8" s="1"/>
      <c r="I8" s="1"/>
      <c r="J8" s="1"/>
      <c r="K8" s="1"/>
      <c r="L8" s="67">
        <f t="shared" si="0"/>
        <v>8</v>
      </c>
      <c r="M8" s="67">
        <f t="shared" si="0"/>
        <v>15</v>
      </c>
      <c r="N8" s="67">
        <f t="shared" si="0"/>
        <v>24</v>
      </c>
      <c r="O8" s="67">
        <f t="shared" si="0"/>
        <v>4</v>
      </c>
    </row>
    <row r="9" spans="1:21" ht="30" customHeight="1">
      <c r="D9" s="7"/>
      <c r="E9" s="7"/>
      <c r="F9" s="7"/>
      <c r="G9" s="7"/>
      <c r="H9" s="1"/>
      <c r="I9" s="1"/>
      <c r="J9" s="1"/>
      <c r="K9" s="1"/>
      <c r="L9" s="67">
        <f t="shared" si="0"/>
        <v>8</v>
      </c>
      <c r="M9" s="67">
        <f t="shared" si="0"/>
        <v>25</v>
      </c>
      <c r="N9" s="67">
        <f t="shared" si="0"/>
        <v>22</v>
      </c>
      <c r="O9" s="67">
        <f t="shared" si="0"/>
        <v>19</v>
      </c>
    </row>
    <row r="10" spans="1:21" ht="30" customHeight="1">
      <c r="D10" s="7"/>
      <c r="E10" s="7"/>
      <c r="F10" s="7"/>
      <c r="G10" s="7"/>
      <c r="H10" s="1"/>
      <c r="I10" s="1"/>
      <c r="J10" s="1"/>
      <c r="K10" s="1"/>
      <c r="L10" s="67">
        <f t="shared" si="0"/>
        <v>10</v>
      </c>
      <c r="M10" s="67">
        <f t="shared" si="0"/>
        <v>19</v>
      </c>
      <c r="N10" s="67">
        <f t="shared" si="0"/>
        <v>1</v>
      </c>
      <c r="O10" s="67">
        <f t="shared" si="0"/>
        <v>4</v>
      </c>
    </row>
    <row r="11" spans="1:21" ht="30" customHeight="1">
      <c r="A11" t="s">
        <v>3</v>
      </c>
      <c r="D11" s="3"/>
      <c r="E11" s="7">
        <v>1</v>
      </c>
      <c r="F11" s="3"/>
      <c r="G11" s="3"/>
      <c r="H11" s="1"/>
      <c r="I11" s="1"/>
      <c r="J11" s="1"/>
      <c r="K11" s="1"/>
      <c r="L11" s="67">
        <f t="shared" si="0"/>
        <v>26</v>
      </c>
      <c r="M11" s="67">
        <f t="shared" si="0"/>
        <v>12</v>
      </c>
      <c r="N11" s="67">
        <f t="shared" si="0"/>
        <v>12</v>
      </c>
      <c r="O11" s="67">
        <f t="shared" si="0"/>
        <v>24</v>
      </c>
    </row>
    <row r="12" spans="1:21" ht="30" customHeight="1">
      <c r="D12" s="4" t="s">
        <v>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R12" s="64" t="s">
        <v>51</v>
      </c>
    </row>
    <row r="13" spans="1:21" ht="30" customHeight="1">
      <c r="D13" s="6">
        <v>6</v>
      </c>
      <c r="E13" s="6">
        <v>0</v>
      </c>
      <c r="F13" s="6">
        <v>6</v>
      </c>
      <c r="G13" s="6">
        <v>5</v>
      </c>
      <c r="H13" s="1"/>
      <c r="I13" s="1"/>
      <c r="J13" s="1"/>
      <c r="K13" s="1"/>
      <c r="L13" s="1"/>
      <c r="M13" s="1"/>
      <c r="Q13" s="64"/>
      <c r="R13" s="65" t="s">
        <v>52</v>
      </c>
      <c r="S13" s="65" t="s">
        <v>53</v>
      </c>
      <c r="T13" s="66" t="s">
        <v>54</v>
      </c>
    </row>
    <row r="14" spans="1:21" ht="30" customHeight="1">
      <c r="D14" s="6">
        <v>8</v>
      </c>
      <c r="E14" s="6">
        <v>0</v>
      </c>
      <c r="F14" s="6">
        <v>3</v>
      </c>
      <c r="G14" s="6">
        <v>4</v>
      </c>
      <c r="H14" s="1"/>
      <c r="I14" s="1"/>
      <c r="J14" s="1"/>
      <c r="K14" s="1"/>
      <c r="L14" s="1"/>
      <c r="M14" s="1"/>
      <c r="Q14" s="64"/>
      <c r="R14" s="68">
        <v>0</v>
      </c>
      <c r="S14" s="68">
        <v>5</v>
      </c>
      <c r="T14" s="76">
        <f>AVERAGE(R14:S14)</f>
        <v>2.5</v>
      </c>
      <c r="U14" s="64" t="s">
        <v>55</v>
      </c>
    </row>
    <row r="15" spans="1:21" ht="30" customHeight="1">
      <c r="D15" s="6">
        <v>5</v>
      </c>
      <c r="E15" s="6">
        <v>7</v>
      </c>
      <c r="F15" s="6">
        <v>4</v>
      </c>
      <c r="G15" s="6">
        <v>7</v>
      </c>
      <c r="H15" s="1"/>
      <c r="I15" s="1"/>
      <c r="J15" s="1"/>
      <c r="K15" s="1"/>
      <c r="L15" s="1"/>
      <c r="M15" s="1"/>
      <c r="Q15" s="64"/>
      <c r="R15" s="68">
        <v>5</v>
      </c>
      <c r="S15" s="68">
        <v>10</v>
      </c>
      <c r="T15" s="76">
        <f t="shared" ref="T15:T18" si="1">AVERAGE(R15:S15)</f>
        <v>7.5</v>
      </c>
    </row>
    <row r="16" spans="1:21" ht="30" customHeight="1">
      <c r="D16" s="6">
        <v>4</v>
      </c>
      <c r="E16" s="6">
        <v>7</v>
      </c>
      <c r="F16" s="6">
        <v>1</v>
      </c>
      <c r="G16" s="6">
        <v>4</v>
      </c>
      <c r="H16" s="1"/>
      <c r="I16" s="1"/>
      <c r="J16" s="1"/>
      <c r="K16" s="1"/>
      <c r="L16" s="1"/>
      <c r="M16" s="1"/>
      <c r="Q16" s="64"/>
      <c r="R16" s="68">
        <v>10</v>
      </c>
      <c r="S16" s="68">
        <v>15</v>
      </c>
      <c r="T16" s="76">
        <f t="shared" si="1"/>
        <v>12.5</v>
      </c>
    </row>
    <row r="17" spans="4:21" ht="30" customHeight="1">
      <c r="D17" s="6">
        <v>8</v>
      </c>
      <c r="E17" s="6">
        <v>3</v>
      </c>
      <c r="F17" s="6">
        <v>6</v>
      </c>
      <c r="G17" s="6">
        <v>0</v>
      </c>
      <c r="H17" s="1"/>
      <c r="I17" s="1"/>
      <c r="J17" s="1"/>
      <c r="K17" s="1"/>
      <c r="L17" s="1"/>
      <c r="M17" s="1"/>
      <c r="Q17" s="64"/>
      <c r="R17" s="68">
        <v>15</v>
      </c>
      <c r="S17" s="68">
        <v>20</v>
      </c>
      <c r="T17" s="76">
        <f t="shared" si="1"/>
        <v>17.5</v>
      </c>
    </row>
    <row r="18" spans="4:21" ht="30" customHeight="1">
      <c r="D18" s="1"/>
      <c r="E18" s="1"/>
      <c r="F18" s="1"/>
      <c r="G18" s="1"/>
      <c r="H18" s="1"/>
      <c r="I18" s="1"/>
      <c r="J18" s="1"/>
      <c r="K18" s="1"/>
      <c r="L18" s="1"/>
      <c r="M18" s="1"/>
      <c r="Q18" s="64"/>
      <c r="R18" s="68">
        <v>20</v>
      </c>
      <c r="S18" s="68">
        <v>25</v>
      </c>
      <c r="T18" s="76">
        <f t="shared" si="1"/>
        <v>22.5</v>
      </c>
    </row>
    <row r="19" spans="4:21" ht="30" customHeight="1">
      <c r="D19" s="1"/>
      <c r="E19" s="1"/>
      <c r="F19" s="1"/>
      <c r="G19" s="1"/>
      <c r="H19" s="1"/>
      <c r="I19" s="1"/>
      <c r="J19" s="1"/>
      <c r="K19" s="1"/>
      <c r="L19" s="1"/>
      <c r="M19" s="1"/>
      <c r="Q19" s="64"/>
      <c r="R19" s="68">
        <v>25</v>
      </c>
      <c r="S19" s="68"/>
      <c r="T19" s="76">
        <f>R19+5</f>
        <v>30</v>
      </c>
      <c r="U19" s="64" t="s">
        <v>56</v>
      </c>
    </row>
    <row r="20" spans="4:21" ht="30" customHeight="1">
      <c r="Q20" s="64"/>
      <c r="R20" s="64"/>
      <c r="S20" s="64"/>
      <c r="T20" s="64"/>
    </row>
    <row r="21" spans="4:21" ht="30" customHeight="1">
      <c r="Q21" s="64"/>
      <c r="R21" s="64"/>
      <c r="S21" s="64"/>
      <c r="T21" s="64"/>
    </row>
    <row r="22" spans="4:21" ht="30" customHeight="1">
      <c r="Q22" s="64"/>
      <c r="R22" s="64"/>
      <c r="S22" s="64"/>
      <c r="T22" s="64"/>
    </row>
    <row r="23" spans="4:21" ht="30" customHeight="1">
      <c r="Q23" s="64"/>
      <c r="R23" s="64"/>
      <c r="S23" s="64"/>
      <c r="T23" s="64"/>
    </row>
    <row r="24" spans="4:21" ht="30" customHeight="1">
      <c r="Q24" s="64"/>
      <c r="R24" s="64"/>
      <c r="S24" s="64"/>
      <c r="T24" s="64"/>
    </row>
    <row r="25" spans="4:21" ht="30" customHeight="1"/>
    <row r="26" spans="4:21" ht="30" customHeight="1"/>
    <row r="27" spans="4:21" ht="30" customHeight="1"/>
    <row r="28" spans="4:21" ht="30" customHeight="1"/>
    <row r="29" spans="4:21" ht="30" customHeight="1"/>
    <row r="30" spans="4:21" ht="30" customHeight="1"/>
    <row r="31" spans="4:21" ht="30" customHeight="1"/>
    <row r="32" spans="4:21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19.899999999999999" customHeight="1"/>
    <row r="45" ht="19.899999999999999" customHeight="1"/>
    <row r="46" ht="19.899999999999999" customHeight="1"/>
    <row r="47" ht="19.899999999999999" customHeight="1"/>
    <row r="48" ht="19.899999999999999" customHeight="1"/>
    <row r="49" ht="19.899999999999999" customHeight="1"/>
    <row r="50" ht="19.899999999999999" customHeight="1"/>
    <row r="51" ht="19.899999999999999" customHeight="1"/>
  </sheetData>
  <phoneticPr fontId="2" type="noConversion"/>
  <conditionalFormatting sqref="D13:G17">
    <cfRule type="cellIs" dxfId="84" priority="22" stopIfTrue="1" operator="between">
      <formula>0</formula>
      <formula>2.5</formula>
    </cfRule>
    <cfRule type="cellIs" dxfId="83" priority="23" stopIfTrue="1" operator="between">
      <formula>2.5</formula>
      <formula>5</formula>
    </cfRule>
    <cfRule type="cellIs" dxfId="82" priority="24" stopIfTrue="1" operator="between">
      <formula>5</formula>
      <formula>7.5</formula>
    </cfRule>
  </conditionalFormatting>
  <conditionalFormatting sqref="D4:G8">
    <cfRule type="cellIs" dxfId="81" priority="25" stopIfTrue="1" operator="between">
      <formula>0</formula>
      <formula>2.5</formula>
    </cfRule>
    <cfRule type="cellIs" dxfId="80" priority="26" stopIfTrue="1" operator="between">
      <formula>2.5</formula>
      <formula>5</formula>
    </cfRule>
    <cfRule type="cellIs" dxfId="79" priority="27" stopIfTrue="1" operator="between">
      <formula>5</formula>
      <formula>7.5</formula>
    </cfRule>
  </conditionalFormatting>
  <conditionalFormatting sqref="L7:O11">
    <cfRule type="cellIs" dxfId="78" priority="28" stopIfTrue="1" operator="between">
      <formula>0</formula>
      <formula>7.5</formula>
    </cfRule>
    <cfRule type="cellIs" dxfId="77" priority="29" stopIfTrue="1" operator="between">
      <formula>7.5</formula>
      <formula>15</formula>
    </cfRule>
    <cfRule type="cellIs" dxfId="76" priority="30" stopIfTrue="1" operator="between">
      <formula>15</formula>
      <formula>22.5</formula>
    </cfRule>
  </conditionalFormatting>
  <conditionalFormatting sqref="T14:T19">
    <cfRule type="cellIs" dxfId="75" priority="12" stopIfTrue="1" operator="between">
      <formula>$R$14</formula>
      <formula>$S$14</formula>
    </cfRule>
    <cfRule type="cellIs" dxfId="74" priority="11" stopIfTrue="1" operator="between">
      <formula>$R$15</formula>
      <formula>$S$15</formula>
    </cfRule>
    <cfRule type="cellIs" dxfId="73" priority="10" stopIfTrue="1" operator="between">
      <formula>$R$16</formula>
      <formula>$S$16</formula>
    </cfRule>
    <cfRule type="cellIs" dxfId="72" priority="9" stopIfTrue="1" operator="between">
      <formula>$R$17</formula>
      <formula>$S$17</formula>
    </cfRule>
    <cfRule type="cellIs" dxfId="71" priority="8" stopIfTrue="1" operator="between">
      <formula>$R$18</formula>
      <formula>$S$18</formula>
    </cfRule>
    <cfRule type="cellIs" dxfId="70" priority="7" stopIfTrue="1" operator="greaterThan">
      <formula>$R$19</formula>
    </cfRule>
  </conditionalFormatting>
  <conditionalFormatting sqref="L7:O11">
    <cfRule type="cellIs" dxfId="69" priority="1" stopIfTrue="1" operator="greaterThan">
      <formula>$R$19</formula>
    </cfRule>
    <cfRule type="cellIs" dxfId="68" priority="2" stopIfTrue="1" operator="between">
      <formula>$R$18</formula>
      <formula>$S$18</formula>
    </cfRule>
    <cfRule type="cellIs" dxfId="67" priority="3" stopIfTrue="1" operator="between">
      <formula>$R$17</formula>
      <formula>$S$17</formula>
    </cfRule>
    <cfRule type="cellIs" dxfId="66" priority="4" stopIfTrue="1" operator="between">
      <formula>$R$16</formula>
      <formula>$S$16</formula>
    </cfRule>
    <cfRule type="cellIs" dxfId="65" priority="5" stopIfTrue="1" operator="between">
      <formula>$R$15</formula>
      <formula>$S$15</formula>
    </cfRule>
    <cfRule type="cellIs" dxfId="64" priority="6" stopIfTrue="1" operator="between">
      <formula>$R$14</formula>
      <formula>$S$14</formula>
    </cfRule>
  </conditionalFormatting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U51"/>
  <sheetViews>
    <sheetView zoomScale="110" zoomScaleNormal="110" workbookViewId="0">
      <selection activeCell="M15" sqref="M15"/>
    </sheetView>
  </sheetViews>
  <sheetFormatPr defaultRowHeight="12.75"/>
  <cols>
    <col min="1" max="21" width="6.7109375" customWidth="1"/>
  </cols>
  <sheetData>
    <row r="1" spans="1:21" ht="30" customHeight="1">
      <c r="A1">
        <f>MAX('create suitability map habitat'!D4:G8)</f>
        <v>8</v>
      </c>
    </row>
    <row r="2" spans="1:21" ht="30" customHeight="1">
      <c r="A2" t="s">
        <v>2</v>
      </c>
      <c r="E2">
        <v>1</v>
      </c>
    </row>
    <row r="3" spans="1:21" ht="30" customHeight="1">
      <c r="D3" s="2" t="s">
        <v>0</v>
      </c>
    </row>
    <row r="4" spans="1:21" ht="30" customHeight="1">
      <c r="D4" s="5">
        <f>$A$1-'create suitability map habitat'!D4</f>
        <v>5</v>
      </c>
      <c r="E4" s="5">
        <f>$A$1-'create suitability map habitat'!E4</f>
        <v>8</v>
      </c>
      <c r="F4" s="5">
        <f>$A$1-'create suitability map habitat'!F4</f>
        <v>0</v>
      </c>
      <c r="G4" s="5">
        <f>$A$1-'create suitability map habitat'!G4</f>
        <v>1</v>
      </c>
    </row>
    <row r="5" spans="1:21" ht="30" customHeight="1">
      <c r="D5" s="5">
        <f>$A$1-'create suitability map habitat'!D5</f>
        <v>8</v>
      </c>
      <c r="E5" s="5">
        <f>$A$1-'create suitability map habitat'!E5</f>
        <v>3</v>
      </c>
      <c r="F5" s="5">
        <f>$A$1-'create suitability map habitat'!F5</f>
        <v>1</v>
      </c>
      <c r="G5" s="5">
        <f>$A$1-'create suitability map habitat'!G5</f>
        <v>8</v>
      </c>
    </row>
    <row r="6" spans="1:21" ht="30" customHeight="1">
      <c r="D6" s="5">
        <f>$A$1-'create suitability map habitat'!D6</f>
        <v>7</v>
      </c>
      <c r="E6" s="5">
        <f>$A$1-'create suitability map habitat'!E6</f>
        <v>2</v>
      </c>
      <c r="F6" s="5">
        <f>$A$1-'create suitability map habitat'!F6</f>
        <v>2</v>
      </c>
      <c r="G6" s="5">
        <f>$A$1-'create suitability map habitat'!G6</f>
        <v>4</v>
      </c>
      <c r="H6" s="1"/>
      <c r="I6" s="1"/>
      <c r="J6" s="1"/>
      <c r="K6" s="1"/>
      <c r="L6" s="1" t="s">
        <v>5</v>
      </c>
      <c r="M6" s="1"/>
    </row>
    <row r="7" spans="1:21" ht="30" customHeight="1">
      <c r="D7" s="5">
        <f>$A$1-'create suitability map habitat'!D7</f>
        <v>6</v>
      </c>
      <c r="E7" s="5">
        <f>$A$1-'create suitability map habitat'!E7</f>
        <v>4</v>
      </c>
      <c r="F7" s="5">
        <f>$A$1-'create suitability map habitat'!F7</f>
        <v>8</v>
      </c>
      <c r="G7" s="5">
        <f>$A$1-'create suitability map habitat'!G7</f>
        <v>8</v>
      </c>
      <c r="H7" s="1"/>
      <c r="I7" s="1"/>
      <c r="J7" s="1"/>
      <c r="K7" s="1"/>
      <c r="L7" s="67">
        <f>D4*$E$2+D13*$E$11</f>
        <v>17</v>
      </c>
      <c r="M7" s="67">
        <f t="shared" ref="L7:O11" si="0">E4*$E$2+E13*$E$11</f>
        <v>8</v>
      </c>
      <c r="N7" s="67">
        <f t="shared" si="0"/>
        <v>12</v>
      </c>
      <c r="O7" s="67">
        <f t="shared" si="0"/>
        <v>11</v>
      </c>
    </row>
    <row r="8" spans="1:21" ht="30" customHeight="1">
      <c r="D8" s="5">
        <f>$A$1-'create suitability map habitat'!D8</f>
        <v>2</v>
      </c>
      <c r="E8" s="5">
        <f>$A$1-'create suitability map habitat'!E8</f>
        <v>5</v>
      </c>
      <c r="F8" s="5">
        <f>$A$1-'create suitability map habitat'!F8</f>
        <v>6</v>
      </c>
      <c r="G8" s="5">
        <f>$A$1-'create suitability map habitat'!G8</f>
        <v>0</v>
      </c>
      <c r="H8" s="1"/>
      <c r="I8" s="1"/>
      <c r="J8" s="1"/>
      <c r="K8" s="1"/>
      <c r="L8" s="67">
        <f t="shared" si="0"/>
        <v>24</v>
      </c>
      <c r="M8" s="67">
        <f t="shared" si="0"/>
        <v>3</v>
      </c>
      <c r="N8" s="67">
        <f t="shared" si="0"/>
        <v>7</v>
      </c>
      <c r="O8" s="67">
        <f t="shared" si="0"/>
        <v>16</v>
      </c>
    </row>
    <row r="9" spans="1:21" ht="30" customHeight="1">
      <c r="D9" s="7"/>
      <c r="E9" s="7"/>
      <c r="F9" s="7"/>
      <c r="G9" s="7"/>
      <c r="H9" s="1"/>
      <c r="I9" s="1"/>
      <c r="J9" s="1"/>
      <c r="K9" s="1"/>
      <c r="L9" s="67">
        <f t="shared" si="0"/>
        <v>17</v>
      </c>
      <c r="M9" s="67">
        <f t="shared" si="0"/>
        <v>16</v>
      </c>
      <c r="N9" s="67">
        <f t="shared" si="0"/>
        <v>10</v>
      </c>
      <c r="O9" s="67">
        <f t="shared" si="0"/>
        <v>18</v>
      </c>
    </row>
    <row r="10" spans="1:21" ht="30" customHeight="1">
      <c r="D10" s="7"/>
      <c r="E10" s="7"/>
      <c r="F10" s="7"/>
      <c r="G10" s="7"/>
      <c r="H10" s="1"/>
      <c r="I10" s="1"/>
      <c r="J10" s="1"/>
      <c r="K10" s="1"/>
      <c r="L10" s="67">
        <f t="shared" si="0"/>
        <v>14</v>
      </c>
      <c r="M10" s="67">
        <f t="shared" si="0"/>
        <v>18</v>
      </c>
      <c r="N10" s="67">
        <f t="shared" si="0"/>
        <v>10</v>
      </c>
      <c r="O10" s="67">
        <f t="shared" si="0"/>
        <v>16</v>
      </c>
    </row>
    <row r="11" spans="1:21" ht="30" customHeight="1">
      <c r="A11" t="s">
        <v>3</v>
      </c>
      <c r="D11" s="3"/>
      <c r="E11" s="7">
        <v>2</v>
      </c>
      <c r="F11" s="3"/>
      <c r="G11" s="3"/>
      <c r="H11" s="1"/>
      <c r="I11" s="1"/>
      <c r="J11" s="1"/>
      <c r="K11" s="1"/>
      <c r="L11" s="67">
        <f t="shared" si="0"/>
        <v>18</v>
      </c>
      <c r="M11" s="67">
        <f t="shared" si="0"/>
        <v>11</v>
      </c>
      <c r="N11" s="67">
        <f t="shared" si="0"/>
        <v>18</v>
      </c>
      <c r="O11" s="67">
        <f t="shared" si="0"/>
        <v>0</v>
      </c>
    </row>
    <row r="12" spans="1:21" ht="30" customHeight="1">
      <c r="D12" s="4" t="s">
        <v>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R12" s="64" t="s">
        <v>51</v>
      </c>
    </row>
    <row r="13" spans="1:21" ht="30" customHeight="1">
      <c r="D13" s="6">
        <v>6</v>
      </c>
      <c r="E13" s="6">
        <v>0</v>
      </c>
      <c r="F13" s="6">
        <v>6</v>
      </c>
      <c r="G13" s="6">
        <v>5</v>
      </c>
      <c r="H13" s="1"/>
      <c r="I13" s="1"/>
      <c r="J13" s="1"/>
      <c r="K13" s="1"/>
      <c r="L13" s="1"/>
      <c r="M13" s="1"/>
      <c r="Q13" s="64"/>
      <c r="R13" s="65" t="s">
        <v>52</v>
      </c>
      <c r="S13" s="65" t="s">
        <v>53</v>
      </c>
      <c r="T13" s="66" t="s">
        <v>54</v>
      </c>
    </row>
    <row r="14" spans="1:21" ht="30" customHeight="1">
      <c r="D14" s="6">
        <v>8</v>
      </c>
      <c r="E14" s="6">
        <v>0</v>
      </c>
      <c r="F14" s="6">
        <v>3</v>
      </c>
      <c r="G14" s="6">
        <v>4</v>
      </c>
      <c r="H14" s="1"/>
      <c r="I14" s="1"/>
      <c r="J14" s="1"/>
      <c r="K14" s="1"/>
      <c r="L14" s="1"/>
      <c r="M14" s="1"/>
      <c r="Q14" s="64"/>
      <c r="R14" s="68">
        <v>0</v>
      </c>
      <c r="S14" s="68">
        <v>5</v>
      </c>
      <c r="T14" s="76">
        <f>AVERAGE(R14:S14)</f>
        <v>2.5</v>
      </c>
      <c r="U14" s="64" t="s">
        <v>55</v>
      </c>
    </row>
    <row r="15" spans="1:21" ht="30" customHeight="1">
      <c r="D15" s="6">
        <v>5</v>
      </c>
      <c r="E15" s="6">
        <v>7</v>
      </c>
      <c r="F15" s="6">
        <v>4</v>
      </c>
      <c r="G15" s="6">
        <v>7</v>
      </c>
      <c r="H15" s="1"/>
      <c r="I15" s="1"/>
      <c r="J15" s="1"/>
      <c r="K15" s="1"/>
      <c r="L15" s="1"/>
      <c r="M15" s="1"/>
      <c r="Q15" s="64"/>
      <c r="R15" s="68">
        <v>5</v>
      </c>
      <c r="S15" s="68">
        <v>10</v>
      </c>
      <c r="T15" s="76">
        <f t="shared" ref="T15:T18" si="1">AVERAGE(R15:S15)</f>
        <v>7.5</v>
      </c>
    </row>
    <row r="16" spans="1:21" ht="30" customHeight="1">
      <c r="D16" s="6">
        <v>4</v>
      </c>
      <c r="E16" s="6">
        <v>7</v>
      </c>
      <c r="F16" s="6">
        <v>1</v>
      </c>
      <c r="G16" s="6">
        <v>4</v>
      </c>
      <c r="H16" s="1"/>
      <c r="I16" s="1"/>
      <c r="J16" s="1"/>
      <c r="K16" s="1"/>
      <c r="L16" s="1"/>
      <c r="M16" s="1"/>
      <c r="Q16" s="64"/>
      <c r="R16" s="68">
        <v>10</v>
      </c>
      <c r="S16" s="68">
        <v>15</v>
      </c>
      <c r="T16" s="76">
        <f t="shared" si="1"/>
        <v>12.5</v>
      </c>
    </row>
    <row r="17" spans="4:21" ht="30" customHeight="1">
      <c r="D17" s="6">
        <v>8</v>
      </c>
      <c r="E17" s="6">
        <v>3</v>
      </c>
      <c r="F17" s="6">
        <v>6</v>
      </c>
      <c r="G17" s="6">
        <v>0</v>
      </c>
      <c r="H17" s="1"/>
      <c r="I17" s="1"/>
      <c r="J17" s="1"/>
      <c r="K17" s="1"/>
      <c r="L17" s="1"/>
      <c r="M17" s="1"/>
      <c r="R17" s="68">
        <v>15</v>
      </c>
      <c r="S17" s="68">
        <v>20</v>
      </c>
      <c r="T17" s="76">
        <f t="shared" si="1"/>
        <v>17.5</v>
      </c>
    </row>
    <row r="18" spans="4:21" ht="30" customHeight="1">
      <c r="D18" s="1"/>
      <c r="E18" s="1"/>
      <c r="F18" s="1"/>
      <c r="G18" s="1"/>
      <c r="H18" s="1"/>
      <c r="I18" s="1"/>
      <c r="J18" s="1"/>
      <c r="K18" s="1"/>
      <c r="L18" s="1"/>
      <c r="M18" s="1"/>
      <c r="R18" s="68">
        <v>20</v>
      </c>
      <c r="S18" s="68">
        <v>25</v>
      </c>
      <c r="T18" s="76">
        <f t="shared" si="1"/>
        <v>22.5</v>
      </c>
    </row>
    <row r="19" spans="4:21" ht="30" customHeight="1">
      <c r="D19" s="1"/>
      <c r="E19" s="1"/>
      <c r="F19" s="1"/>
      <c r="G19" s="1"/>
      <c r="H19" s="1"/>
      <c r="I19" s="1"/>
      <c r="J19" s="1"/>
      <c r="K19" s="1"/>
      <c r="L19" s="1"/>
      <c r="M19" s="1"/>
      <c r="R19" s="68">
        <v>25</v>
      </c>
      <c r="S19" s="68"/>
      <c r="T19" s="76">
        <f>R19+5</f>
        <v>30</v>
      </c>
      <c r="U19" s="64" t="s">
        <v>56</v>
      </c>
    </row>
    <row r="20" spans="4:21" ht="30" customHeight="1"/>
    <row r="21" spans="4:21" ht="30" customHeight="1"/>
    <row r="22" spans="4:21" ht="30" customHeight="1"/>
    <row r="23" spans="4:21" ht="30" customHeight="1"/>
    <row r="24" spans="4:21" ht="30" customHeight="1"/>
    <row r="25" spans="4:21" ht="30" customHeight="1"/>
    <row r="26" spans="4:21" ht="30" customHeight="1"/>
    <row r="27" spans="4:21" ht="30" customHeight="1"/>
    <row r="28" spans="4:21" ht="30" customHeight="1"/>
    <row r="29" spans="4:21" ht="30" customHeight="1"/>
    <row r="30" spans="4:21" ht="30" customHeight="1"/>
    <row r="31" spans="4:21" ht="30" customHeight="1"/>
    <row r="32" spans="4:21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19.899999999999999" customHeight="1"/>
    <row r="45" ht="19.899999999999999" customHeight="1"/>
    <row r="46" ht="19.899999999999999" customHeight="1"/>
    <row r="47" ht="19.899999999999999" customHeight="1"/>
    <row r="48" ht="19.899999999999999" customHeight="1"/>
    <row r="49" ht="19.899999999999999" customHeight="1"/>
    <row r="50" ht="19.899999999999999" customHeight="1"/>
    <row r="51" ht="19.899999999999999" customHeight="1"/>
  </sheetData>
  <phoneticPr fontId="2" type="noConversion"/>
  <conditionalFormatting sqref="D13:G17">
    <cfRule type="cellIs" dxfId="63" priority="19" stopIfTrue="1" operator="between">
      <formula>0</formula>
      <formula>2.5</formula>
    </cfRule>
    <cfRule type="cellIs" dxfId="62" priority="20" stopIfTrue="1" operator="between">
      <formula>2.5</formula>
      <formula>5</formula>
    </cfRule>
    <cfRule type="cellIs" dxfId="61" priority="21" stopIfTrue="1" operator="between">
      <formula>5</formula>
      <formula>7.5</formula>
    </cfRule>
  </conditionalFormatting>
  <conditionalFormatting sqref="D4:G8">
    <cfRule type="cellIs" dxfId="60" priority="22" stopIfTrue="1" operator="between">
      <formula>0</formula>
      <formula>2.5</formula>
    </cfRule>
    <cfRule type="cellIs" dxfId="59" priority="23" stopIfTrue="1" operator="between">
      <formula>2.5</formula>
      <formula>5</formula>
    </cfRule>
    <cfRule type="cellIs" dxfId="58" priority="24" stopIfTrue="1" operator="between">
      <formula>5</formula>
      <formula>7.5</formula>
    </cfRule>
  </conditionalFormatting>
  <conditionalFormatting sqref="L7:O11">
    <cfRule type="cellIs" dxfId="57" priority="25" stopIfTrue="1" operator="between">
      <formula>0</formula>
      <formula>7.5</formula>
    </cfRule>
    <cfRule type="cellIs" dxfId="56" priority="26" stopIfTrue="1" operator="between">
      <formula>7.5</formula>
      <formula>15</formula>
    </cfRule>
    <cfRule type="cellIs" dxfId="55" priority="27" stopIfTrue="1" operator="between">
      <formula>15</formula>
      <formula>22</formula>
    </cfRule>
  </conditionalFormatting>
  <conditionalFormatting sqref="L7:O11">
    <cfRule type="cellIs" dxfId="54" priority="13" stopIfTrue="1" operator="between">
      <formula>0</formula>
      <formula>7.5</formula>
    </cfRule>
    <cfRule type="cellIs" dxfId="53" priority="14" stopIfTrue="1" operator="between">
      <formula>7.5</formula>
      <formula>15</formula>
    </cfRule>
    <cfRule type="cellIs" dxfId="52" priority="15" stopIfTrue="1" operator="between">
      <formula>15</formula>
      <formula>22.5</formula>
    </cfRule>
  </conditionalFormatting>
  <conditionalFormatting sqref="L7:O11">
    <cfRule type="cellIs" dxfId="51" priority="7" stopIfTrue="1" operator="greaterThan">
      <formula>$R$19</formula>
    </cfRule>
    <cfRule type="cellIs" dxfId="50" priority="8" stopIfTrue="1" operator="between">
      <formula>$R$18</formula>
      <formula>$S$18</formula>
    </cfRule>
    <cfRule type="cellIs" dxfId="49" priority="9" stopIfTrue="1" operator="between">
      <formula>$R$17</formula>
      <formula>$S$17</formula>
    </cfRule>
    <cfRule type="cellIs" dxfId="48" priority="10" stopIfTrue="1" operator="between">
      <formula>$R$16</formula>
      <formula>$S$16</formula>
    </cfRule>
    <cfRule type="cellIs" dxfId="47" priority="11" stopIfTrue="1" operator="between">
      <formula>$R$15</formula>
      <formula>$S$15</formula>
    </cfRule>
    <cfRule type="cellIs" dxfId="46" priority="12" stopIfTrue="1" operator="between">
      <formula>$R$14</formula>
      <formula>$S$14</formula>
    </cfRule>
  </conditionalFormatting>
  <conditionalFormatting sqref="T14:T19">
    <cfRule type="cellIs" dxfId="45" priority="1" stopIfTrue="1" operator="greaterThan">
      <formula>25</formula>
    </cfRule>
    <cfRule type="cellIs" dxfId="44" priority="2" stopIfTrue="1" operator="between">
      <formula>20</formula>
      <formula>25</formula>
    </cfRule>
    <cfRule type="cellIs" dxfId="43" priority="3" stopIfTrue="1" operator="between">
      <formula>15</formula>
      <formula>20</formula>
    </cfRule>
    <cfRule type="cellIs" dxfId="42" priority="4" stopIfTrue="1" operator="between">
      <formula>10</formula>
      <formula>15</formula>
    </cfRule>
    <cfRule type="cellIs" dxfId="41" priority="5" stopIfTrue="1" operator="between">
      <formula>5</formula>
      <formula>10</formula>
    </cfRule>
    <cfRule type="cellIs" dxfId="40" priority="6" stopIfTrue="1" operator="between">
      <formula>0</formula>
      <formula>5</formula>
    </cfRule>
  </conditionalFormatting>
  <pageMargins left="0.75" right="0.75" top="1" bottom="1" header="0.5" footer="0.5"/>
  <pageSetup orientation="portrait" horizontalDpi="4294967293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N37"/>
  <sheetViews>
    <sheetView zoomScale="110" zoomScaleNormal="110" workbookViewId="0">
      <selection activeCell="M3" sqref="M3"/>
    </sheetView>
  </sheetViews>
  <sheetFormatPr defaultRowHeight="12.75"/>
  <cols>
    <col min="1" max="9" width="6.7109375" customWidth="1"/>
    <col min="10" max="10" width="8.7109375" customWidth="1"/>
    <col min="11" max="11" width="11.7109375" customWidth="1"/>
    <col min="12" max="12" width="11.85546875" customWidth="1"/>
    <col min="13" max="13" width="10.85546875" style="3" customWidth="1"/>
    <col min="14" max="14" width="10.140625" style="3" customWidth="1"/>
    <col min="15" max="17" width="10.85546875" style="3" customWidth="1"/>
    <col min="18" max="18" width="6.7109375" customWidth="1"/>
    <col min="19" max="66" width="8.85546875" style="3" customWidth="1"/>
  </cols>
  <sheetData>
    <row r="1" spans="1:66" ht="30" customHeight="1">
      <c r="A1" s="8"/>
      <c r="B1" s="8"/>
      <c r="M1"/>
      <c r="N1"/>
      <c r="O1"/>
      <c r="P1"/>
      <c r="Q1"/>
      <c r="S1"/>
      <c r="T1" s="17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</row>
    <row r="2" spans="1:66" ht="30" customHeight="1" thickBot="1">
      <c r="A2" s="8"/>
      <c r="B2" s="8"/>
      <c r="J2" s="19"/>
      <c r="K2" s="19"/>
      <c r="L2" s="19"/>
      <c r="M2"/>
      <c r="N2"/>
      <c r="O2"/>
      <c r="P2"/>
      <c r="Q2"/>
      <c r="S2" s="11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/>
      <c r="BJ2"/>
      <c r="BK2"/>
      <c r="BL2"/>
      <c r="BM2"/>
      <c r="BN2"/>
    </row>
    <row r="3" spans="1:66" ht="62.45" customHeight="1" thickBot="1">
      <c r="A3" s="8" t="str">
        <f>'create suitability map Ski'!L6</f>
        <v>Resulting Suitability Map for Ski Resort</v>
      </c>
      <c r="B3" s="8"/>
      <c r="J3" s="37" t="s">
        <v>14</v>
      </c>
      <c r="K3" s="62" t="s">
        <v>28</v>
      </c>
      <c r="L3" s="81" t="s">
        <v>29</v>
      </c>
      <c r="M3" s="78"/>
      <c r="N3" s="78"/>
      <c r="O3" s="78"/>
      <c r="P3" s="78"/>
      <c r="Q3" s="78"/>
      <c r="S3" s="13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</row>
    <row r="4" spans="1:66" ht="30" customHeight="1">
      <c r="A4" s="67">
        <f>'create suitability map Ski'!L7</f>
        <v>17</v>
      </c>
      <c r="B4" s="67">
        <f>'create suitability map Ski'!M7</f>
        <v>8</v>
      </c>
      <c r="C4" s="67">
        <f>'create suitability map Ski'!N7</f>
        <v>12</v>
      </c>
      <c r="D4" s="67">
        <f>'create suitability map Ski'!O7</f>
        <v>11</v>
      </c>
      <c r="J4" s="70">
        <v>1</v>
      </c>
      <c r="K4" s="36">
        <f>$A4</f>
        <v>17</v>
      </c>
      <c r="L4" s="72">
        <f>$A11</f>
        <v>15</v>
      </c>
      <c r="M4" s="79"/>
      <c r="N4" s="79"/>
      <c r="R4" s="77"/>
      <c r="S4" s="13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3"/>
    </row>
    <row r="5" spans="1:66" ht="30" customHeight="1">
      <c r="A5" s="67">
        <f>'create suitability map Ski'!L8</f>
        <v>24</v>
      </c>
      <c r="B5" s="67">
        <f>'create suitability map Ski'!M8</f>
        <v>3</v>
      </c>
      <c r="C5" s="67">
        <f>'create suitability map Ski'!N8</f>
        <v>7</v>
      </c>
      <c r="D5" s="67">
        <f>'create suitability map Ski'!O8</f>
        <v>16</v>
      </c>
      <c r="J5" s="71">
        <v>2</v>
      </c>
      <c r="K5" s="33">
        <f>$B4</f>
        <v>8</v>
      </c>
      <c r="L5" s="72">
        <f>$B11</f>
        <v>0</v>
      </c>
      <c r="M5" s="79"/>
      <c r="N5" s="79"/>
      <c r="R5" s="77"/>
      <c r="S5" s="1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I5" s="24"/>
      <c r="BJ5" s="25"/>
    </row>
    <row r="6" spans="1:66" ht="30" customHeight="1">
      <c r="A6" s="67">
        <f>'create suitability map Ski'!L9</f>
        <v>17</v>
      </c>
      <c r="B6" s="67">
        <f>'create suitability map Ski'!M9</f>
        <v>16</v>
      </c>
      <c r="C6" s="67">
        <f>'create suitability map Ski'!N9</f>
        <v>10</v>
      </c>
      <c r="D6" s="67">
        <f>'create suitability map Ski'!O9</f>
        <v>18</v>
      </c>
      <c r="J6" s="71">
        <v>3</v>
      </c>
      <c r="K6" s="33">
        <f>$C4</f>
        <v>12</v>
      </c>
      <c r="L6" s="72">
        <f>$C11</f>
        <v>30</v>
      </c>
      <c r="M6" s="79"/>
      <c r="N6" s="79"/>
      <c r="R6" s="77"/>
      <c r="S6" s="13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2"/>
    </row>
    <row r="7" spans="1:66" ht="30" customHeight="1">
      <c r="A7" s="67">
        <f>'create suitability map Ski'!L10</f>
        <v>14</v>
      </c>
      <c r="B7" s="67">
        <f>'create suitability map Ski'!M10</f>
        <v>18</v>
      </c>
      <c r="C7" s="67">
        <f>'create suitability map Ski'!N10</f>
        <v>10</v>
      </c>
      <c r="D7" s="67">
        <f>'create suitability map Ski'!O10</f>
        <v>16</v>
      </c>
      <c r="J7" s="71">
        <v>4</v>
      </c>
      <c r="K7" s="33">
        <f>$D4</f>
        <v>11</v>
      </c>
      <c r="L7" s="72">
        <f>$D11</f>
        <v>26</v>
      </c>
      <c r="M7" s="79"/>
      <c r="N7" s="79"/>
      <c r="R7" s="77"/>
      <c r="S7" s="13"/>
    </row>
    <row r="8" spans="1:66" ht="30" customHeight="1">
      <c r="A8" s="67">
        <f>'create suitability map Ski'!L11</f>
        <v>18</v>
      </c>
      <c r="B8" s="67">
        <f>'create suitability map Ski'!M11</f>
        <v>11</v>
      </c>
      <c r="C8" s="67">
        <f>'create suitability map Ski'!N11</f>
        <v>18</v>
      </c>
      <c r="D8" s="67">
        <f>'create suitability map Ski'!O11</f>
        <v>0</v>
      </c>
      <c r="J8" s="71">
        <v>5</v>
      </c>
      <c r="K8" s="36">
        <f>$A5</f>
        <v>24</v>
      </c>
      <c r="L8" s="72">
        <f>$A12</f>
        <v>8</v>
      </c>
      <c r="M8" s="79"/>
      <c r="N8" s="79"/>
      <c r="R8" s="77"/>
      <c r="S8" s="13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6"/>
      <c r="BI8" s="27"/>
      <c r="BJ8" s="25"/>
    </row>
    <row r="9" spans="1:66" ht="30" customHeight="1">
      <c r="A9" s="9" t="s">
        <v>6</v>
      </c>
      <c r="B9" s="3"/>
      <c r="C9" s="1"/>
      <c r="J9" s="71">
        <v>6</v>
      </c>
      <c r="K9" s="33">
        <f>$B5</f>
        <v>3</v>
      </c>
      <c r="L9" s="72">
        <f>$B12</f>
        <v>15</v>
      </c>
      <c r="M9" s="79"/>
      <c r="N9" s="79"/>
      <c r="R9" s="77"/>
      <c r="S9" s="13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6"/>
      <c r="BI9" s="27"/>
      <c r="BJ9" s="25"/>
    </row>
    <row r="10" spans="1:66" ht="30" customHeight="1">
      <c r="A10" s="3" t="str">
        <f>'create suitability map habitat'!L6</f>
        <v>Resulting Suitability Map for Habitat Protection</v>
      </c>
      <c r="B10" s="3"/>
      <c r="C10" s="1"/>
      <c r="J10" s="71">
        <v>7</v>
      </c>
      <c r="K10" s="33">
        <f>$C5</f>
        <v>7</v>
      </c>
      <c r="L10" s="72">
        <f>$C12</f>
        <v>24</v>
      </c>
      <c r="M10" s="79"/>
      <c r="N10" s="79"/>
      <c r="R10" s="77"/>
      <c r="S10" s="13"/>
      <c r="T10" s="25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25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26"/>
      <c r="BI10" s="27"/>
      <c r="BJ10" s="25"/>
    </row>
    <row r="11" spans="1:66" ht="30" customHeight="1">
      <c r="A11" s="67">
        <f>'create suitability map habitat'!L7</f>
        <v>15</v>
      </c>
      <c r="B11" s="67">
        <f>'create suitability map habitat'!M7</f>
        <v>0</v>
      </c>
      <c r="C11" s="67">
        <f>'create suitability map habitat'!N7</f>
        <v>30</v>
      </c>
      <c r="D11" s="67">
        <f>'create suitability map habitat'!O7</f>
        <v>26</v>
      </c>
      <c r="J11" s="71">
        <v>8</v>
      </c>
      <c r="K11" s="33">
        <f>$D5</f>
        <v>16</v>
      </c>
      <c r="L11" s="72">
        <f>$D12</f>
        <v>4</v>
      </c>
      <c r="M11" s="79"/>
      <c r="N11" s="79"/>
      <c r="R11" s="77"/>
      <c r="S11" s="13"/>
      <c r="T11" s="7"/>
      <c r="U11" s="25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25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26"/>
      <c r="BI11" s="27"/>
      <c r="BJ11" s="25"/>
    </row>
    <row r="12" spans="1:66" ht="30" customHeight="1">
      <c r="A12" s="67">
        <f>'create suitability map habitat'!L8</f>
        <v>8</v>
      </c>
      <c r="B12" s="67">
        <f>'create suitability map habitat'!M8</f>
        <v>15</v>
      </c>
      <c r="C12" s="67">
        <f>'create suitability map habitat'!N8</f>
        <v>24</v>
      </c>
      <c r="D12" s="67">
        <f>'create suitability map habitat'!O8</f>
        <v>4</v>
      </c>
      <c r="J12" s="71">
        <v>9</v>
      </c>
      <c r="K12" s="36">
        <f>$A6</f>
        <v>17</v>
      </c>
      <c r="L12" s="72">
        <f>$A13</f>
        <v>8</v>
      </c>
      <c r="M12" s="79"/>
      <c r="N12" s="79"/>
      <c r="R12" s="77"/>
      <c r="S12" s="13"/>
      <c r="T12" s="7"/>
      <c r="U12" s="7"/>
      <c r="V12" s="25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25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26"/>
      <c r="BI12" s="27"/>
      <c r="BJ12" s="25"/>
    </row>
    <row r="13" spans="1:66" ht="30" customHeight="1">
      <c r="A13" s="67">
        <f>'create suitability map habitat'!L9</f>
        <v>8</v>
      </c>
      <c r="B13" s="67">
        <f>'create suitability map habitat'!M9</f>
        <v>25</v>
      </c>
      <c r="C13" s="67">
        <f>'create suitability map habitat'!N9</f>
        <v>22</v>
      </c>
      <c r="D13" s="67">
        <f>'create suitability map habitat'!O9</f>
        <v>19</v>
      </c>
      <c r="J13" s="71">
        <v>10</v>
      </c>
      <c r="K13" s="33">
        <f>$B6</f>
        <v>16</v>
      </c>
      <c r="L13" s="72">
        <f>$B13</f>
        <v>25</v>
      </c>
      <c r="M13" s="79"/>
      <c r="N13" s="79"/>
      <c r="R13" s="77"/>
      <c r="S13" s="13"/>
      <c r="T13" s="7"/>
      <c r="U13" s="7"/>
      <c r="V13" s="7"/>
      <c r="W13" s="25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25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26"/>
      <c r="BI13" s="27"/>
      <c r="BJ13" s="25"/>
    </row>
    <row r="14" spans="1:66" ht="30" customHeight="1">
      <c r="A14" s="67">
        <f>'create suitability map habitat'!L10</f>
        <v>10</v>
      </c>
      <c r="B14" s="67">
        <f>'create suitability map habitat'!M10</f>
        <v>19</v>
      </c>
      <c r="C14" s="67">
        <f>'create suitability map habitat'!N10</f>
        <v>1</v>
      </c>
      <c r="D14" s="67">
        <f>'create suitability map habitat'!O10</f>
        <v>4</v>
      </c>
      <c r="J14" s="71">
        <v>11</v>
      </c>
      <c r="K14" s="33">
        <f>$C6</f>
        <v>10</v>
      </c>
      <c r="L14" s="72">
        <f>$C13</f>
        <v>22</v>
      </c>
      <c r="M14" s="79"/>
      <c r="N14" s="79"/>
      <c r="R14" s="77"/>
      <c r="S14" s="13"/>
      <c r="T14" s="7"/>
      <c r="U14" s="7"/>
      <c r="V14" s="7"/>
      <c r="W14" s="7"/>
      <c r="X14" s="25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25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26"/>
      <c r="BI14" s="27"/>
      <c r="BJ14" s="25"/>
    </row>
    <row r="15" spans="1:66" ht="30" customHeight="1">
      <c r="A15" s="67">
        <f>'create suitability map habitat'!L11</f>
        <v>26</v>
      </c>
      <c r="B15" s="67">
        <f>'create suitability map habitat'!M11</f>
        <v>12</v>
      </c>
      <c r="C15" s="67">
        <f>'create suitability map habitat'!N11</f>
        <v>12</v>
      </c>
      <c r="D15" s="67">
        <f>'create suitability map habitat'!O11</f>
        <v>24</v>
      </c>
      <c r="J15" s="71">
        <v>12</v>
      </c>
      <c r="K15" s="33">
        <f>$D6</f>
        <v>18</v>
      </c>
      <c r="L15" s="72">
        <f>$D13</f>
        <v>19</v>
      </c>
      <c r="M15" s="79"/>
      <c r="N15" s="79"/>
      <c r="R15" s="77"/>
      <c r="S15" s="13"/>
      <c r="T15" s="7"/>
      <c r="U15" s="7"/>
      <c r="V15" s="7"/>
      <c r="W15" s="7"/>
      <c r="X15" s="7"/>
      <c r="Y15" s="25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25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26"/>
      <c r="BI15" s="27"/>
      <c r="BJ15" s="25"/>
    </row>
    <row r="16" spans="1:66" ht="30" customHeight="1">
      <c r="A16" s="9" t="s">
        <v>7</v>
      </c>
      <c r="B16" s="3"/>
      <c r="C16" s="1"/>
      <c r="J16" s="71">
        <v>13</v>
      </c>
      <c r="K16" s="36">
        <f>$A7</f>
        <v>14</v>
      </c>
      <c r="L16" s="72">
        <f>$A13</f>
        <v>8</v>
      </c>
      <c r="M16" s="79"/>
      <c r="N16" s="79"/>
      <c r="R16" s="77"/>
      <c r="S16" s="13"/>
      <c r="T16" s="7"/>
      <c r="U16" s="7"/>
      <c r="V16" s="7"/>
      <c r="W16" s="7"/>
      <c r="X16" s="7"/>
      <c r="Y16" s="7"/>
      <c r="Z16" s="25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25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26"/>
      <c r="BI16" s="27"/>
      <c r="BJ16" s="25"/>
    </row>
    <row r="17" spans="1:62" ht="30" customHeight="1">
      <c r="A17" s="3"/>
      <c r="B17" s="3"/>
      <c r="C17" s="1"/>
      <c r="J17" s="71">
        <v>14</v>
      </c>
      <c r="K17" s="33">
        <f>$B7</f>
        <v>18</v>
      </c>
      <c r="L17" s="72">
        <f>$B14</f>
        <v>19</v>
      </c>
      <c r="M17" s="79"/>
      <c r="N17" s="79"/>
      <c r="R17" s="77"/>
      <c r="S17" s="13"/>
      <c r="T17" s="7"/>
      <c r="U17" s="7"/>
      <c r="V17" s="7"/>
      <c r="W17" s="7"/>
      <c r="X17" s="7"/>
      <c r="Y17" s="7"/>
      <c r="Z17" s="7"/>
      <c r="AA17" s="25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25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26"/>
      <c r="BI17" s="27"/>
      <c r="BJ17" s="25"/>
    </row>
    <row r="18" spans="1:62" ht="30" customHeight="1">
      <c r="A18" s="14"/>
      <c r="B18" s="14"/>
      <c r="C18" s="14"/>
      <c r="D18" s="14"/>
      <c r="J18" s="71">
        <v>15</v>
      </c>
      <c r="K18" s="33">
        <f>$C7</f>
        <v>10</v>
      </c>
      <c r="L18" s="72">
        <f>$C14</f>
        <v>1</v>
      </c>
      <c r="M18" s="79"/>
      <c r="N18" s="79"/>
      <c r="R18" s="77"/>
      <c r="S18" s="13"/>
      <c r="T18" s="7"/>
      <c r="U18" s="7"/>
      <c r="V18" s="7"/>
      <c r="W18" s="7"/>
      <c r="X18" s="7"/>
      <c r="Y18" s="7"/>
      <c r="Z18" s="7"/>
      <c r="AA18" s="7"/>
      <c r="AB18" s="25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25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26"/>
      <c r="BI18" s="27"/>
      <c r="BJ18" s="25"/>
    </row>
    <row r="19" spans="1:62" ht="30" customHeight="1">
      <c r="A19" s="14"/>
      <c r="B19" s="14"/>
      <c r="C19" s="14"/>
      <c r="D19" s="14"/>
      <c r="J19" s="71">
        <v>16</v>
      </c>
      <c r="K19" s="33">
        <f>$D7</f>
        <v>16</v>
      </c>
      <c r="L19" s="72">
        <f>$D14</f>
        <v>4</v>
      </c>
      <c r="M19" s="79"/>
      <c r="N19" s="79"/>
      <c r="R19" s="77"/>
      <c r="S19" s="13"/>
      <c r="T19" s="7"/>
      <c r="U19" s="7"/>
      <c r="V19" s="7"/>
      <c r="W19" s="7"/>
      <c r="X19" s="7"/>
      <c r="Y19" s="7"/>
      <c r="Z19" s="7"/>
      <c r="AA19" s="7"/>
      <c r="AB19" s="7"/>
      <c r="AC19" s="25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25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26"/>
      <c r="BI19" s="27"/>
      <c r="BJ19" s="25"/>
    </row>
    <row r="20" spans="1:62" ht="30" customHeight="1">
      <c r="A20" s="14"/>
      <c r="B20" s="14"/>
      <c r="C20" s="14"/>
      <c r="D20" s="14"/>
      <c r="J20" s="71">
        <v>17</v>
      </c>
      <c r="K20" s="36">
        <f>$A8</f>
        <v>18</v>
      </c>
      <c r="L20" s="72">
        <f>$A15</f>
        <v>26</v>
      </c>
      <c r="M20" s="79"/>
      <c r="N20" s="79"/>
      <c r="R20" s="77"/>
      <c r="S20" s="13"/>
      <c r="T20" s="7"/>
      <c r="U20" s="7"/>
      <c r="V20" s="7"/>
      <c r="W20" s="7"/>
      <c r="X20" s="7"/>
      <c r="Y20" s="7"/>
      <c r="Z20" s="7"/>
      <c r="AA20" s="7"/>
      <c r="AB20" s="7"/>
      <c r="AC20" s="7"/>
      <c r="AD20" s="25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25"/>
      <c r="AY20" s="7"/>
      <c r="AZ20" s="7"/>
      <c r="BA20" s="7"/>
      <c r="BB20" s="7"/>
      <c r="BC20" s="7"/>
      <c r="BD20" s="7"/>
      <c r="BE20" s="7"/>
      <c r="BF20" s="7"/>
      <c r="BG20" s="7"/>
      <c r="BH20" s="26"/>
      <c r="BI20" s="27"/>
      <c r="BJ20" s="25"/>
    </row>
    <row r="21" spans="1:62" ht="30" customHeight="1">
      <c r="A21" s="14"/>
      <c r="B21" s="14"/>
      <c r="C21" s="14"/>
      <c r="D21" s="14"/>
      <c r="J21" s="71">
        <v>18</v>
      </c>
      <c r="K21" s="33">
        <f>$B8</f>
        <v>11</v>
      </c>
      <c r="L21" s="72">
        <f>$B15</f>
        <v>12</v>
      </c>
      <c r="M21" s="79"/>
      <c r="N21" s="79"/>
      <c r="R21" s="77"/>
      <c r="S21" s="13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25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25"/>
      <c r="AZ21" s="7"/>
      <c r="BA21" s="7"/>
      <c r="BB21" s="7"/>
      <c r="BC21" s="7"/>
      <c r="BD21" s="7"/>
      <c r="BE21" s="7"/>
      <c r="BF21" s="7"/>
      <c r="BG21" s="7"/>
      <c r="BH21" s="26"/>
      <c r="BI21" s="27"/>
      <c r="BJ21" s="25"/>
    </row>
    <row r="22" spans="1:62" ht="30" customHeight="1">
      <c r="A22" s="14"/>
      <c r="B22" s="14"/>
      <c r="C22" s="14"/>
      <c r="D22" s="14"/>
      <c r="J22" s="71">
        <v>19</v>
      </c>
      <c r="K22" s="33">
        <f>$C8</f>
        <v>18</v>
      </c>
      <c r="L22" s="72">
        <f>$C15</f>
        <v>12</v>
      </c>
      <c r="M22" s="79"/>
      <c r="N22" s="79"/>
      <c r="R22" s="77"/>
      <c r="S22" s="13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25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5"/>
      <c r="BA22" s="7"/>
      <c r="BB22" s="7"/>
      <c r="BC22" s="7"/>
      <c r="BD22" s="7"/>
      <c r="BE22" s="7"/>
      <c r="BF22" s="7"/>
      <c r="BG22" s="7"/>
      <c r="BH22" s="26"/>
      <c r="BI22" s="27"/>
      <c r="BJ22" s="25"/>
    </row>
    <row r="23" spans="1:62" ht="30" customHeight="1" thickBot="1">
      <c r="F23" s="15"/>
      <c r="J23" s="73">
        <v>20</v>
      </c>
      <c r="K23" s="74">
        <f>$D8</f>
        <v>0</v>
      </c>
      <c r="L23" s="75">
        <f>$D15</f>
        <v>24</v>
      </c>
      <c r="M23" s="79"/>
      <c r="N23" s="79"/>
      <c r="R23" s="77"/>
      <c r="S23" s="13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5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25"/>
      <c r="BB23" s="7"/>
      <c r="BC23" s="7"/>
      <c r="BD23" s="7"/>
      <c r="BE23" s="7"/>
      <c r="BF23" s="7"/>
      <c r="BG23" s="7"/>
      <c r="BH23" s="26"/>
      <c r="BI23" s="27"/>
      <c r="BJ23" s="25"/>
    </row>
    <row r="24" spans="1:62" ht="30" customHeight="1">
      <c r="J24" s="69"/>
      <c r="K24" s="69"/>
      <c r="L24" s="69"/>
    </row>
    <row r="25" spans="1:62" ht="30" customHeight="1">
      <c r="J25" s="69"/>
      <c r="K25" s="69"/>
      <c r="L25" s="69"/>
      <c r="Q25" s="80"/>
    </row>
    <row r="26" spans="1:62" ht="30" customHeight="1">
      <c r="J26" s="8"/>
      <c r="K26" s="8"/>
      <c r="L26" s="8"/>
    </row>
    <row r="27" spans="1:62" ht="30" customHeight="1">
      <c r="J27" s="8"/>
      <c r="K27" s="8"/>
      <c r="L27" s="8"/>
    </row>
    <row r="28" spans="1:62" ht="30" customHeight="1">
      <c r="J28" s="8"/>
      <c r="K28" s="8"/>
      <c r="L28" s="8"/>
    </row>
    <row r="29" spans="1:62" ht="30" customHeight="1"/>
    <row r="30" spans="1:62" ht="19.899999999999999" customHeight="1"/>
    <row r="31" spans="1:62" ht="19.899999999999999" customHeight="1"/>
    <row r="32" spans="1:62" ht="19.899999999999999" customHeight="1"/>
    <row r="33" ht="19.899999999999999" customHeight="1"/>
    <row r="34" ht="19.899999999999999" customHeight="1"/>
    <row r="35" ht="19.899999999999999" customHeight="1"/>
    <row r="36" ht="19.899999999999999" customHeight="1"/>
    <row r="37" ht="19.899999999999999" customHeight="1"/>
  </sheetData>
  <conditionalFormatting sqref="A4:D8 A11:D15">
    <cfRule type="cellIs" dxfId="39" priority="10" stopIfTrue="1" operator="between">
      <formula>0</formula>
      <formula>6</formula>
    </cfRule>
    <cfRule type="cellIs" dxfId="38" priority="11" stopIfTrue="1" operator="between">
      <formula>6</formula>
      <formula>12</formula>
    </cfRule>
    <cfRule type="cellIs" dxfId="37" priority="12" stopIfTrue="1" operator="between">
      <formula>12</formula>
      <formula>18</formula>
    </cfRule>
  </conditionalFormatting>
  <conditionalFormatting sqref="A11:D15">
    <cfRule type="cellIs" dxfId="36" priority="7" stopIfTrue="1" operator="between">
      <formula>0</formula>
      <formula>7.5</formula>
    </cfRule>
    <cfRule type="cellIs" dxfId="35" priority="8" stopIfTrue="1" operator="between">
      <formula>7.5</formula>
      <formula>15</formula>
    </cfRule>
    <cfRule type="cellIs" dxfId="34" priority="9" stopIfTrue="1" operator="between">
      <formula>15</formula>
      <formula>22.5</formula>
    </cfRule>
  </conditionalFormatting>
  <conditionalFormatting sqref="A4:D8 A11:D15">
    <cfRule type="cellIs" dxfId="33" priority="1" stopIfTrue="1" operator="greaterThan">
      <formula>25</formula>
    </cfRule>
    <cfRule type="cellIs" dxfId="32" priority="2" stopIfTrue="1" operator="between">
      <formula>20</formula>
      <formula>25</formula>
    </cfRule>
    <cfRule type="cellIs" dxfId="31" priority="3" stopIfTrue="1" operator="between">
      <formula>15</formula>
      <formula>20</formula>
    </cfRule>
    <cfRule type="cellIs" dxfId="30" priority="4" stopIfTrue="1" operator="between">
      <formula>10</formula>
      <formula>15</formula>
    </cfRule>
    <cfRule type="cellIs" dxfId="29" priority="5" stopIfTrue="1" operator="between">
      <formula>5</formula>
      <formula>10</formula>
    </cfRule>
    <cfRule type="cellIs" dxfId="28" priority="6" stopIfTrue="1" operator="between">
      <formula>0</formula>
      <formula>5</formula>
    </cfRule>
  </conditionalFormatting>
  <pageMargins left="0.75" right="0.75" top="1" bottom="1" header="0.5" footer="0.5"/>
  <pageSetup scale="92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BX53"/>
  <sheetViews>
    <sheetView tabSelected="1" zoomScale="85" zoomScaleNormal="85" workbookViewId="0">
      <selection activeCell="N6" sqref="N6"/>
    </sheetView>
  </sheetViews>
  <sheetFormatPr defaultRowHeight="12.75"/>
  <cols>
    <col min="2" max="10" width="6.7109375" customWidth="1"/>
    <col min="11" max="11" width="8.7109375" customWidth="1"/>
    <col min="12" max="12" width="11.7109375" customWidth="1"/>
    <col min="13" max="13" width="11.85546875" customWidth="1"/>
    <col min="14" max="14" width="13.140625" customWidth="1"/>
    <col min="15" max="18" width="13.28515625" customWidth="1"/>
    <col min="19" max="19" width="4.140625" customWidth="1"/>
    <col min="20" max="20" width="12.42578125" customWidth="1"/>
    <col min="21" max="21" width="11.85546875" customWidth="1"/>
    <col min="22" max="22" width="15.85546875" customWidth="1"/>
    <col min="23" max="23" width="10.85546875" customWidth="1"/>
    <col min="24" max="28" width="6.7109375" customWidth="1"/>
    <col min="29" max="76" width="8.85546875" style="3" customWidth="1"/>
  </cols>
  <sheetData>
    <row r="1" spans="2:76" ht="30" customHeight="1" thickBot="1">
      <c r="B1" s="8"/>
      <c r="C1" s="8"/>
      <c r="K1" t="s">
        <v>24</v>
      </c>
      <c r="AC1"/>
      <c r="AD1" s="17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</row>
    <row r="2" spans="2:76" ht="30" customHeight="1" thickBot="1">
      <c r="B2" s="8"/>
      <c r="C2" s="8"/>
      <c r="K2" s="19"/>
      <c r="L2" s="19"/>
      <c r="M2" s="19"/>
      <c r="N2" s="19"/>
      <c r="O2" s="19"/>
      <c r="P2" s="89" t="s">
        <v>25</v>
      </c>
      <c r="Q2" s="89" t="s">
        <v>26</v>
      </c>
      <c r="R2" s="89" t="s">
        <v>21</v>
      </c>
      <c r="S2" s="19"/>
      <c r="T2" s="89" t="s">
        <v>17</v>
      </c>
      <c r="AC2" s="11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/>
      <c r="BT2"/>
      <c r="BU2"/>
      <c r="BV2"/>
      <c r="BW2"/>
      <c r="BX2"/>
    </row>
    <row r="3" spans="2:76" ht="62.45" customHeight="1" thickBot="1">
      <c r="B3" s="8" t="str">
        <f>'create suitability map Ski'!L6</f>
        <v>Resulting Suitability Map for Ski Resort</v>
      </c>
      <c r="C3" s="8"/>
      <c r="K3" s="37" t="s">
        <v>14</v>
      </c>
      <c r="L3" s="62" t="s">
        <v>28</v>
      </c>
      <c r="M3" s="62" t="s">
        <v>29</v>
      </c>
      <c r="N3" s="38" t="s">
        <v>15</v>
      </c>
      <c r="O3" s="38" t="s">
        <v>16</v>
      </c>
      <c r="P3" s="90"/>
      <c r="Q3" s="90"/>
      <c r="R3" s="90" t="s">
        <v>21</v>
      </c>
      <c r="S3" s="39"/>
      <c r="T3" s="90"/>
      <c r="U3" s="20"/>
      <c r="AC3" s="13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</row>
    <row r="4" spans="2:76" ht="30" customHeight="1">
      <c r="B4" s="67">
        <f>'create suitability map Ski'!L7</f>
        <v>17</v>
      </c>
      <c r="C4" s="67">
        <f>'create suitability map Ski'!M7</f>
        <v>8</v>
      </c>
      <c r="D4" s="67">
        <f>'create suitability map Ski'!N7</f>
        <v>12</v>
      </c>
      <c r="E4" s="67">
        <f>'create suitability map Ski'!O7</f>
        <v>11</v>
      </c>
      <c r="K4" s="35">
        <v>1</v>
      </c>
      <c r="L4" s="36">
        <f>$B4</f>
        <v>17</v>
      </c>
      <c r="M4" s="36">
        <f>$B11</f>
        <v>15</v>
      </c>
      <c r="N4" s="48">
        <v>0</v>
      </c>
      <c r="O4" s="47">
        <v>0</v>
      </c>
      <c r="P4" s="54">
        <f>N4*L4</f>
        <v>0</v>
      </c>
      <c r="Q4" s="54">
        <f>O4*M4</f>
        <v>0</v>
      </c>
      <c r="R4" s="49">
        <f>SUMPRODUCT(N4:O4,L4:M4)</f>
        <v>0</v>
      </c>
      <c r="S4" s="31"/>
      <c r="T4" s="50">
        <f>SUM(N4:O4)</f>
        <v>0</v>
      </c>
      <c r="U4" s="51"/>
      <c r="AC4" s="13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3"/>
    </row>
    <row r="5" spans="2:76" ht="30" customHeight="1">
      <c r="B5" s="67">
        <f>'create suitability map Ski'!L8</f>
        <v>24</v>
      </c>
      <c r="C5" s="67">
        <f>'create suitability map Ski'!M8</f>
        <v>3</v>
      </c>
      <c r="D5" s="67">
        <f>'create suitability map Ski'!N8</f>
        <v>7</v>
      </c>
      <c r="E5" s="67">
        <f>'create suitability map Ski'!O8</f>
        <v>16</v>
      </c>
      <c r="K5" s="21">
        <v>2</v>
      </c>
      <c r="L5" s="33">
        <f>$C4</f>
        <v>8</v>
      </c>
      <c r="M5" s="33">
        <f>$C11</f>
        <v>0</v>
      </c>
      <c r="N5" s="48">
        <v>0</v>
      </c>
      <c r="O5" s="47">
        <v>0</v>
      </c>
      <c r="P5" s="54">
        <f t="shared" ref="P5:P23" si="0">N5*L5</f>
        <v>0</v>
      </c>
      <c r="Q5" s="54">
        <f t="shared" ref="Q5:Q23" si="1">O5*M5</f>
        <v>0</v>
      </c>
      <c r="R5" s="49">
        <f t="shared" ref="R5:R23" si="2">SUMPRODUCT(N5:O5,L5:M5)</f>
        <v>0</v>
      </c>
      <c r="S5" s="28"/>
      <c r="T5" s="52">
        <f t="shared" ref="T5:T23" si="3">SUM(N5:O5)</f>
        <v>0</v>
      </c>
      <c r="U5" s="51"/>
      <c r="AC5" s="1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S5" s="24"/>
      <c r="BT5" s="25"/>
    </row>
    <row r="6" spans="2:76" ht="30" customHeight="1">
      <c r="B6" s="67">
        <f>'create suitability map Ski'!L9</f>
        <v>17</v>
      </c>
      <c r="C6" s="67">
        <f>'create suitability map Ski'!M9</f>
        <v>16</v>
      </c>
      <c r="D6" s="67">
        <f>'create suitability map Ski'!N9</f>
        <v>10</v>
      </c>
      <c r="E6" s="67">
        <f>'create suitability map Ski'!O9</f>
        <v>18</v>
      </c>
      <c r="K6" s="21">
        <v>3</v>
      </c>
      <c r="L6" s="33">
        <f>$D4</f>
        <v>12</v>
      </c>
      <c r="M6" s="33">
        <f>$D11</f>
        <v>30</v>
      </c>
      <c r="N6" s="48">
        <v>0</v>
      </c>
      <c r="O6" s="47">
        <v>0</v>
      </c>
      <c r="P6" s="54">
        <f t="shared" si="0"/>
        <v>0</v>
      </c>
      <c r="Q6" s="54">
        <f t="shared" si="1"/>
        <v>0</v>
      </c>
      <c r="R6" s="49">
        <f t="shared" si="2"/>
        <v>0</v>
      </c>
      <c r="S6" s="28"/>
      <c r="T6" s="52">
        <f t="shared" si="3"/>
        <v>0</v>
      </c>
      <c r="U6" s="51"/>
      <c r="AC6" s="13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2"/>
    </row>
    <row r="7" spans="2:76" ht="30" customHeight="1">
      <c r="B7" s="67">
        <f>'create suitability map Ski'!L10</f>
        <v>14</v>
      </c>
      <c r="C7" s="67">
        <f>'create suitability map Ski'!M10</f>
        <v>18</v>
      </c>
      <c r="D7" s="67">
        <f>'create suitability map Ski'!N10</f>
        <v>10</v>
      </c>
      <c r="E7" s="67">
        <f>'create suitability map Ski'!O10</f>
        <v>16</v>
      </c>
      <c r="K7" s="21">
        <v>4</v>
      </c>
      <c r="L7" s="33">
        <f>$E4</f>
        <v>11</v>
      </c>
      <c r="M7" s="33">
        <f>$E11</f>
        <v>26</v>
      </c>
      <c r="N7" s="48">
        <v>0</v>
      </c>
      <c r="O7" s="47">
        <v>0</v>
      </c>
      <c r="P7" s="54">
        <f t="shared" si="0"/>
        <v>0</v>
      </c>
      <c r="Q7" s="54">
        <f t="shared" si="1"/>
        <v>0</v>
      </c>
      <c r="R7" s="49">
        <f t="shared" si="2"/>
        <v>0</v>
      </c>
      <c r="S7" s="28"/>
      <c r="T7" s="52">
        <f t="shared" si="3"/>
        <v>0</v>
      </c>
      <c r="U7" s="51"/>
    </row>
    <row r="8" spans="2:76" ht="30" customHeight="1">
      <c r="B8" s="67">
        <f>'create suitability map Ski'!L11</f>
        <v>18</v>
      </c>
      <c r="C8" s="67">
        <f>'create suitability map Ski'!M11</f>
        <v>11</v>
      </c>
      <c r="D8" s="67">
        <f>'create suitability map Ski'!N11</f>
        <v>18</v>
      </c>
      <c r="E8" s="67">
        <f>'create suitability map Ski'!O11</f>
        <v>0</v>
      </c>
      <c r="K8" s="21">
        <v>5</v>
      </c>
      <c r="L8" s="36">
        <f>$B5</f>
        <v>24</v>
      </c>
      <c r="M8" s="36">
        <f>$B12</f>
        <v>8</v>
      </c>
      <c r="N8" s="48">
        <v>0</v>
      </c>
      <c r="O8" s="47">
        <v>0</v>
      </c>
      <c r="P8" s="54">
        <f t="shared" si="0"/>
        <v>0</v>
      </c>
      <c r="Q8" s="54">
        <f t="shared" si="1"/>
        <v>0</v>
      </c>
      <c r="R8" s="49">
        <f t="shared" si="2"/>
        <v>0</v>
      </c>
      <c r="S8" s="28"/>
      <c r="T8" s="52">
        <f t="shared" si="3"/>
        <v>0</v>
      </c>
      <c r="U8" s="51"/>
      <c r="AC8" s="13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6"/>
      <c r="BS8" s="27"/>
      <c r="BT8" s="25"/>
    </row>
    <row r="9" spans="2:76" ht="30" customHeight="1">
      <c r="B9" s="9" t="s">
        <v>6</v>
      </c>
      <c r="C9" s="3"/>
      <c r="D9" s="1"/>
      <c r="K9" s="21">
        <v>6</v>
      </c>
      <c r="L9" s="33">
        <f>$C5</f>
        <v>3</v>
      </c>
      <c r="M9" s="33">
        <f>$C12</f>
        <v>15</v>
      </c>
      <c r="N9" s="48">
        <v>0</v>
      </c>
      <c r="O9" s="47">
        <v>0</v>
      </c>
      <c r="P9" s="54">
        <f t="shared" si="0"/>
        <v>0</v>
      </c>
      <c r="Q9" s="54">
        <f t="shared" si="1"/>
        <v>0</v>
      </c>
      <c r="R9" s="49">
        <f t="shared" si="2"/>
        <v>0</v>
      </c>
      <c r="S9" s="28"/>
      <c r="T9" s="52">
        <f t="shared" si="3"/>
        <v>0</v>
      </c>
      <c r="U9" s="51"/>
      <c r="AC9" s="13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6"/>
      <c r="BS9" s="27"/>
      <c r="BT9" s="25"/>
    </row>
    <row r="10" spans="2:76" ht="30" customHeight="1">
      <c r="B10" s="3" t="str">
        <f>'create suitability map habitat'!L6</f>
        <v>Resulting Suitability Map for Habitat Protection</v>
      </c>
      <c r="C10" s="3"/>
      <c r="D10" s="1"/>
      <c r="K10" s="21">
        <v>7</v>
      </c>
      <c r="L10" s="33">
        <f>$D5</f>
        <v>7</v>
      </c>
      <c r="M10" s="33">
        <f>$D12</f>
        <v>24</v>
      </c>
      <c r="N10" s="48">
        <v>0</v>
      </c>
      <c r="O10" s="47">
        <v>0</v>
      </c>
      <c r="P10" s="54">
        <f t="shared" si="0"/>
        <v>0</v>
      </c>
      <c r="Q10" s="54">
        <f t="shared" si="1"/>
        <v>0</v>
      </c>
      <c r="R10" s="49">
        <f t="shared" si="2"/>
        <v>0</v>
      </c>
      <c r="S10" s="28"/>
      <c r="T10" s="52">
        <f t="shared" si="3"/>
        <v>0</v>
      </c>
      <c r="U10" s="51"/>
      <c r="AC10" s="13"/>
      <c r="AD10" s="25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25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26"/>
      <c r="BS10" s="27"/>
      <c r="BT10" s="25"/>
    </row>
    <row r="11" spans="2:76" ht="30" customHeight="1">
      <c r="B11" s="67">
        <f>'create suitability map habitat'!L7</f>
        <v>15</v>
      </c>
      <c r="C11" s="67">
        <f>'create suitability map habitat'!M7</f>
        <v>0</v>
      </c>
      <c r="D11" s="67">
        <f>'create suitability map habitat'!N7</f>
        <v>30</v>
      </c>
      <c r="E11" s="67">
        <f>'create suitability map habitat'!O7</f>
        <v>26</v>
      </c>
      <c r="K11" s="21">
        <v>8</v>
      </c>
      <c r="L11" s="33">
        <f>$E5</f>
        <v>16</v>
      </c>
      <c r="M11" s="33">
        <f>$E12</f>
        <v>4</v>
      </c>
      <c r="N11" s="48">
        <v>0</v>
      </c>
      <c r="O11" s="47">
        <v>0</v>
      </c>
      <c r="P11" s="54">
        <f t="shared" si="0"/>
        <v>0</v>
      </c>
      <c r="Q11" s="54">
        <f t="shared" si="1"/>
        <v>0</v>
      </c>
      <c r="R11" s="49">
        <f t="shared" si="2"/>
        <v>0</v>
      </c>
      <c r="S11" s="28"/>
      <c r="T11" s="52">
        <f t="shared" si="3"/>
        <v>0</v>
      </c>
      <c r="U11" s="51"/>
      <c r="AC11" s="13"/>
      <c r="AD11" s="7"/>
      <c r="AE11" s="25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25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26"/>
      <c r="BS11" s="27"/>
      <c r="BT11" s="25"/>
    </row>
    <row r="12" spans="2:76" ht="30" customHeight="1">
      <c r="B12" s="67">
        <f>'create suitability map habitat'!L8</f>
        <v>8</v>
      </c>
      <c r="C12" s="67">
        <f>'create suitability map habitat'!M8</f>
        <v>15</v>
      </c>
      <c r="D12" s="67">
        <f>'create suitability map habitat'!N8</f>
        <v>24</v>
      </c>
      <c r="E12" s="67">
        <f>'create suitability map habitat'!O8</f>
        <v>4</v>
      </c>
      <c r="K12" s="21">
        <v>9</v>
      </c>
      <c r="L12" s="36">
        <f>$B6</f>
        <v>17</v>
      </c>
      <c r="M12" s="36">
        <f>$B13</f>
        <v>8</v>
      </c>
      <c r="N12" s="48">
        <v>0</v>
      </c>
      <c r="O12" s="47">
        <v>0</v>
      </c>
      <c r="P12" s="54">
        <f t="shared" si="0"/>
        <v>0</v>
      </c>
      <c r="Q12" s="54">
        <f t="shared" si="1"/>
        <v>0</v>
      </c>
      <c r="R12" s="49">
        <f t="shared" si="2"/>
        <v>0</v>
      </c>
      <c r="S12" s="28"/>
      <c r="T12" s="52">
        <f t="shared" si="3"/>
        <v>0</v>
      </c>
      <c r="U12" s="51"/>
      <c r="AC12" s="13"/>
      <c r="AD12" s="7"/>
      <c r="AE12" s="7"/>
      <c r="AF12" s="25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5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26"/>
      <c r="BS12" s="27"/>
      <c r="BT12" s="25"/>
    </row>
    <row r="13" spans="2:76" ht="30" customHeight="1">
      <c r="B13" s="67">
        <f>'create suitability map habitat'!L9</f>
        <v>8</v>
      </c>
      <c r="C13" s="67">
        <f>'create suitability map habitat'!M9</f>
        <v>25</v>
      </c>
      <c r="D13" s="67">
        <f>'create suitability map habitat'!N9</f>
        <v>22</v>
      </c>
      <c r="E13" s="67">
        <f>'create suitability map habitat'!O9</f>
        <v>19</v>
      </c>
      <c r="K13" s="21">
        <v>10</v>
      </c>
      <c r="L13" s="33">
        <f>$C6</f>
        <v>16</v>
      </c>
      <c r="M13" s="33">
        <f>$C13</f>
        <v>25</v>
      </c>
      <c r="N13" s="48">
        <v>0</v>
      </c>
      <c r="O13" s="47">
        <v>0</v>
      </c>
      <c r="P13" s="54">
        <f t="shared" si="0"/>
        <v>0</v>
      </c>
      <c r="Q13" s="54">
        <f t="shared" si="1"/>
        <v>0</v>
      </c>
      <c r="R13" s="49">
        <f t="shared" si="2"/>
        <v>0</v>
      </c>
      <c r="S13" s="28"/>
      <c r="T13" s="52">
        <f t="shared" si="3"/>
        <v>0</v>
      </c>
      <c r="U13" s="51"/>
      <c r="AC13" s="13"/>
      <c r="AD13" s="7"/>
      <c r="AE13" s="7"/>
      <c r="AF13" s="7"/>
      <c r="AG13" s="25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25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26"/>
      <c r="BS13" s="27"/>
      <c r="BT13" s="25"/>
    </row>
    <row r="14" spans="2:76" ht="30" customHeight="1">
      <c r="B14" s="67">
        <f>'create suitability map habitat'!L10</f>
        <v>10</v>
      </c>
      <c r="C14" s="67">
        <f>'create suitability map habitat'!M10</f>
        <v>19</v>
      </c>
      <c r="D14" s="67">
        <f>'create suitability map habitat'!N10</f>
        <v>1</v>
      </c>
      <c r="E14" s="67">
        <f>'create suitability map habitat'!O10</f>
        <v>4</v>
      </c>
      <c r="K14" s="21">
        <v>11</v>
      </c>
      <c r="L14" s="33">
        <f>$D6</f>
        <v>10</v>
      </c>
      <c r="M14" s="33">
        <f>$D13</f>
        <v>22</v>
      </c>
      <c r="N14" s="48">
        <v>0</v>
      </c>
      <c r="O14" s="47">
        <v>0</v>
      </c>
      <c r="P14" s="54">
        <f t="shared" si="0"/>
        <v>0</v>
      </c>
      <c r="Q14" s="54">
        <f t="shared" si="1"/>
        <v>0</v>
      </c>
      <c r="R14" s="49">
        <f t="shared" si="2"/>
        <v>0</v>
      </c>
      <c r="S14" s="28"/>
      <c r="T14" s="52">
        <f t="shared" si="3"/>
        <v>0</v>
      </c>
      <c r="U14" s="51"/>
      <c r="AC14" s="13"/>
      <c r="AD14" s="7"/>
      <c r="AE14" s="7"/>
      <c r="AF14" s="7"/>
      <c r="AG14" s="7"/>
      <c r="AH14" s="25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25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26"/>
      <c r="BS14" s="27"/>
      <c r="BT14" s="25"/>
    </row>
    <row r="15" spans="2:76" ht="30" customHeight="1">
      <c r="B15" s="67">
        <f>'create suitability map habitat'!L11</f>
        <v>26</v>
      </c>
      <c r="C15" s="67">
        <f>'create suitability map habitat'!M11</f>
        <v>12</v>
      </c>
      <c r="D15" s="67">
        <f>'create suitability map habitat'!N11</f>
        <v>12</v>
      </c>
      <c r="E15" s="67">
        <f>'create suitability map habitat'!O11</f>
        <v>24</v>
      </c>
      <c r="K15" s="21">
        <v>12</v>
      </c>
      <c r="L15" s="33">
        <f>$E6</f>
        <v>18</v>
      </c>
      <c r="M15" s="33">
        <f>$E13</f>
        <v>19</v>
      </c>
      <c r="N15" s="48">
        <v>0</v>
      </c>
      <c r="O15" s="47">
        <v>0</v>
      </c>
      <c r="P15" s="54">
        <f t="shared" si="0"/>
        <v>0</v>
      </c>
      <c r="Q15" s="54">
        <f t="shared" si="1"/>
        <v>0</v>
      </c>
      <c r="R15" s="49">
        <f t="shared" si="2"/>
        <v>0</v>
      </c>
      <c r="S15" s="28"/>
      <c r="T15" s="52">
        <f t="shared" si="3"/>
        <v>0</v>
      </c>
      <c r="U15" s="51"/>
      <c r="AC15" s="13"/>
      <c r="AD15" s="7"/>
      <c r="AE15" s="7"/>
      <c r="AF15" s="7"/>
      <c r="AG15" s="7"/>
      <c r="AH15" s="7"/>
      <c r="AI15" s="25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25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26"/>
      <c r="BS15" s="27"/>
      <c r="BT15" s="25"/>
    </row>
    <row r="16" spans="2:76" ht="30" customHeight="1">
      <c r="B16" s="9" t="s">
        <v>7</v>
      </c>
      <c r="C16" s="3"/>
      <c r="D16" s="1"/>
      <c r="K16" s="21">
        <v>13</v>
      </c>
      <c r="L16" s="36">
        <f>$B7</f>
        <v>14</v>
      </c>
      <c r="M16" s="36">
        <f>$B13</f>
        <v>8</v>
      </c>
      <c r="N16" s="48">
        <v>0</v>
      </c>
      <c r="O16" s="47">
        <v>0</v>
      </c>
      <c r="P16" s="54">
        <f t="shared" si="0"/>
        <v>0</v>
      </c>
      <c r="Q16" s="54">
        <f t="shared" si="1"/>
        <v>0</v>
      </c>
      <c r="R16" s="49">
        <f t="shared" si="2"/>
        <v>0</v>
      </c>
      <c r="S16" s="28"/>
      <c r="T16" s="52">
        <f t="shared" si="3"/>
        <v>0</v>
      </c>
      <c r="U16" s="51"/>
      <c r="AC16" s="13"/>
      <c r="AD16" s="7"/>
      <c r="AE16" s="7"/>
      <c r="AF16" s="7"/>
      <c r="AG16" s="7"/>
      <c r="AH16" s="7"/>
      <c r="AI16" s="7"/>
      <c r="AJ16" s="25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25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26"/>
      <c r="BS16" s="27"/>
      <c r="BT16" s="25"/>
    </row>
    <row r="17" spans="2:72" ht="30" customHeight="1">
      <c r="K17" s="21">
        <v>14</v>
      </c>
      <c r="L17" s="33">
        <f>$C7</f>
        <v>18</v>
      </c>
      <c r="M17" s="33">
        <f>$C14</f>
        <v>19</v>
      </c>
      <c r="N17" s="48">
        <v>0</v>
      </c>
      <c r="O17" s="47">
        <v>0</v>
      </c>
      <c r="P17" s="54">
        <f t="shared" si="0"/>
        <v>0</v>
      </c>
      <c r="Q17" s="54">
        <f t="shared" si="1"/>
        <v>0</v>
      </c>
      <c r="R17" s="49">
        <f t="shared" si="2"/>
        <v>0</v>
      </c>
      <c r="S17" s="28"/>
      <c r="T17" s="52">
        <f t="shared" si="3"/>
        <v>0</v>
      </c>
      <c r="U17" s="51"/>
      <c r="AC17" s="13"/>
      <c r="AD17" s="7"/>
      <c r="AE17" s="7"/>
      <c r="AF17" s="7"/>
      <c r="AG17" s="7"/>
      <c r="AH17" s="7"/>
      <c r="AI17" s="7"/>
      <c r="AJ17" s="7"/>
      <c r="AK17" s="25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25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26"/>
      <c r="BS17" s="27"/>
      <c r="BT17" s="25"/>
    </row>
    <row r="18" spans="2:72" ht="30" customHeight="1">
      <c r="K18" s="21">
        <v>15</v>
      </c>
      <c r="L18" s="33">
        <f>$D7</f>
        <v>10</v>
      </c>
      <c r="M18" s="33">
        <f>$D14</f>
        <v>1</v>
      </c>
      <c r="N18" s="48">
        <v>0</v>
      </c>
      <c r="O18" s="47">
        <v>0</v>
      </c>
      <c r="P18" s="54">
        <f t="shared" si="0"/>
        <v>0</v>
      </c>
      <c r="Q18" s="54">
        <f t="shared" si="1"/>
        <v>0</v>
      </c>
      <c r="R18" s="49">
        <f t="shared" si="2"/>
        <v>0</v>
      </c>
      <c r="S18" s="28"/>
      <c r="T18" s="52">
        <f t="shared" si="3"/>
        <v>0</v>
      </c>
      <c r="U18" s="51"/>
      <c r="AC18" s="13"/>
      <c r="AD18" s="7"/>
      <c r="AE18" s="7"/>
      <c r="AF18" s="7"/>
      <c r="AG18" s="7"/>
      <c r="AH18" s="7"/>
      <c r="AI18" s="7"/>
      <c r="AJ18" s="7"/>
      <c r="AK18" s="7"/>
      <c r="AL18" s="25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25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26"/>
      <c r="BS18" s="27"/>
      <c r="BT18" s="25"/>
    </row>
    <row r="19" spans="2:72" ht="30" customHeight="1">
      <c r="K19" s="21">
        <v>16</v>
      </c>
      <c r="L19" s="33">
        <f>$E7</f>
        <v>16</v>
      </c>
      <c r="M19" s="33">
        <f>$E14</f>
        <v>4</v>
      </c>
      <c r="N19" s="48">
        <v>0</v>
      </c>
      <c r="O19" s="47">
        <v>0</v>
      </c>
      <c r="P19" s="54">
        <f t="shared" si="0"/>
        <v>0</v>
      </c>
      <c r="Q19" s="54">
        <f t="shared" si="1"/>
        <v>0</v>
      </c>
      <c r="R19" s="49">
        <f t="shared" si="2"/>
        <v>0</v>
      </c>
      <c r="S19" s="28"/>
      <c r="T19" s="52">
        <f t="shared" si="3"/>
        <v>0</v>
      </c>
      <c r="U19" s="51"/>
      <c r="AC19" s="13"/>
      <c r="AD19" s="7"/>
      <c r="AE19" s="7"/>
      <c r="AF19" s="7"/>
      <c r="AG19" s="7"/>
      <c r="AH19" s="7"/>
      <c r="AI19" s="7"/>
      <c r="AJ19" s="7"/>
      <c r="AK19" s="7"/>
      <c r="AL19" s="7"/>
      <c r="AM19" s="25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25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26"/>
      <c r="BS19" s="27"/>
      <c r="BT19" s="25"/>
    </row>
    <row r="20" spans="2:72" ht="30" customHeight="1">
      <c r="K20" s="21">
        <v>17</v>
      </c>
      <c r="L20" s="36">
        <f>$B8</f>
        <v>18</v>
      </c>
      <c r="M20" s="36">
        <f>$B15</f>
        <v>26</v>
      </c>
      <c r="N20" s="48">
        <v>0</v>
      </c>
      <c r="O20" s="47">
        <v>0</v>
      </c>
      <c r="P20" s="54">
        <f t="shared" si="0"/>
        <v>0</v>
      </c>
      <c r="Q20" s="54">
        <f t="shared" si="1"/>
        <v>0</v>
      </c>
      <c r="R20" s="49">
        <f t="shared" si="2"/>
        <v>0</v>
      </c>
      <c r="S20" s="28"/>
      <c r="T20" s="52">
        <f t="shared" si="3"/>
        <v>0</v>
      </c>
      <c r="U20" s="51"/>
      <c r="AC20" s="13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25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25"/>
      <c r="BI20" s="7"/>
      <c r="BJ20" s="7"/>
      <c r="BK20" s="7"/>
      <c r="BL20" s="7"/>
      <c r="BM20" s="7"/>
      <c r="BN20" s="7"/>
      <c r="BO20" s="7"/>
      <c r="BP20" s="7"/>
      <c r="BQ20" s="7"/>
      <c r="BR20" s="26"/>
      <c r="BS20" s="27"/>
      <c r="BT20" s="25"/>
    </row>
    <row r="21" spans="2:72" ht="30" customHeight="1">
      <c r="K21" s="21">
        <v>18</v>
      </c>
      <c r="L21" s="33">
        <f>$C8</f>
        <v>11</v>
      </c>
      <c r="M21" s="33">
        <f>$C15</f>
        <v>12</v>
      </c>
      <c r="N21" s="48">
        <v>0</v>
      </c>
      <c r="O21" s="47">
        <v>0</v>
      </c>
      <c r="P21" s="54">
        <f t="shared" si="0"/>
        <v>0</v>
      </c>
      <c r="Q21" s="54">
        <f t="shared" si="1"/>
        <v>0</v>
      </c>
      <c r="R21" s="49">
        <f t="shared" si="2"/>
        <v>0</v>
      </c>
      <c r="S21" s="28"/>
      <c r="T21" s="52">
        <f t="shared" si="3"/>
        <v>0</v>
      </c>
      <c r="U21" s="51"/>
      <c r="AC21" s="13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25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25"/>
      <c r="BJ21" s="7"/>
      <c r="BK21" s="7"/>
      <c r="BL21" s="7"/>
      <c r="BM21" s="7"/>
      <c r="BN21" s="7"/>
      <c r="BO21" s="7"/>
      <c r="BP21" s="7"/>
      <c r="BQ21" s="7"/>
      <c r="BR21" s="26"/>
      <c r="BS21" s="27"/>
      <c r="BT21" s="25"/>
    </row>
    <row r="22" spans="2:72" ht="30" customHeight="1">
      <c r="K22" s="21">
        <v>19</v>
      </c>
      <c r="L22" s="33">
        <f>$D8</f>
        <v>18</v>
      </c>
      <c r="M22" s="33">
        <f>$D15</f>
        <v>12</v>
      </c>
      <c r="N22" s="48">
        <v>0</v>
      </c>
      <c r="O22" s="47">
        <v>0</v>
      </c>
      <c r="P22" s="54">
        <f t="shared" si="0"/>
        <v>0</v>
      </c>
      <c r="Q22" s="54">
        <f t="shared" si="1"/>
        <v>0</v>
      </c>
      <c r="R22" s="49">
        <f t="shared" si="2"/>
        <v>0</v>
      </c>
      <c r="S22" s="28"/>
      <c r="T22" s="52">
        <f t="shared" si="3"/>
        <v>0</v>
      </c>
      <c r="U22" s="51"/>
      <c r="AC22" s="13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25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25"/>
      <c r="BK22" s="7"/>
      <c r="BL22" s="7"/>
      <c r="BM22" s="7"/>
      <c r="BN22" s="7"/>
      <c r="BO22" s="7"/>
      <c r="BP22" s="7"/>
      <c r="BQ22" s="7"/>
      <c r="BR22" s="26"/>
      <c r="BS22" s="27"/>
      <c r="BT22" s="25"/>
    </row>
    <row r="23" spans="2:72" ht="30" customHeight="1" thickBot="1">
      <c r="G23" s="15"/>
      <c r="K23" s="29">
        <v>20</v>
      </c>
      <c r="L23" s="33">
        <f>$E8</f>
        <v>0</v>
      </c>
      <c r="M23" s="33">
        <f>$E15</f>
        <v>24</v>
      </c>
      <c r="N23" s="48">
        <v>0</v>
      </c>
      <c r="O23" s="47">
        <v>0</v>
      </c>
      <c r="P23" s="54">
        <f t="shared" si="0"/>
        <v>0</v>
      </c>
      <c r="Q23" s="54">
        <f t="shared" si="1"/>
        <v>0</v>
      </c>
      <c r="R23" s="49">
        <f t="shared" si="2"/>
        <v>0</v>
      </c>
      <c r="S23" s="30"/>
      <c r="T23" s="53">
        <f t="shared" si="3"/>
        <v>0</v>
      </c>
      <c r="U23" s="51"/>
      <c r="AC23" s="13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25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25"/>
      <c r="BL23" s="7"/>
      <c r="BM23" s="7"/>
      <c r="BN23" s="7"/>
      <c r="BO23" s="7"/>
      <c r="BP23" s="7"/>
      <c r="BQ23" s="7"/>
      <c r="BR23" s="26"/>
      <c r="BS23" s="27"/>
      <c r="BT23" s="25"/>
    </row>
    <row r="24" spans="2:72" ht="30" customHeight="1" thickBot="1">
      <c r="K24" s="82" t="s">
        <v>20</v>
      </c>
      <c r="L24" s="83"/>
      <c r="M24" s="84"/>
      <c r="N24" s="42">
        <f>SUM(N4:N23)</f>
        <v>0</v>
      </c>
      <c r="O24" s="43">
        <f>SUM(O4:O23)</f>
        <v>0</v>
      </c>
      <c r="P24" s="43">
        <f>SUM(P4:P23)</f>
        <v>0</v>
      </c>
      <c r="Q24" s="43">
        <f>SUM(Q4:Q23)</f>
        <v>0</v>
      </c>
      <c r="R24" s="55"/>
      <c r="S24" s="32"/>
      <c r="AC24" s="13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25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25"/>
      <c r="BM24" s="7"/>
      <c r="BN24" s="7"/>
      <c r="BO24" s="7"/>
      <c r="BP24" s="7"/>
      <c r="BQ24" s="7"/>
      <c r="BR24" s="26"/>
      <c r="BS24" s="27"/>
      <c r="BT24" s="25"/>
    </row>
    <row r="25" spans="2:72" ht="30" customHeight="1" thickBot="1">
      <c r="L25" s="34"/>
      <c r="M25" s="45"/>
      <c r="N25" s="46" t="s">
        <v>8</v>
      </c>
      <c r="O25" s="56" t="s">
        <v>8</v>
      </c>
      <c r="P25" s="57">
        <v>1</v>
      </c>
      <c r="Q25" s="59">
        <v>1</v>
      </c>
      <c r="R25" s="60">
        <f>P25*P24+Q25*Q24</f>
        <v>0</v>
      </c>
      <c r="S25" s="32"/>
      <c r="T25" s="87" t="s">
        <v>22</v>
      </c>
      <c r="U25" s="88"/>
      <c r="AC25" s="13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25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25"/>
      <c r="BM25" s="7"/>
      <c r="BN25" s="7"/>
      <c r="BO25" s="7"/>
      <c r="BP25" s="7"/>
      <c r="BQ25" s="7"/>
      <c r="BR25" s="26"/>
      <c r="BS25" s="27"/>
      <c r="BT25" s="25"/>
    </row>
    <row r="26" spans="2:72" ht="30" customHeight="1" thickBot="1">
      <c r="K26" s="82" t="s">
        <v>23</v>
      </c>
      <c r="L26" s="83"/>
      <c r="M26" s="83"/>
      <c r="N26" s="44">
        <v>10</v>
      </c>
      <c r="O26" s="58">
        <v>8</v>
      </c>
      <c r="P26" s="91" t="s">
        <v>27</v>
      </c>
      <c r="Q26" s="92"/>
      <c r="R26" s="41"/>
      <c r="S26" s="32"/>
      <c r="T26" s="40"/>
      <c r="U26" s="40"/>
      <c r="AC26" s="13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25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25"/>
      <c r="BM26" s="7"/>
      <c r="BN26" s="7"/>
      <c r="BO26" s="7"/>
      <c r="BP26" s="7"/>
      <c r="BQ26" s="7"/>
      <c r="BR26" s="26"/>
      <c r="BS26" s="27"/>
      <c r="BT26" s="25"/>
    </row>
    <row r="27" spans="2:72" ht="30" customHeight="1">
      <c r="N27" s="85" t="s">
        <v>18</v>
      </c>
      <c r="O27" s="85" t="s">
        <v>19</v>
      </c>
      <c r="P27" s="40"/>
      <c r="Q27" s="40"/>
      <c r="R27" s="61"/>
      <c r="S27" s="10"/>
      <c r="AC27" s="13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25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25"/>
      <c r="BN27" s="7"/>
      <c r="BO27" s="7"/>
      <c r="BP27" s="7"/>
      <c r="BQ27" s="7"/>
      <c r="BR27" s="26"/>
      <c r="BS27" s="27"/>
      <c r="BT27" s="25"/>
    </row>
    <row r="28" spans="2:72" ht="30" customHeight="1" thickBot="1">
      <c r="N28" s="86"/>
      <c r="O28" s="86"/>
      <c r="P28" s="40"/>
      <c r="Q28" s="40"/>
      <c r="R28" s="40"/>
      <c r="S28" s="10"/>
      <c r="AC28" s="13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25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25"/>
      <c r="BO28" s="7"/>
      <c r="BP28" s="7"/>
      <c r="BQ28" s="7"/>
      <c r="BR28" s="26"/>
      <c r="BS28" s="27"/>
      <c r="BT28" s="25"/>
    </row>
    <row r="29" spans="2:72" ht="30" customHeight="1">
      <c r="N29" s="10"/>
      <c r="AC29" s="13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25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25"/>
      <c r="BP29" s="7"/>
      <c r="BQ29" s="7"/>
      <c r="BR29" s="26"/>
      <c r="BS29" s="27"/>
      <c r="BT29" s="25"/>
    </row>
    <row r="30" spans="2:72" ht="30" customHeight="1">
      <c r="K30" s="15" t="s">
        <v>12</v>
      </c>
      <c r="L30" s="15"/>
      <c r="M30" s="15"/>
      <c r="N30" s="15"/>
      <c r="P30" s="93"/>
      <c r="Q30" t="s">
        <v>13</v>
      </c>
      <c r="AC30" s="13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25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25"/>
      <c r="BQ30" s="7"/>
      <c r="BR30" s="26"/>
      <c r="BS30" s="27"/>
      <c r="BT30" s="25"/>
    </row>
    <row r="31" spans="2:72" ht="30" customHeight="1">
      <c r="B31" s="3" t="s">
        <v>10</v>
      </c>
      <c r="C31" s="3"/>
      <c r="D31" s="1"/>
      <c r="K31" s="18">
        <f>IF(B32&gt;0.9,1,IF(B39&gt;0.9,2,0))</f>
        <v>0</v>
      </c>
      <c r="L31" s="18">
        <f>IF(C32&gt;0.9,1,IF(C39&gt;0.9,2,0))</f>
        <v>0</v>
      </c>
      <c r="M31" s="18">
        <f>IF(D32&gt;0.9,1,IF(D39&gt;0.9,2,0))</f>
        <v>0</v>
      </c>
      <c r="N31" s="18">
        <f>IF(E32&gt;0.9,1,IF(E39&gt;0.9,2,0))</f>
        <v>0</v>
      </c>
      <c r="P31" s="94"/>
      <c r="Q31" t="s">
        <v>9</v>
      </c>
      <c r="AC31" s="13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25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25"/>
      <c r="BR31" s="26"/>
      <c r="BS31" s="27"/>
      <c r="BT31" s="25"/>
    </row>
    <row r="32" spans="2:72" ht="30" customHeight="1">
      <c r="B32" s="14">
        <f>$N$4</f>
        <v>0</v>
      </c>
      <c r="C32" s="14">
        <f>$N$5</f>
        <v>0</v>
      </c>
      <c r="D32" s="14">
        <f>$N$6</f>
        <v>0</v>
      </c>
      <c r="E32" s="14">
        <f>$N$7</f>
        <v>0</v>
      </c>
      <c r="G32" s="15"/>
      <c r="K32" s="18">
        <f>IF(B33&gt;0.9,1,IF(B40&gt;0.9,2,0))</f>
        <v>0</v>
      </c>
      <c r="L32" s="18">
        <f>IF(C33&gt;0.9,1,IF(C40&gt;0.9,2,0))</f>
        <v>0</v>
      </c>
      <c r="M32" s="18">
        <f>IF(D33&gt;0.9,1,IF(D40&gt;0.9,2,0))</f>
        <v>0</v>
      </c>
      <c r="N32" s="18">
        <f>IF(E33&gt;0.9,1,IF(E40&gt;0.9,2,0))</f>
        <v>0</v>
      </c>
      <c r="P32" s="95"/>
      <c r="Q32" s="77" t="s">
        <v>57</v>
      </c>
    </row>
    <row r="33" spans="2:15" ht="30" customHeight="1">
      <c r="B33" s="14">
        <f>$N$8</f>
        <v>0</v>
      </c>
      <c r="C33" s="14">
        <f>$N$9</f>
        <v>0</v>
      </c>
      <c r="D33" s="14">
        <f>$N$10</f>
        <v>0</v>
      </c>
      <c r="E33" s="14">
        <f>$N$11</f>
        <v>0</v>
      </c>
      <c r="K33" s="18">
        <f>IF(B34&gt;0.9,1,IF(B41&gt;0.9,2,0))</f>
        <v>0</v>
      </c>
      <c r="L33" s="18">
        <f>IF(C34&gt;0.9,1,IF(C41&gt;0.9,2,0))</f>
        <v>0</v>
      </c>
      <c r="M33" s="18">
        <f>IF(D34&gt;0.9,1,IF(D41&gt;0.9,2,0))</f>
        <v>0</v>
      </c>
      <c r="N33" s="18">
        <f>IF(E34&gt;0.9,1,IF(E41&gt;0.9,2,0))</f>
        <v>0</v>
      </c>
    </row>
    <row r="34" spans="2:15" ht="30" customHeight="1">
      <c r="B34" s="14">
        <f>$N$12</f>
        <v>0</v>
      </c>
      <c r="C34" s="14">
        <f>$N$13</f>
        <v>0</v>
      </c>
      <c r="D34" s="14">
        <f>$N$14</f>
        <v>0</v>
      </c>
      <c r="E34" s="14">
        <f>$N$15</f>
        <v>0</v>
      </c>
      <c r="K34" s="18">
        <f>IF(B35&gt;0.9,1,IF(B42&gt;0.9,2,0))</f>
        <v>0</v>
      </c>
      <c r="L34" s="18">
        <f>IF(C35&gt;0.9,1,IF(C42&gt;0.9,2,0))</f>
        <v>0</v>
      </c>
      <c r="M34" s="18">
        <f>IF(D35&gt;0.9,1,IF(D42&gt;0.9,2,0))</f>
        <v>0</v>
      </c>
      <c r="N34" s="18">
        <f>IF(E35&gt;0.9,1,IF(E42&gt;0.9,2,0))</f>
        <v>0</v>
      </c>
    </row>
    <row r="35" spans="2:15" ht="30" customHeight="1">
      <c r="B35" s="14">
        <f>$N$16</f>
        <v>0</v>
      </c>
      <c r="C35" s="14">
        <f>$N$17</f>
        <v>0</v>
      </c>
      <c r="D35" s="14">
        <f>$N$18</f>
        <v>0</v>
      </c>
      <c r="E35" s="14">
        <f>$N$19</f>
        <v>0</v>
      </c>
      <c r="K35" s="18">
        <f>IF(B36&gt;0.9,1,IF(B43&gt;0.9,2,0))</f>
        <v>0</v>
      </c>
      <c r="L35" s="18">
        <f>IF(C36&gt;0.9,1,IF(C43&gt;0.9,2,0))</f>
        <v>0</v>
      </c>
      <c r="M35" s="18">
        <f>IF(D36&gt;0.9,1,IF(D43&gt;0.9,2,0))</f>
        <v>0</v>
      </c>
      <c r="N35" s="18">
        <f>IF(E36&gt;0.9,1,IF(E43&gt;0.9,2,0))</f>
        <v>0</v>
      </c>
    </row>
    <row r="36" spans="2:15" ht="30" customHeight="1" thickBot="1">
      <c r="B36" s="14">
        <f>$N$20</f>
        <v>0</v>
      </c>
      <c r="C36" s="14">
        <f>$N$21</f>
        <v>0</v>
      </c>
      <c r="D36" s="14">
        <f>$N$22</f>
        <v>0</v>
      </c>
      <c r="E36" s="14">
        <f>$N$23</f>
        <v>0</v>
      </c>
    </row>
    <row r="37" spans="2:15" ht="30" customHeight="1" thickBot="1">
      <c r="H37" s="64" t="s">
        <v>50</v>
      </c>
      <c r="K37" s="63" t="s">
        <v>30</v>
      </c>
      <c r="L37" s="63" t="s">
        <v>31</v>
      </c>
      <c r="M37" s="63" t="s">
        <v>32</v>
      </c>
      <c r="N37" s="63" t="s">
        <v>33</v>
      </c>
    </row>
    <row r="38" spans="2:15" ht="30" customHeight="1" thickBot="1">
      <c r="B38" t="s">
        <v>11</v>
      </c>
      <c r="K38" s="63" t="s">
        <v>34</v>
      </c>
      <c r="L38" s="63" t="s">
        <v>35</v>
      </c>
      <c r="M38" s="63" t="s">
        <v>36</v>
      </c>
      <c r="N38" s="63" t="s">
        <v>37</v>
      </c>
    </row>
    <row r="39" spans="2:15" ht="30" customHeight="1" thickBot="1">
      <c r="B39" s="14">
        <f>$O$4</f>
        <v>0</v>
      </c>
      <c r="C39" s="14">
        <f>$O$5</f>
        <v>0</v>
      </c>
      <c r="D39" s="14">
        <f>$O$6</f>
        <v>0</v>
      </c>
      <c r="E39" s="14">
        <f>$O$7</f>
        <v>0</v>
      </c>
      <c r="K39" s="63" t="s">
        <v>38</v>
      </c>
      <c r="L39" s="63" t="s">
        <v>39</v>
      </c>
      <c r="M39" s="63" t="s">
        <v>40</v>
      </c>
      <c r="N39" s="63" t="s">
        <v>41</v>
      </c>
    </row>
    <row r="40" spans="2:15" ht="30" customHeight="1" thickBot="1">
      <c r="B40" s="14">
        <f>$O$8</f>
        <v>0</v>
      </c>
      <c r="C40" s="14">
        <f>$O$9</f>
        <v>0</v>
      </c>
      <c r="D40" s="14">
        <f>$O$10</f>
        <v>0</v>
      </c>
      <c r="E40" s="14">
        <f>$O$11</f>
        <v>0</v>
      </c>
      <c r="K40" s="63" t="s">
        <v>42</v>
      </c>
      <c r="L40" s="63" t="s">
        <v>43</v>
      </c>
      <c r="M40" s="63" t="s">
        <v>44</v>
      </c>
      <c r="N40" s="63" t="s">
        <v>45</v>
      </c>
      <c r="O40" s="8"/>
    </row>
    <row r="41" spans="2:15" ht="30" customHeight="1" thickBot="1">
      <c r="B41" s="14">
        <f>$O$12</f>
        <v>0</v>
      </c>
      <c r="C41" s="14">
        <f>$O$13</f>
        <v>0</v>
      </c>
      <c r="D41" s="14">
        <f>$O$14</f>
        <v>0</v>
      </c>
      <c r="E41" s="14">
        <f>$O$15</f>
        <v>0</v>
      </c>
      <c r="K41" s="63" t="s">
        <v>46</v>
      </c>
      <c r="L41" s="63" t="s">
        <v>47</v>
      </c>
      <c r="M41" s="63" t="s">
        <v>48</v>
      </c>
      <c r="N41" s="63" t="s">
        <v>49</v>
      </c>
      <c r="O41" s="8"/>
    </row>
    <row r="42" spans="2:15" ht="30" customHeight="1">
      <c r="B42" s="14">
        <f>$O$16</f>
        <v>0</v>
      </c>
      <c r="C42" s="14">
        <f>$O$17</f>
        <v>0</v>
      </c>
      <c r="D42" s="14">
        <f>$O$18</f>
        <v>0</v>
      </c>
      <c r="E42" s="14">
        <f>$O$19</f>
        <v>0</v>
      </c>
    </row>
    <row r="43" spans="2:15" ht="30" customHeight="1">
      <c r="B43" s="14">
        <f>$O$20</f>
        <v>0</v>
      </c>
      <c r="C43" s="14">
        <f>$O$21</f>
        <v>0</v>
      </c>
      <c r="D43" s="14">
        <f>$O$22</f>
        <v>0</v>
      </c>
      <c r="E43" s="14">
        <f>$O$23</f>
        <v>0</v>
      </c>
    </row>
    <row r="44" spans="2:15" ht="30" customHeight="1"/>
    <row r="45" spans="2:15" ht="30" customHeight="1"/>
    <row r="46" spans="2:15" ht="19.899999999999999" customHeight="1"/>
    <row r="47" spans="2:15" ht="19.899999999999999" customHeight="1"/>
    <row r="48" spans="2:15" ht="19.899999999999999" customHeight="1"/>
    <row r="49" ht="19.899999999999999" customHeight="1"/>
    <row r="50" ht="19.899999999999999" customHeight="1"/>
    <row r="51" ht="19.899999999999999" customHeight="1"/>
    <row r="52" ht="19.899999999999999" customHeight="1"/>
    <row r="53" ht="19.899999999999999" customHeight="1"/>
  </sheetData>
  <mergeCells count="10">
    <mergeCell ref="K24:M24"/>
    <mergeCell ref="K26:M26"/>
    <mergeCell ref="N27:N28"/>
    <mergeCell ref="O27:O28"/>
    <mergeCell ref="T25:U25"/>
    <mergeCell ref="R2:R3"/>
    <mergeCell ref="T2:T3"/>
    <mergeCell ref="P2:P3"/>
    <mergeCell ref="Q2:Q3"/>
    <mergeCell ref="P26:Q26"/>
  </mergeCells>
  <phoneticPr fontId="2" type="noConversion"/>
  <conditionalFormatting sqref="K31:N35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  <cfRule type="cellIs" dxfId="13" priority="17" stopIfTrue="1" operator="equal">
      <formula>2</formula>
    </cfRule>
    <cfRule type="cellIs" dxfId="12" priority="18" stopIfTrue="1" operator="equal">
      <formula>1</formula>
    </cfRule>
  </conditionalFormatting>
  <conditionalFormatting sqref="B4:E8 B11:E15">
    <cfRule type="cellIs" dxfId="11" priority="19" stopIfTrue="1" operator="between">
      <formula>0</formula>
      <formula>6</formula>
    </cfRule>
    <cfRule type="cellIs" dxfId="10" priority="20" stopIfTrue="1" operator="between">
      <formula>6</formula>
      <formula>12</formula>
    </cfRule>
    <cfRule type="cellIs" dxfId="9" priority="21" stopIfTrue="1" operator="between">
      <formula>12</formula>
      <formula>18</formula>
    </cfRule>
  </conditionalFormatting>
  <conditionalFormatting sqref="B11:E15">
    <cfRule type="cellIs" dxfId="8" priority="22" stopIfTrue="1" operator="between">
      <formula>0</formula>
      <formula>7.5</formula>
    </cfRule>
    <cfRule type="cellIs" dxfId="7" priority="23" stopIfTrue="1" operator="between">
      <formula>7.5</formula>
      <formula>15</formula>
    </cfRule>
    <cfRule type="cellIs" dxfId="6" priority="24" stopIfTrue="1" operator="between">
      <formula>15</formula>
      <formula>22.5</formula>
    </cfRule>
  </conditionalFormatting>
  <conditionalFormatting sqref="B4:E8 B11:E15">
    <cfRule type="cellIs" dxfId="5" priority="11" stopIfTrue="1" operator="greaterThan">
      <formula>25</formula>
    </cfRule>
    <cfRule type="cellIs" dxfId="4" priority="12" stopIfTrue="1" operator="between">
      <formula>20</formula>
      <formula>25</formula>
    </cfRule>
    <cfRule type="cellIs" dxfId="3" priority="13" stopIfTrue="1" operator="between">
      <formula>15</formula>
      <formula>20</formula>
    </cfRule>
    <cfRule type="cellIs" dxfId="2" priority="14" stopIfTrue="1" operator="between">
      <formula>10</formula>
      <formula>15</formula>
    </cfRule>
    <cfRule type="cellIs" dxfId="1" priority="15" stopIfTrue="1" operator="between">
      <formula>5</formula>
      <formula>10</formula>
    </cfRule>
    <cfRule type="cellIs" dxfId="0" priority="16" stopIfTrue="1" operator="between">
      <formula>0</formula>
      <formula>5</formula>
    </cfRule>
  </conditionalFormatting>
  <pageMargins left="0.75" right="0.75" top="1" bottom="1" header="0.5" footer="0.5"/>
  <pageSetup scale="4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Conditional Formatting for Clas</vt:lpstr>
      <vt:lpstr>create suitability map habitat</vt:lpstr>
      <vt:lpstr>create suitability map Ski</vt:lpstr>
      <vt:lpstr>LP set up Class</vt:lpstr>
      <vt:lpstr>LP Set UP alternate</vt:lpstr>
    </vt:vector>
  </TitlesOfParts>
  <Company>Clark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Ratick</dc:creator>
  <cp:lastModifiedBy>drunfola</cp:lastModifiedBy>
  <cp:lastPrinted>2011-04-05T14:33:45Z</cp:lastPrinted>
  <dcterms:created xsi:type="dcterms:W3CDTF">2006-03-27T19:05:34Z</dcterms:created>
  <dcterms:modified xsi:type="dcterms:W3CDTF">2012-04-03T15:51:40Z</dcterms:modified>
</cp:coreProperties>
</file>