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tables/table28.xml" ContentType="application/vnd.openxmlformats-officedocument.spreadsheetml.table+xml"/>
  <Override PartName="/xl/queryTables/queryTable28.xml" ContentType="application/vnd.openxmlformats-officedocument.spreadsheetml.queryTable+xml"/>
  <Override PartName="/xl/tables/table29.xml" ContentType="application/vnd.openxmlformats-officedocument.spreadsheetml.table+xml"/>
  <Override PartName="/xl/queryTables/queryTable2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30.xml" ContentType="application/vnd.openxmlformats-officedocument.spreadsheetml.table+xml"/>
  <Override PartName="/xl/queryTables/queryTable3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1AABD676-9110-4FEC-B5B9-9FC0AE87A4B5}" xr6:coauthVersionLast="47" xr6:coauthVersionMax="47" xr10:uidLastSave="{00000000-0000-0000-0000-000000000000}"/>
  <bookViews>
    <workbookView xWindow="-120" yWindow="-120" windowWidth="25440" windowHeight="15270" tabRatio="840" firstSheet="15" activeTab="2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ENERGIA Ancona" sheetId="43" r:id="rId16"/>
    <sheet name="MainCalcoli" sheetId="40" r:id="rId17"/>
    <sheet name="ENERGIA Vasto" sheetId="52" state="hidden" r:id="rId18"/>
    <sheet name="ENERGIA PG" sheetId="51" state="hidden" r:id="rId19"/>
    <sheet name="ENERGIA CSA" sheetId="50" state="hidden" r:id="rId20"/>
    <sheet name="ENERGIA Megalò" sheetId="49" state="hidden" r:id="rId21"/>
    <sheet name="ENERGIA CV" sheetId="48" state="hidden" r:id="rId22"/>
    <sheet name="ENERGIA Conero" sheetId="47" state="hidden" r:id="rId23"/>
    <sheet name="ENERGIA Colonnella" sheetId="46" state="hidden" r:id="rId24"/>
    <sheet name="ENERGIA Centro Dabruzzo" sheetId="45" state="hidden" r:id="rId25"/>
    <sheet name="ENERGIA Campobasso" sheetId="44" state="hidden" r:id="rId26"/>
    <sheet name="Main Per Grafico" sheetId="1" r:id="rId27"/>
    <sheet name="FAMILY Centro Dabruzzo" sheetId="17" state="hidden" r:id="rId28"/>
    <sheet name="FAMILY CV" sheetId="24" state="hidden" r:id="rId29"/>
    <sheet name="MNP CV" sheetId="23" state="hidden" r:id="rId30"/>
    <sheet name="MNP Conero" sheetId="21" state="hidden" r:id="rId31"/>
    <sheet name="Graph Ancona Campobasso" sheetId="2" state="hidden" r:id="rId32"/>
    <sheet name="Graph SGT Colonnella" sheetId="41" state="hidden" r:id="rId33"/>
    <sheet name="Graph Conero CV" sheetId="42" state="hidden" r:id="rId34"/>
    <sheet name="FAMILY PG" sheetId="37" state="hidden" r:id="rId35"/>
  </sheets>
  <definedNames>
    <definedName name="DatiEsterni_1" localSheetId="15" hidden="1">'ENERGIA Ancona'!$A$1:$R$5002</definedName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3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10" localSheetId="17" hidden="1">'ENERGIA Vasto'!$A$1:$R$5002</definedName>
    <definedName name="DatiEsterni_2" localSheetId="25" hidden="1">'ENERGIA Campobasso'!$A$1:$R$5002</definedName>
    <definedName name="DatiEsterni_2" localSheetId="0" hidden="1">'FAMILY Ancona'!$A$1:$Q$5002</definedName>
    <definedName name="DatiEsterni_2" localSheetId="2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34" hidden="1">'FAMILY PG'!$A$1:$Q$5002</definedName>
    <definedName name="DatiEsterni_2" localSheetId="10" hidden="1">'FAMILY Vasto'!$A$1:$Q$5002</definedName>
    <definedName name="DatiEsterni_3" localSheetId="24" hidden="1">'ENERGIA Centro Dabruzzo'!$A$1:$R$5002</definedName>
    <definedName name="DatiEsterni_3" localSheetId="29" hidden="1">'MNP CV'!$A$1:$W$5002</definedName>
    <definedName name="DatiEsterni_4" localSheetId="23" hidden="1">'ENERGIA Colonnella'!$A$1:$R$5002</definedName>
    <definedName name="DatiEsterni_4" localSheetId="28" hidden="1">'FAMILY CV'!$A$1:$Q$5002</definedName>
    <definedName name="DatiEsterni_5" localSheetId="22" hidden="1">'ENERGIA Conero'!$A$1:$R$5002</definedName>
    <definedName name="DatiEsterni_6" localSheetId="21" hidden="1">'ENERGIA CV'!$A$1:$R$5002</definedName>
    <definedName name="DatiEsterni_7" localSheetId="20" hidden="1">'ENERGIA Megalò'!$A$1:$R$5002</definedName>
    <definedName name="DatiEsterni_8" localSheetId="19" hidden="1">'ENERGIA CSA'!$A$1:$R$5002</definedName>
    <definedName name="DatiEsterni_9" localSheetId="18" hidden="1">'ENERGIA PG'!$A$1:$R$5002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G8" i="1"/>
  <c r="F8" i="1"/>
  <c r="E8" i="1"/>
  <c r="D8" i="1"/>
  <c r="C8" i="1"/>
  <c r="B8" i="1"/>
  <c r="A8" i="1"/>
  <c r="H9" i="1"/>
  <c r="G9" i="1"/>
  <c r="F9" i="1"/>
  <c r="E9" i="1"/>
  <c r="D9" i="1"/>
  <c r="C9" i="1"/>
  <c r="B9" i="1"/>
  <c r="A9" i="1"/>
  <c r="A7" i="1"/>
  <c r="H9" i="40" a="1"/>
  <c r="H9" i="40" s="1"/>
  <c r="G9" i="40" a="1"/>
  <c r="G9" i="40" s="1"/>
  <c r="F9" i="40" a="1"/>
  <c r="F9" i="40" s="1"/>
  <c r="B9" i="40" a="1"/>
  <c r="B9" i="40" s="1"/>
  <c r="C9" i="40" a="1"/>
  <c r="C9" i="40" s="1"/>
  <c r="A9" i="40"/>
  <c r="A7" i="40" s="1"/>
  <c r="H2" i="1"/>
  <c r="H5" i="1"/>
  <c r="F48" i="40"/>
  <c r="G60" i="40" l="1"/>
  <c r="G48" i="40"/>
  <c r="G42" i="40"/>
  <c r="G36" i="40"/>
  <c r="G30" i="40"/>
  <c r="G24" i="40"/>
  <c r="G18" i="40"/>
  <c r="G12" i="40"/>
  <c r="G3" i="40"/>
  <c r="G54" i="40"/>
  <c r="H60" i="40" l="1" a="1"/>
  <c r="H60" i="40" s="1"/>
  <c r="H54" i="40" a="1"/>
  <c r="H54" i="40" s="1"/>
  <c r="H48" i="40" a="1"/>
  <c r="H48" i="40" s="1"/>
  <c r="H42" i="40" a="1"/>
  <c r="H42" i="40" s="1"/>
  <c r="H36" i="40" a="1"/>
  <c r="H36" i="40" s="1"/>
  <c r="H30" i="40" a="1"/>
  <c r="H30" i="40" s="1"/>
  <c r="H24" i="40" a="1"/>
  <c r="H24" i="40" s="1"/>
  <c r="H12" i="40" a="1"/>
  <c r="H12" i="40" s="1"/>
  <c r="H3" i="40" a="1"/>
  <c r="H3" i="40" s="1"/>
  <c r="H18" i="40" a="1"/>
  <c r="H18" i="40" s="1"/>
  <c r="D60" i="40" a="1"/>
  <c r="D60" i="40" s="1"/>
  <c r="D54" i="40" a="1"/>
  <c r="D54" i="40" s="1"/>
  <c r="D48" i="40" a="1"/>
  <c r="D48" i="40" s="1"/>
  <c r="D42" i="40" a="1"/>
  <c r="D42" i="40" s="1"/>
  <c r="D36" i="40" a="1"/>
  <c r="D36" i="40" s="1"/>
  <c r="D30" i="40" a="1"/>
  <c r="D30" i="40" s="1"/>
  <c r="D24" i="40" a="1"/>
  <c r="D24" i="40" s="1"/>
  <c r="D3" i="40" a="1"/>
  <c r="D3" i="40" s="1"/>
  <c r="D12" i="40" a="1"/>
  <c r="D12" i="40" s="1"/>
  <c r="D18" i="40" a="1"/>
  <c r="D18" i="40" s="1"/>
  <c r="H63" i="40" l="1" a="1"/>
  <c r="H63" i="40" s="1"/>
  <c r="G63" i="40" a="1"/>
  <c r="G63" i="40" s="1"/>
  <c r="F63" i="40" a="1"/>
  <c r="F63" i="40" s="1"/>
  <c r="D63" i="40" a="1"/>
  <c r="D63" i="40" s="1"/>
  <c r="C63" i="40" a="1"/>
  <c r="C63" i="40" s="1"/>
  <c r="B63" i="40" a="1"/>
  <c r="B63" i="40" s="1"/>
  <c r="A63" i="40"/>
  <c r="A61" i="40" s="1"/>
  <c r="F60" i="40"/>
  <c r="E60" i="40" a="1"/>
  <c r="E60" i="40" s="1"/>
  <c r="C60" i="40" a="1"/>
  <c r="C60" i="40" s="1"/>
  <c r="B60" i="40" a="1"/>
  <c r="B60" i="40" s="1"/>
  <c r="A60" i="40"/>
  <c r="A58" i="40" s="1"/>
  <c r="H57" i="40" a="1"/>
  <c r="H57" i="40" s="1"/>
  <c r="G57" i="40" a="1"/>
  <c r="G57" i="40" s="1"/>
  <c r="F57" i="40" a="1"/>
  <c r="F57" i="40" s="1"/>
  <c r="D57" i="40" a="1"/>
  <c r="D57" i="40" s="1"/>
  <c r="C57" i="40" a="1"/>
  <c r="C57" i="40" s="1"/>
  <c r="B57" i="40" a="1"/>
  <c r="B57" i="40" s="1"/>
  <c r="A57" i="40"/>
  <c r="F54" i="40"/>
  <c r="E54" i="40" a="1"/>
  <c r="E54" i="40" s="1"/>
  <c r="C54" i="40" a="1"/>
  <c r="C54" i="40" s="1"/>
  <c r="B54" i="40" a="1"/>
  <c r="B54" i="40" s="1"/>
  <c r="A54" i="40"/>
  <c r="A52" i="40" s="1"/>
  <c r="H51" i="40" a="1"/>
  <c r="H51" i="40" s="1"/>
  <c r="G51" i="40" a="1"/>
  <c r="G51" i="40" s="1"/>
  <c r="F51" i="40" a="1"/>
  <c r="F51" i="40" s="1"/>
  <c r="D51" i="40" a="1"/>
  <c r="D51" i="40" s="1"/>
  <c r="C51" i="40" a="1"/>
  <c r="C51" i="40" s="1"/>
  <c r="B51" i="40" a="1"/>
  <c r="B51" i="40" s="1"/>
  <c r="A51" i="40"/>
  <c r="A49" i="40" s="1"/>
  <c r="E48" i="40" a="1"/>
  <c r="E48" i="40" s="1"/>
  <c r="C48" i="40" a="1"/>
  <c r="C48" i="40" s="1"/>
  <c r="B48" i="40" a="1"/>
  <c r="B48" i="40" s="1"/>
  <c r="A48" i="40"/>
  <c r="A46" i="40" s="1"/>
  <c r="H45" i="40" a="1"/>
  <c r="H45" i="40" s="1"/>
  <c r="G45" i="40" a="1"/>
  <c r="G45" i="40" s="1"/>
  <c r="F45" i="40" a="1"/>
  <c r="F45" i="40" s="1"/>
  <c r="D45" i="40" a="1"/>
  <c r="D45" i="40" s="1"/>
  <c r="C45" i="40" a="1"/>
  <c r="C45" i="40" s="1"/>
  <c r="B45" i="40" a="1"/>
  <c r="B45" i="40" s="1"/>
  <c r="A45" i="40"/>
  <c r="A43" i="40" s="1"/>
  <c r="F42" i="40"/>
  <c r="E42" i="40" a="1"/>
  <c r="E42" i="40" s="1"/>
  <c r="C42" i="40" a="1"/>
  <c r="C42" i="40" s="1"/>
  <c r="B42" i="40" a="1"/>
  <c r="B42" i="40" s="1"/>
  <c r="A42" i="40"/>
  <c r="A40" i="40" s="1"/>
  <c r="H39" i="40" a="1"/>
  <c r="H39" i="40" s="1"/>
  <c r="G39" i="40" a="1"/>
  <c r="G39" i="40" s="1"/>
  <c r="F39" i="40" a="1"/>
  <c r="F39" i="40" s="1"/>
  <c r="D39" i="40" a="1"/>
  <c r="D39" i="40" s="1"/>
  <c r="C39" i="40" a="1"/>
  <c r="C39" i="40" s="1"/>
  <c r="B39" i="40" a="1"/>
  <c r="B39" i="40" s="1"/>
  <c r="A39" i="40"/>
  <c r="A37" i="40" s="1"/>
  <c r="F36" i="40"/>
  <c r="E36" i="40" a="1"/>
  <c r="E36" i="40" s="1"/>
  <c r="C36" i="40" a="1"/>
  <c r="C36" i="40" s="1"/>
  <c r="B36" i="40" a="1"/>
  <c r="B36" i="40" s="1"/>
  <c r="A36" i="40"/>
  <c r="A34" i="40" s="1"/>
  <c r="H33" i="40" a="1"/>
  <c r="H33" i="40" s="1"/>
  <c r="G33" i="40" a="1"/>
  <c r="G33" i="40" s="1"/>
  <c r="F33" i="40" a="1"/>
  <c r="F33" i="40" s="1"/>
  <c r="D33" i="40" a="1"/>
  <c r="D33" i="40" s="1"/>
  <c r="C33" i="40" a="1"/>
  <c r="C33" i="40" s="1"/>
  <c r="B33" i="40" a="1"/>
  <c r="B33" i="40" s="1"/>
  <c r="A33" i="40"/>
  <c r="A31" i="40" s="1"/>
  <c r="F30" i="40"/>
  <c r="E30" i="40" a="1"/>
  <c r="E30" i="40" s="1"/>
  <c r="C30" i="40" a="1"/>
  <c r="C30" i="40" s="1"/>
  <c r="B30" i="40" a="1"/>
  <c r="B30" i="40" s="1"/>
  <c r="A30" i="40"/>
  <c r="A28" i="40" s="1"/>
  <c r="F24" i="40"/>
  <c r="E24" i="40" a="1"/>
  <c r="E24" i="40" s="1"/>
  <c r="C24" i="40" a="1"/>
  <c r="C24" i="40" s="1"/>
  <c r="B24" i="40" a="1"/>
  <c r="B24" i="40" s="1"/>
  <c r="A24" i="40"/>
  <c r="A22" i="40" s="1"/>
  <c r="H27" i="40" a="1"/>
  <c r="H27" i="40" s="1"/>
  <c r="G27" i="40" a="1"/>
  <c r="G27" i="40" s="1"/>
  <c r="F27" i="40" a="1"/>
  <c r="F27" i="40" s="1"/>
  <c r="D27" i="40" a="1"/>
  <c r="D27" i="40" s="1"/>
  <c r="C27" i="40" a="1"/>
  <c r="C27" i="40" s="1"/>
  <c r="B27" i="40" a="1"/>
  <c r="B27" i="40" s="1"/>
  <c r="A27" i="40"/>
  <c r="A25" i="40" s="1"/>
  <c r="A55" i="40"/>
  <c r="F18" i="40"/>
  <c r="E18" i="40" a="1"/>
  <c r="E18" i="40" s="1"/>
  <c r="C18" i="40" a="1"/>
  <c r="C18" i="40" s="1"/>
  <c r="B18" i="40" a="1"/>
  <c r="B18" i="40" s="1"/>
  <c r="A18" i="40"/>
  <c r="A16" i="40" s="1"/>
  <c r="H21" i="40" a="1"/>
  <c r="H21" i="40" s="1"/>
  <c r="G21" i="40" a="1"/>
  <c r="G21" i="40" s="1"/>
  <c r="F21" i="40" a="1"/>
  <c r="F21" i="40" s="1"/>
  <c r="D21" i="40" a="1"/>
  <c r="D21" i="40" s="1"/>
  <c r="C21" i="40" a="1"/>
  <c r="C21" i="40" s="1"/>
  <c r="B21" i="40" a="1"/>
  <c r="B21" i="40" s="1"/>
  <c r="A21" i="40"/>
  <c r="A19" i="40" s="1"/>
  <c r="H15" i="40" l="1" a="1"/>
  <c r="H15" i="40" s="1"/>
  <c r="G15" i="40" a="1"/>
  <c r="G15" i="40" s="1"/>
  <c r="F15" i="40" a="1"/>
  <c r="F15" i="40" s="1"/>
  <c r="D15" i="40" a="1"/>
  <c r="D15" i="40" s="1"/>
  <c r="C15" i="40" a="1"/>
  <c r="C15" i="40" s="1"/>
  <c r="B15" i="40" a="1"/>
  <c r="B15" i="40" s="1"/>
  <c r="A15" i="40"/>
  <c r="A13" i="40" s="1"/>
  <c r="H12" i="1" l="1"/>
  <c r="G12" i="1"/>
  <c r="F12" i="40"/>
  <c r="F12" i="1" s="1"/>
  <c r="E12" i="40" a="1"/>
  <c r="E12" i="40" s="1"/>
  <c r="E12" i="1" s="1"/>
  <c r="D12" i="1"/>
  <c r="C12" i="40" a="1"/>
  <c r="C12" i="40" s="1"/>
  <c r="C12" i="1" s="1"/>
  <c r="B12" i="40" a="1"/>
  <c r="B12" i="40" s="1"/>
  <c r="B12" i="1" s="1"/>
  <c r="A12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3" i="1"/>
  <c r="G63" i="1"/>
  <c r="F63" i="1"/>
  <c r="E63" i="1"/>
  <c r="D63" i="1"/>
  <c r="C63" i="1"/>
  <c r="B63" i="1"/>
  <c r="A63" i="1"/>
  <c r="H62" i="1"/>
  <c r="G62" i="1"/>
  <c r="F62" i="1"/>
  <c r="E62" i="1"/>
  <c r="D62" i="1"/>
  <c r="C62" i="1"/>
  <c r="B62" i="1"/>
  <c r="A62" i="1"/>
  <c r="H61" i="1"/>
  <c r="G61" i="1"/>
  <c r="F61" i="1"/>
  <c r="E61" i="1"/>
  <c r="D61" i="1"/>
  <c r="C61" i="1"/>
  <c r="B61" i="1"/>
  <c r="A61" i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E6" i="1"/>
  <c r="A12" i="1" l="1"/>
  <c r="A10" i="40"/>
  <c r="A10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D4D6AEA-FB05-481B-8034-B54381574C68}" keepAlive="1" name="Query - ENERGIA" description="Connessione alla query 'ENERGIA' nella cartella di lavoro." type="5" refreshedVersion="8" background="1" saveData="1">
    <dbPr connection="Provider=Microsoft.Mashup.OleDb.1;Data Source=$Workbook$;Location=ENERGIA;Extended Properties=&quot;&quot;" command="SELECT * FROM [ENERGIA]"/>
  </connection>
  <connection id="2" xr16:uid="{69A4B5BD-AE2C-4651-BBD3-5316C64EFC99}" keepAlive="1" name="Query - ENERGIA (2)" description="Connessione alla query 'ENERGIA (2)' nella cartella di lavoro." type="5" refreshedVersion="8" background="1" saveData="1">
    <dbPr connection="Provider=Microsoft.Mashup.OleDb.1;Data Source=$Workbook$;Location=&quot;ENERGIA (2)&quot;;Extended Properties=&quot;&quot;" command="SELECT * FROM [ENERGIA (2)]"/>
  </connection>
  <connection id="3" xr16:uid="{5F18C1CF-0F02-4D9A-8B77-5D9867C0B4A0}" keepAlive="1" name="Query - ENERGIA (3)" description="Connessione alla query 'ENERGIA (3)' nella cartella di lavoro." type="5" refreshedVersion="8" background="1" saveData="1">
    <dbPr connection="Provider=Microsoft.Mashup.OleDb.1;Data Source=$Workbook$;Location=&quot;ENERGIA (3)&quot;;Extended Properties=&quot;&quot;" command="SELECT * FROM [ENERGIA (3)]"/>
  </connection>
  <connection id="4" xr16:uid="{EA6A7C03-22DC-4135-9B24-8FD3BD7C2DCC}" keepAlive="1" name="Query - ENERGIA (4)" description="Connessione alla query 'ENERGIA (4)' nella cartella di lavoro." type="5" refreshedVersion="8" background="1" saveData="1">
    <dbPr connection="Provider=Microsoft.Mashup.OleDb.1;Data Source=$Workbook$;Location=&quot;ENERGIA (4)&quot;;Extended Properties=&quot;&quot;" command="SELECT * FROM [ENERGIA (4)]"/>
  </connection>
  <connection id="5" xr16:uid="{AC34B4D8-7486-4A05-9C49-C0A730896AF0}" keepAlive="1" name="Query - ENERGIA (5)" description="Connessione alla query 'ENERGIA (5)' nella cartella di lavoro." type="5" refreshedVersion="8" background="1" saveData="1">
    <dbPr connection="Provider=Microsoft.Mashup.OleDb.1;Data Source=$Workbook$;Location=&quot;ENERGIA (5)&quot;;Extended Properties=&quot;&quot;" command="SELECT * FROM [ENERGIA (5)]"/>
  </connection>
  <connection id="6" xr16:uid="{CBF206EC-3EEF-45F6-9E35-73F85C2F4375}" keepAlive="1" name="Query - ENERGIA (6)" description="Connessione alla query 'ENERGIA (6)' nella cartella di lavoro." type="5" refreshedVersion="8" background="1" saveData="1">
    <dbPr connection="Provider=Microsoft.Mashup.OleDb.1;Data Source=$Workbook$;Location=&quot;ENERGIA (6)&quot;;Extended Properties=&quot;&quot;" command="SELECT * FROM [ENERGIA (6)]"/>
  </connection>
  <connection id="7" xr16:uid="{94F0C4FE-2ED7-4EFF-A58B-76E0973A387D}" keepAlive="1" name="Query - ENERGIA (7)" description="Connessione alla query 'ENERGIA (7)' nella cartella di lavoro." type="5" refreshedVersion="8" background="1" saveData="1">
    <dbPr connection="Provider=Microsoft.Mashup.OleDb.1;Data Source=$Workbook$;Location=&quot;ENERGIA (7)&quot;;Extended Properties=&quot;&quot;" command="SELECT * FROM [ENERGIA (7)]"/>
  </connection>
  <connection id="8" xr16:uid="{47DEB79B-7096-4714-9019-42C02BC8BD50}" keepAlive="1" name="Query - ENERGIA (8)" description="Connessione alla query 'ENERGIA (8)' nella cartella di lavoro." type="5" refreshedVersion="8" background="1" saveData="1">
    <dbPr connection="Provider=Microsoft.Mashup.OleDb.1;Data Source=$Workbook$;Location=&quot;ENERGIA (8)&quot;;Extended Properties=&quot;&quot;" command="SELECT * FROM [ENERGIA (8)]"/>
  </connection>
  <connection id="9" xr16:uid="{23E79551-5040-4653-85AA-D8D5660744BC}" keepAlive="1" name="Query - ENERGIA ANCONA" description="Connessione alla query 'ENERGIA ANCONA' nella cartella di lavoro." type="5" refreshedVersion="8" background="1" saveData="1">
    <dbPr connection="Provider=Microsoft.Mashup.OleDb.1;Data Source=$Workbook$;Location=&quot;ENERGIA ANCONA&quot;;Extended Properties=&quot;&quot;" command="SELECT * FROM [ENERGIA ANCONA]"/>
  </connection>
  <connection id="10" xr16:uid="{F9049406-2E3F-4099-B075-2168EAF75EB0}" keepAlive="1" name="Query - ENERGIA CAMPOBASSO" description="Connessione alla query 'ENERGIA CAMPOBASSO' nella cartella di lavoro." type="5" refreshedVersion="8" background="1" saveData="1">
    <dbPr connection="Provider=Microsoft.Mashup.OleDb.1;Data Source=$Workbook$;Location=&quot;ENERGIA CAMPOBASSO&quot;;Extended Properties=&quot;&quot;" command="SELECT * FROM [ENERGIA CAMPOBASSO]"/>
  </connection>
  <connection id="1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1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1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1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1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1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1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1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1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2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2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2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2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2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2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2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2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2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2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3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<sst xmlns="http://schemas.openxmlformats.org/spreadsheetml/2006/main" count="58559" uniqueCount="980">
  <si>
    <t>MNP ToT</t>
  </si>
  <si>
    <t>MNP in Lavorazione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</si>
  <si>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</si>
  <si>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</si>
  <si>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</si>
  <si>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</si>
  <si>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</si>
  <si>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</si>
  <si>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</si>
  <si>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</si>
  <si>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</si>
  <si>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</si>
  <si>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</si>
  <si>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</si>
  <si>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</si>
  <si>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</si>
  <si>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</si>
  <si>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</si>
  <si>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</si>
  <si>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</si>
  <si>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</si>
  <si>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</si>
  <si>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</si>
  <si>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</si>
  <si>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</si>
  <si>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</si>
  <si>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</si>
  <si>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</si>
  <si>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</si>
  <si>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</si>
  <si>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</si>
  <si>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</si>
  <si>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</si>
  <si>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</si>
  <si>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</si>
  <si>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</si>
  <si>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</si>
  <si>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</si>
  <si>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</si>
  <si>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</si>
  <si>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</si>
  <si>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</si>
  <si>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</si>
  <si>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</si>
  <si>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</si>
  <si>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</si>
  <si>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</si>
  <si>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</si>
  <si>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</si>
  <si>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</si>
  <si>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</si>
  <si>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</si>
  <si>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</si>
  <si>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</si>
  <si>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</si>
  <si>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</si>
  <si>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</si>
  <si>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</si>
  <si>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</si>
  <si>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</si>
  <si>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GABRIELE MALATESTA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</si>
  <si>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</si>
  <si>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</si>
  <si>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</si>
  <si>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</si>
  <si>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</si>
  <si>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</si>
  <si>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</si>
  <si>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</si>
  <si>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</si>
  <si>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</si>
  <si>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</si>
  <si>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</si>
  <si>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</si>
  <si>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</si>
  <si>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CONERO</t>
  </si>
  <si>
    <t>ALESSIO PALERMO</t>
  </si>
  <si>
    <t>EDOARDO GERMINARIO</t>
  </si>
  <si>
    <t>PESCARA -VEII</t>
  </si>
  <si>
    <t>CHIETI SCALO</t>
  </si>
  <si>
    <t>EMILIANO MARSILI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</si>
  <si>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</si>
  <si>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</si>
  <si>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</si>
  <si>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</si>
  <si>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</si>
  <si>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</si>
  <si>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</si>
  <si>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</si>
  <si>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</si>
  <si>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</si>
  <si>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</si>
  <si>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</si>
  <si>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</si>
  <si>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</si>
  <si>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</si>
  <si>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</si>
  <si>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</si>
  <si>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</si>
  <si>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</si>
  <si>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Family Ok</t>
  </si>
  <si>
    <t>Family Ko</t>
  </si>
  <si>
    <t>Family Da Esitare Scadute</t>
  </si>
  <si>
    <t>ANDREA VERGALITO</t>
  </si>
  <si>
    <t>SAVERIO LA FORGIA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</si>
  <si>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</si>
  <si>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</si>
  <si>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</si>
  <si>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</si>
  <si>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</si>
  <si>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</si>
  <si>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</si>
  <si>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</si>
  <si>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</si>
  <si>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</si>
  <si>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</si>
  <si>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</si>
  <si>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</si>
  <si>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</si>
  <si>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LUIGINO BRIANO</t>
  </si>
  <si>
    <t>LUCA BARBOTTI</t>
  </si>
  <si>
    <t>MNP Non Lavorate</t>
  </si>
  <si>
    <t>Family Non Lavorate</t>
  </si>
  <si>
    <t>ENRICA ANGELUCCI</t>
  </si>
  <si>
    <t>PAOLO DE FUSCO</t>
  </si>
  <si>
    <t>PRATICA N°</t>
  </si>
  <si>
    <t>POD</t>
  </si>
  <si>
    <t>CAUSALE KO</t>
  </si>
  <si>
    <t>LAVORATO OK</t>
  </si>
  <si>
    <t>Fastweb Energia Flex</t>
  </si>
  <si>
    <t>DIMITRI MAZZOCCANTI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</si>
  <si>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</si>
  <si>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</si>
  <si>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</si>
  <si>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</si>
  <si>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</si>
  <si>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</si>
  <si>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</si>
  <si>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</si>
  <si>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</si>
  <si>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SOFIA BRASCA</t>
  </si>
  <si>
    <t>8939108660014734191</t>
  </si>
  <si>
    <t>3475431375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</si>
  <si>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</si>
  <si>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</si>
  <si>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</si>
  <si>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</si>
  <si>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</si>
  <si>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</si>
  <si>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</si>
  <si>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</si>
  <si>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</si>
  <si>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</si>
  <si>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</si>
  <si>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</si>
  <si>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</si>
  <si>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</si>
  <si>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</si>
  <si>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</si>
  <si>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</si>
  <si>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</si>
  <si>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STEFANO COLANTONIO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</si>
  <si>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</si>
  <si>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</si>
  <si>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</si>
  <si>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</si>
  <si>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</si>
  <si>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</si>
  <si>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</si>
  <si>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</si>
  <si>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</si>
  <si>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</si>
  <si>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</si>
  <si>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</si>
  <si>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</si>
  <si>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30/12/2025</t>
  </si>
  <si>
    <t>8939108640011233173</t>
  </si>
  <si>
    <t>3494609003</t>
  </si>
  <si>
    <t>31/12/2025</t>
  </si>
  <si>
    <t>8939108640012760869</t>
  </si>
  <si>
    <t>3445144700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</si>
  <si>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</si>
  <si>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</si>
  <si>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</si>
  <si>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</si>
  <si>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</si>
  <si>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</si>
  <si>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</si>
  <si>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</si>
  <si>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</si>
  <si>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</si>
  <si>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</si>
  <si>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</si>
  <si>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</si>
  <si>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</si>
  <si>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</si>
  <si>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</si>
  <si>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</si>
  <si>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</si>
  <si>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</si>
  <si>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</si>
  <si>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</si>
  <si>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</si>
  <si>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</si>
  <si>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</si>
  <si>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</si>
  <si>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</si>
  <si>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</si>
  <si>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</si>
  <si>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</si>
  <si>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</si>
  <si>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</si>
  <si>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</si>
  <si>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</si>
  <si>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</si>
  <si>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</si>
  <si>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</si>
  <si>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</si>
  <si>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</si>
  <si>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</si>
  <si>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</si>
  <si>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</si>
  <si>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</si>
  <si>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</si>
  <si>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</si>
  <si>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</si>
  <si>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</si>
  <si>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</si>
  <si>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</si>
  <si>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</si>
  <si>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</si>
  <si>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</si>
  <si>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</si>
  <si>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</si>
  <si>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</si>
  <si>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</si>
  <si>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</si>
  <si>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</si>
  <si>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</si>
  <si>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</si>
  <si>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</si>
  <si>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</si>
  <si>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</si>
  <si>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</si>
  <si>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</si>
  <si>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</si>
  <si>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</si>
  <si>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</si>
  <si>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</si>
  <si>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</si>
  <si>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</si>
  <si>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</si>
  <si>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</si>
  <si>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</si>
  <si>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</si>
  <si>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</si>
  <si>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</si>
  <si>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</si>
  <si>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</si>
  <si>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</si>
  <si>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29/12/2025</t>
  </si>
  <si>
    <t>8939108640012760737</t>
  </si>
  <si>
    <t>3345273006</t>
  </si>
  <si>
    <t>8939108640011234981</t>
  </si>
  <si>
    <t>3281616361</t>
  </si>
  <si>
    <t>8939108640011234908</t>
  </si>
  <si>
    <t>3282813406</t>
  </si>
  <si>
    <t>8939108640011234973</t>
  </si>
  <si>
    <t>3485405452</t>
  </si>
  <si>
    <t>8939108640011234395</t>
  </si>
  <si>
    <t>3283530471</t>
  </si>
  <si>
    <t>8939108640012760760</t>
  </si>
  <si>
    <t>3384784383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</si>
  <si>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</si>
  <si>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</si>
  <si>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</si>
  <si>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</si>
  <si>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</si>
  <si>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</si>
  <si>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</si>
  <si>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</si>
  <si>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</si>
  <si>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</si>
  <si>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</si>
  <si>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</si>
  <si>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</si>
  <si>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</si>
  <si>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</si>
  <si>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</si>
  <si>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</si>
  <si>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</si>
  <si>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</si>
  <si>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</si>
  <si>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</si>
  <si>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</si>
  <si>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</si>
  <si>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</si>
  <si>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</si>
  <si>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</si>
  <si>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</si>
  <si>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</si>
  <si>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</si>
  <si>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</si>
  <si>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</si>
  <si>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</si>
  <si>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</si>
  <si>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</si>
  <si>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</si>
  <si>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</si>
  <si>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</si>
  <si>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</si>
  <si>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</si>
  <si>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</si>
  <si>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</si>
  <si>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</si>
  <si>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</si>
  <si>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</si>
  <si>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</si>
  <si>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</si>
  <si>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</si>
  <si>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</si>
  <si>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</si>
  <si>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</si>
  <si>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</si>
  <si>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</si>
  <si>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</si>
  <si>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</si>
  <si>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</si>
  <si>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</si>
  <si>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</si>
  <si>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</si>
  <si>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</si>
  <si>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</si>
  <si>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</si>
  <si>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</si>
  <si>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</si>
  <si>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</si>
  <si>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</si>
  <si>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</si>
  <si>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</si>
  <si>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</si>
  <si>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</si>
  <si>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</si>
  <si>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</si>
  <si>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</si>
  <si>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</si>
  <si>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DONATO BOTTA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</si>
  <si>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</si>
  <si>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</si>
  <si>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</si>
  <si>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</si>
  <si>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</si>
  <si>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</si>
  <si>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</si>
  <si>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</si>
  <si>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</si>
  <si>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</si>
  <si>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</si>
  <si>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</si>
  <si>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</si>
  <si>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</si>
  <si>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</si>
  <si>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</si>
  <si>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DA ELIMINARE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</si>
  <si>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</si>
  <si>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</si>
  <si>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</si>
  <si>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</si>
  <si>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</si>
  <si>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</si>
  <si>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</si>
  <si>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</si>
  <si>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</si>
  <si>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</si>
  <si>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8939108660014930658</t>
  </si>
  <si>
    <t>3476145577</t>
  </si>
  <si>
    <t>8939108660014930229</t>
  </si>
  <si>
    <t>3341640247</t>
  </si>
  <si>
    <t>8939108630008447712</t>
  </si>
  <si>
    <t>3500455267</t>
  </si>
  <si>
    <t>8939108630011217045</t>
  </si>
  <si>
    <t>3474881225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</si>
  <si>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</si>
  <si>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</si>
  <si>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</si>
  <si>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</si>
  <si>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</si>
  <si>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</si>
  <si>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</si>
  <si>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</si>
  <si>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</si>
  <si>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</si>
  <si>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</si>
  <si>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</si>
  <si>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</si>
  <si>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</si>
  <si>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</si>
  <si>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</si>
  <si>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</si>
  <si>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</si>
  <si>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</si>
  <si>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</si>
  <si>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</si>
  <si>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</si>
  <si>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</si>
  <si>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</si>
  <si>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</si>
  <si>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</si>
  <si>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</si>
  <si>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</si>
  <si>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</si>
  <si>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</si>
  <si>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</si>
  <si>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</si>
  <si>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</si>
  <si>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</si>
  <si>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</si>
  <si>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</si>
  <si>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</si>
  <si>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</si>
  <si>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</si>
  <si>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8939108660014930278</t>
  </si>
  <si>
    <t>3314770477</t>
  </si>
  <si>
    <t>8939108660014938024</t>
  </si>
  <si>
    <t>3392984811</t>
  </si>
  <si>
    <t>8939108630011262314</t>
  </si>
  <si>
    <t>328012956</t>
  </si>
  <si>
    <t>GIANPIO APRILE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</si>
  <si>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</si>
  <si>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</si>
  <si>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</si>
  <si>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</si>
  <si>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</si>
  <si>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</si>
  <si>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</si>
  <si>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</si>
  <si>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</si>
  <si>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</si>
  <si>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</si>
  <si>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</si>
  <si>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</si>
  <si>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</si>
  <si>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</si>
  <si>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</si>
  <si>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</si>
  <si>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</si>
  <si>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</si>
  <si>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</si>
  <si>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</si>
  <si>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</si>
  <si>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</si>
  <si>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</si>
  <si>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</si>
  <si>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</si>
  <si>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</si>
  <si>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</si>
  <si>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</si>
  <si>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</si>
  <si>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</si>
  <si>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</si>
  <si>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</si>
  <si>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</si>
  <si>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</si>
  <si>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</si>
  <si>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</si>
  <si>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</si>
  <si>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</si>
  <si>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</si>
  <si>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8939108660014646197</t>
  </si>
  <si>
    <t>3927687556</t>
  </si>
  <si>
    <t>8939108640011237026</t>
  </si>
  <si>
    <t>3275511471</t>
  </si>
  <si>
    <t>8939108640011235996</t>
  </si>
  <si>
    <t>3500260816</t>
  </si>
  <si>
    <t>8939108640011236358</t>
  </si>
  <si>
    <t>3809099040</t>
  </si>
  <si>
    <t>ok</t>
  </si>
  <si>
    <t>8939108640011236069</t>
  </si>
  <si>
    <t>3937387597</t>
  </si>
  <si>
    <t>8939108640011235632</t>
  </si>
  <si>
    <t>3662982513</t>
  </si>
  <si>
    <t>8939108640011235624</t>
  </si>
  <si>
    <t>3270868193</t>
  </si>
  <si>
    <t>8939108640011236085</t>
  </si>
  <si>
    <t>3515335274</t>
  </si>
  <si>
    <t>8939108650001990385</t>
  </si>
  <si>
    <t>340456617</t>
  </si>
  <si>
    <t>8939108640011235764</t>
  </si>
  <si>
    <t>3402763183</t>
  </si>
  <si>
    <t>8939108640011236101</t>
  </si>
  <si>
    <t>3331175829</t>
  </si>
  <si>
    <t>8939108640011235681</t>
  </si>
  <si>
    <t>3805125448</t>
  </si>
  <si>
    <t>8939108640011236044</t>
  </si>
  <si>
    <t>3460308209</t>
  </si>
  <si>
    <t>8939108640011235988</t>
  </si>
  <si>
    <t>3444018084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</si>
  <si>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</si>
  <si>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</si>
  <si>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</si>
  <si>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</si>
  <si>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</si>
  <si>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</si>
  <si>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</si>
  <si>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</si>
  <si>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</si>
  <si>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</si>
  <si>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</si>
  <si>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</si>
  <si>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</si>
  <si>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</si>
  <si>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</si>
  <si>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</si>
  <si>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</si>
  <si>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</si>
  <si>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</si>
  <si>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</si>
  <si>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</si>
  <si>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</si>
  <si>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</si>
  <si>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</si>
  <si>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</si>
  <si>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</si>
  <si>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</si>
  <si>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</si>
  <si>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</si>
  <si>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</si>
  <si>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</si>
  <si>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</si>
  <si>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</si>
  <si>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</si>
  <si>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</si>
  <si>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</si>
  <si>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</si>
  <si>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</si>
  <si>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</si>
  <si>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</si>
  <si>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</si>
  <si>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</si>
  <si>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</si>
  <si>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</si>
  <si>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</si>
  <si>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</si>
  <si>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</si>
  <si>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</si>
  <si>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</si>
  <si>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</si>
  <si>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</si>
  <si>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</si>
  <si>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</si>
  <si>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</si>
  <si>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</si>
  <si>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</si>
  <si>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</si>
  <si>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</si>
  <si>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</si>
  <si>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</si>
  <si>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</si>
  <si>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</si>
  <si>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</si>
  <si>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8939108660010431164</t>
  </si>
  <si>
    <t>3423557975</t>
  </si>
  <si>
    <t>8939108640010860554</t>
  </si>
  <si>
    <t>3477833050</t>
  </si>
  <si>
    <t>8939108660010431149</t>
  </si>
  <si>
    <t>3394107126</t>
  </si>
  <si>
    <t>8939108640011231409</t>
  </si>
  <si>
    <t>3277550854</t>
  </si>
  <si>
    <t>8939108660010431594</t>
  </si>
  <si>
    <t>3297827303</t>
  </si>
  <si>
    <t>8939108660010431677</t>
  </si>
  <si>
    <t>3780619039</t>
  </si>
  <si>
    <t>8939108660014731973</t>
  </si>
  <si>
    <t>3475670601</t>
  </si>
  <si>
    <t>8939108660014731221</t>
  </si>
  <si>
    <t>3421440377</t>
  </si>
  <si>
    <t>8939108660014732260</t>
  </si>
  <si>
    <t>3487238605</t>
  </si>
  <si>
    <t>DAFNE MONACA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</si>
  <si>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</si>
  <si>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</si>
  <si>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</si>
  <si>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</si>
  <si>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</si>
  <si>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</si>
  <si>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</si>
  <si>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</si>
  <si>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</si>
  <si>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</si>
  <si>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</si>
  <si>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</si>
  <si>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</si>
  <si>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</si>
  <si>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</si>
  <si>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</si>
  <si>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</si>
  <si>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</si>
  <si>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</si>
  <si>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</si>
  <si>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</si>
  <si>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</si>
  <si>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8939108660010124579</t>
  </si>
  <si>
    <t>3669522083</t>
  </si>
  <si>
    <t>8939108660010124157</t>
  </si>
  <si>
    <t>3888528292</t>
  </si>
  <si>
    <t>8939108660010124140</t>
  </si>
  <si>
    <t>3494283080</t>
  </si>
  <si>
    <t>8939108660010124355</t>
  </si>
  <si>
    <t>3459312789</t>
  </si>
  <si>
    <t>8939108660010124348</t>
  </si>
  <si>
    <t>3477720716</t>
  </si>
  <si>
    <t>8939108660010124322</t>
  </si>
  <si>
    <t>3346388144</t>
  </si>
  <si>
    <t>8939108660010124561</t>
  </si>
  <si>
    <t>3425167765</t>
  </si>
  <si>
    <t>ORAZIO CARDILE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</si>
  <si>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</si>
  <si>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</si>
  <si>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</si>
  <si>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</si>
  <si>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</si>
  <si>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</si>
  <si>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</si>
  <si>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</si>
  <si>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</si>
  <si>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</si>
  <si>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</si>
  <si>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</si>
  <si>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</si>
  <si>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</si>
  <si>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</si>
  <si>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</si>
  <si>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</si>
  <si>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</si>
  <si>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</si>
  <si>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</si>
  <si>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</si>
  <si>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</si>
  <si>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</si>
  <si>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</si>
  <si>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</si>
  <si>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</si>
  <si>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</si>
  <si>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</si>
  <si>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</si>
  <si>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</si>
  <si>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</si>
  <si>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</si>
  <si>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</si>
  <si>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</si>
  <si>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</si>
  <si>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</si>
  <si>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8939108660010054651</t>
  </si>
  <si>
    <t>3427739192</t>
  </si>
  <si>
    <t>8939108660010053372</t>
  </si>
  <si>
    <t>3336553371</t>
  </si>
  <si>
    <t>8939108660010053323</t>
  </si>
  <si>
    <t>3510992074</t>
  </si>
  <si>
    <t>8939108660010052721</t>
  </si>
  <si>
    <t>3291114733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</si>
  <si>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</si>
  <si>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</si>
  <si>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</si>
  <si>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</si>
  <si>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</si>
  <si>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</si>
  <si>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</si>
  <si>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</si>
  <si>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</si>
  <si>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</si>
  <si>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</si>
  <si>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</si>
  <si>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</si>
  <si>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</si>
  <si>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</si>
  <si>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</si>
  <si>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</si>
  <si>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</si>
  <si>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</si>
  <si>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</si>
  <si>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</si>
  <si>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</si>
  <si>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</si>
  <si>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</si>
  <si>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</si>
  <si>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</si>
  <si>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</si>
  <si>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</si>
  <si>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</si>
  <si>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</si>
  <si>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</si>
  <si>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</si>
  <si>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</si>
  <si>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</si>
  <si>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</si>
  <si>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</si>
  <si>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</si>
  <si>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</si>
  <si>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</si>
  <si>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</si>
  <si>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</si>
  <si>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</si>
  <si>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8939108660014935327</t>
  </si>
  <si>
    <t>3773424332</t>
  </si>
  <si>
    <t>8939108660014935319</t>
  </si>
  <si>
    <t>3492569921</t>
  </si>
  <si>
    <t>8939108640012882333</t>
  </si>
  <si>
    <t>3519823094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</si>
  <si>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</si>
  <si>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</si>
  <si>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</si>
  <si>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</si>
  <si>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</si>
  <si>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</si>
  <si>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</si>
  <si>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</si>
  <si>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FEDERICA LACARBONARA</t>
  </si>
  <si>
    <t>8939108640011144636</t>
  </si>
  <si>
    <t>3452976782</t>
  </si>
  <si>
    <t>8939108640013553982</t>
  </si>
  <si>
    <t>3479981945</t>
  </si>
  <si>
    <t>8939108650001877533</t>
  </si>
  <si>
    <t>3356340156</t>
  </si>
  <si>
    <t>8939108640011144198</t>
  </si>
  <si>
    <t>3886594156</t>
  </si>
  <si>
    <t>8939108640013554659</t>
  </si>
  <si>
    <t>3478041070</t>
  </si>
  <si>
    <t>8939108650001877483</t>
  </si>
  <si>
    <t>3454102953</t>
  </si>
  <si>
    <t>8939108640013554840</t>
  </si>
  <si>
    <t>3498126469</t>
  </si>
  <si>
    <t>8939108650001877558</t>
  </si>
  <si>
    <t>3458048818</t>
  </si>
  <si>
    <t>8939108640013554881</t>
  </si>
  <si>
    <t>3713654934</t>
  </si>
  <si>
    <t>8939108640011144420</t>
  </si>
  <si>
    <t>3469150391</t>
  </si>
  <si>
    <t>8939108640013554857</t>
  </si>
  <si>
    <t>3775034875</t>
  </si>
  <si>
    <t>8939108640011144495</t>
  </si>
  <si>
    <t>3395670364</t>
  </si>
  <si>
    <t>8939108640012795808</t>
  </si>
  <si>
    <t>3481923083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</si>
  <si>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</si>
  <si>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</si>
  <si>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</si>
  <si>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</si>
  <si>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</si>
  <si>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</si>
  <si>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</si>
  <si>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</si>
  <si>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8939108640011144370</t>
  </si>
  <si>
    <t>3445474974</t>
  </si>
  <si>
    <t>8939108640012795196</t>
  </si>
  <si>
    <t>3460195922</t>
  </si>
  <si>
    <t>8939108640013555060</t>
  </si>
  <si>
    <t>3804335124</t>
  </si>
  <si>
    <t>8939108640013554097</t>
  </si>
  <si>
    <t>3384832089</t>
  </si>
  <si>
    <t>8939108640013554170</t>
  </si>
  <si>
    <t>3514457456</t>
  </si>
  <si>
    <t>8939108640011144248</t>
  </si>
  <si>
    <t>3516531165</t>
  </si>
  <si>
    <t>8939108640011145104</t>
  </si>
  <si>
    <t>3664824856</t>
  </si>
  <si>
    <t>8939108660014740206</t>
  </si>
  <si>
    <t>3333720735</t>
  </si>
  <si>
    <t>8939108660014739646</t>
  </si>
  <si>
    <t>3498121354</t>
  </si>
  <si>
    <t>8939108640012795329</t>
  </si>
  <si>
    <t>3203133088</t>
  </si>
  <si>
    <t>8939108640013553933</t>
  </si>
  <si>
    <t>3384097346</t>
  </si>
  <si>
    <t>8939108640012795733</t>
  </si>
  <si>
    <t>3473717187</t>
  </si>
  <si>
    <t>8939108660014739935</t>
  </si>
  <si>
    <t>3478544506</t>
  </si>
  <si>
    <t>8939108640013554535</t>
  </si>
  <si>
    <t>3519896350</t>
  </si>
  <si>
    <t>8939108640011144057</t>
  </si>
  <si>
    <t>3806356007</t>
  </si>
  <si>
    <t>8939108640013553867</t>
  </si>
  <si>
    <t>3533656341</t>
  </si>
  <si>
    <t>8939108640012795279</t>
  </si>
  <si>
    <t>3292234060</t>
  </si>
  <si>
    <t>8939108640011144180</t>
  </si>
  <si>
    <t>3884228047</t>
  </si>
  <si>
    <t>8939108640011143984</t>
  </si>
  <si>
    <t>3520788886</t>
  </si>
  <si>
    <t>FWEN1765032049229575</t>
  </si>
  <si>
    <t>Fastweb Energia Fix</t>
  </si>
  <si>
    <t>IT001E68460422</t>
  </si>
  <si>
    <t>Check Call KO</t>
  </si>
  <si>
    <t>FWEN1765036933229621</t>
  </si>
  <si>
    <t>IT001E67246354</t>
  </si>
  <si>
    <t>KO Attivazione</t>
  </si>
  <si>
    <t>FWEN1766506981238299</t>
  </si>
  <si>
    <t>Fastweb Energia Flat Light</t>
  </si>
  <si>
    <t>IT001E68158201</t>
  </si>
  <si>
    <t>Validazione Mail KO</t>
  </si>
  <si>
    <t>FWEN1766592561238671</t>
  </si>
  <si>
    <t>IT001E68489649</t>
  </si>
  <si>
    <t>FWEN1767110147240108</t>
  </si>
  <si>
    <t>Fastweb Energia Business Flex</t>
  </si>
  <si>
    <t>IT001E68854876</t>
  </si>
  <si>
    <t>FWEN1765206264230063</t>
  </si>
  <si>
    <t>IT001E60754687</t>
  </si>
  <si>
    <t>KO Switch</t>
  </si>
  <si>
    <t>FWEN1765548376232611</t>
  </si>
  <si>
    <t>Fastweb Energia Flat Full</t>
  </si>
  <si>
    <t>IT001E60578473</t>
  </si>
  <si>
    <t>FWEN1765022604229491</t>
  </si>
  <si>
    <t>IT001E11019099</t>
  </si>
  <si>
    <t>FWEN1765280041230333</t>
  </si>
  <si>
    <t>IT001E57364419</t>
  </si>
  <si>
    <t>FWEN1765958642234811</t>
  </si>
  <si>
    <t>IT001E57287071</t>
  </si>
  <si>
    <t>FWEN1766143027236413</t>
  </si>
  <si>
    <t>IT001E97404971</t>
  </si>
  <si>
    <t>8939108660014646148</t>
  </si>
  <si>
    <t>3474754986</t>
  </si>
  <si>
    <t>8939108650001990559</t>
  </si>
  <si>
    <t>3482968903</t>
  </si>
  <si>
    <t>8939108660014646452</t>
  </si>
  <si>
    <t>3494569234</t>
  </si>
  <si>
    <t>LUCA MORELLI</t>
  </si>
  <si>
    <t>8939108660014934486</t>
  </si>
  <si>
    <t>3489051033</t>
  </si>
  <si>
    <t>CARMELA RAUSO</t>
  </si>
  <si>
    <t>8939108640011232175</t>
  </si>
  <si>
    <t>3473855683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</si>
  <si>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</si>
  <si>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</si>
  <si>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</si>
  <si>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</si>
  <si>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</si>
  <si>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</si>
  <si>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8939108660014933942</t>
  </si>
  <si>
    <t>3429275976</t>
  </si>
  <si>
    <t>8939108640011142390</t>
  </si>
  <si>
    <t>3884523654</t>
  </si>
  <si>
    <t>8939108640011142176</t>
  </si>
  <si>
    <t>3346503520</t>
  </si>
  <si>
    <t>8939108640011141970</t>
  </si>
  <si>
    <t>3891008726</t>
  </si>
  <si>
    <t>8939108640011141939</t>
  </si>
  <si>
    <t>3295349889</t>
  </si>
  <si>
    <t>8939108640011142481</t>
  </si>
  <si>
    <t>3206246622</t>
  </si>
  <si>
    <t>8939108640011141616</t>
  </si>
  <si>
    <t>3495636199</t>
  </si>
  <si>
    <t>8939108660014933785</t>
  </si>
  <si>
    <t>3475828194</t>
  </si>
  <si>
    <t>8939108640011232605</t>
  </si>
  <si>
    <t>3520088546</t>
  </si>
  <si>
    <t>8939108640011231599</t>
  </si>
  <si>
    <t>3887725986</t>
  </si>
  <si>
    <t>8939108640013550277</t>
  </si>
  <si>
    <t>3331722592</t>
  </si>
  <si>
    <t>8939108640011232357</t>
  </si>
  <si>
    <t>3493268236</t>
  </si>
  <si>
    <t>8939108640011231128</t>
  </si>
  <si>
    <t>3356169110</t>
  </si>
  <si>
    <t>8939108660010431180</t>
  </si>
  <si>
    <t>3516428679</t>
  </si>
  <si>
    <t>8939108640011231540</t>
  </si>
  <si>
    <t>3890621937</t>
  </si>
  <si>
    <t>8939108640010860265</t>
  </si>
  <si>
    <t>3888895529</t>
  </si>
  <si>
    <t>8939108640013556035</t>
  </si>
  <si>
    <t>3338707234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</si>
  <si>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</si>
  <si>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</si>
  <si>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</si>
  <si>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</si>
  <si>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</si>
  <si>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</si>
  <si>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</si>
  <si>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</si>
  <si>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</si>
  <si>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</si>
  <si>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</si>
  <si>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</si>
  <si>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</si>
  <si>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</si>
  <si>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</si>
  <si>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</si>
  <si>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</si>
  <si>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</si>
  <si>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</si>
  <si>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</si>
  <si>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</si>
  <si>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</si>
  <si>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</si>
  <si>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</si>
  <si>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</si>
  <si>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</si>
  <si>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</si>
  <si>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</si>
  <si>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</si>
  <si>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</si>
  <si>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</si>
  <si>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</si>
  <si>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</si>
  <si>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</si>
  <si>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</si>
  <si>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</si>
  <si>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</si>
  <si>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</si>
  <si>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</si>
  <si>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</si>
  <si>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</si>
  <si>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</si>
  <si>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</si>
  <si>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</si>
  <si>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</si>
  <si>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</si>
  <si>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</si>
  <si>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</si>
  <si>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</si>
  <si>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</si>
  <si>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</si>
  <si>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</si>
  <si>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</si>
  <si>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</si>
  <si>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</si>
  <si>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</si>
  <si>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</si>
  <si>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</si>
  <si>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</si>
  <si>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</si>
  <si>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</si>
  <si>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</si>
  <si>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</si>
  <si>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</si>
  <si>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</si>
  <si>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</si>
  <si>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</si>
  <si>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</si>
  <si>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</si>
  <si>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</si>
  <si>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</si>
  <si>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</si>
  <si>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8939108660010124223</t>
  </si>
  <si>
    <t>3292268342</t>
  </si>
  <si>
    <t>8939108660010124363</t>
  </si>
  <si>
    <t>3334506383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</si>
  <si>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</si>
  <si>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</si>
  <si>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</si>
  <si>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</si>
  <si>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</si>
  <si>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</si>
  <si>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</si>
  <si>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</si>
  <si>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</si>
  <si>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</si>
  <si>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</si>
  <si>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</si>
  <si>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</si>
  <si>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</si>
  <si>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</si>
  <si>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</si>
  <si>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</si>
  <si>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</si>
  <si>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FWEN1765820001234121</t>
  </si>
  <si>
    <t>IT002E3398548A</t>
  </si>
  <si>
    <t>FWEN1765996179235468</t>
  </si>
  <si>
    <t>FWEN1766583862238618</t>
  </si>
  <si>
    <t>IT001E57391349</t>
  </si>
  <si>
    <t>FWEN1764587864226135</t>
  </si>
  <si>
    <t>Fastweb Energia Business Fix</t>
  </si>
  <si>
    <t>IT001E57978811</t>
  </si>
  <si>
    <t>Energia Da Lavorare</t>
  </si>
  <si>
    <t>Energia in Lavorazione</t>
  </si>
  <si>
    <t>Energia Da Esitare</t>
  </si>
  <si>
    <t>Energia Ok</t>
  </si>
  <si>
    <t>Energia Ko</t>
  </si>
  <si>
    <t>Energia Non Lavorate</t>
  </si>
  <si>
    <t xml:space="preserve">Energia Da Lavorare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</si>
</sst>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12</c:v>
                </c:pt>
                <c:pt idx="2">
                  <c:v>13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14</c:v>
                </c:pt>
                <c:pt idx="2">
                  <c:v>11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14</c:v>
                </c:pt>
                <c:pt idx="2">
                  <c:v>11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Grafico'!$A$16</c:f>
          <c:strCache>
            <c:ptCount val="1"/>
            <c:pt idx="0">
              <c:v>SGT; MNP TOT 35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Grafico'!$B$17:$C$17,'Main Per Grafico'!$F$17:$H$17)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Grafico'!$B$18:$C$18,'Main Per Grafico'!$F$18:$H$18)</c:f>
              <c:numCache>
                <c:formatCode>General</c:formatCode>
                <c:ptCount val="5"/>
                <c:pt idx="0">
                  <c:v>#N/A</c:v>
                </c:pt>
                <c:pt idx="1">
                  <c:v>19</c:v>
                </c:pt>
                <c:pt idx="2">
                  <c:v>3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DFE07680-2B98-450C-A4CF-3BE674B85E60}" autoFormatId="16" applyNumberFormats="0" applyBorderFormats="0" applyFontFormats="0" applyPatternFormats="0" applyAlignmentFormats="0" applyWidthHeightFormats="0">
  <queryTableRefresh nextId="19">
    <queryTableFields count="18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0" connectionId="8" xr16:uid="{903480B8-7F3A-41C7-B188-E13C8DA0478E}" autoFormatId="16" applyNumberFormats="0" applyBorderFormats="0" applyFontFormats="0" applyPatternFormats="0" applyAlignmentFormats="0" applyWidthHeightFormats="0">
  <queryTableRefresh nextId="19">
    <queryTableFields count="18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9" connectionId="7" xr16:uid="{FEA39F53-C071-4EA2-9F1D-9A2F5F239E51}" autoFormatId="16" applyNumberFormats="0" applyBorderFormats="0" applyFontFormats="0" applyPatternFormats="0" applyAlignmentFormats="0" applyWidthHeightFormats="0">
  <queryTableRefresh nextId="19">
    <queryTableFields count="18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8" connectionId="6" xr16:uid="{B934D80C-C50E-4D03-85A8-061FDDDD6170}" autoFormatId="16" applyNumberFormats="0" applyBorderFormats="0" applyFontFormats="0" applyPatternFormats="0" applyAlignmentFormats="0" applyWidthHeightFormats="0">
  <queryTableRefresh nextId="19">
    <queryTableFields count="18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7" connectionId="5" xr16:uid="{8318E6D3-639A-4CE0-B0C3-596B11ADCDCB}" autoFormatId="16" applyNumberFormats="0" applyBorderFormats="0" applyFontFormats="0" applyPatternFormats="0" applyAlignmentFormats="0" applyWidthHeightFormats="0">
  <queryTableRefresh nextId="19">
    <queryTableFields count="18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6" connectionId="4" xr16:uid="{FAB53D0C-9D9E-4BBC-9003-FF06D6734F22}" autoFormatId="16" applyNumberFormats="0" applyBorderFormats="0" applyFontFormats="0" applyPatternFormats="0" applyAlignmentFormats="0" applyWidthHeightFormats="0">
  <queryTableRefresh nextId="19">
    <queryTableFields count="18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5" connectionId="3" xr16:uid="{0EE07765-B1F4-4B9C-A8AE-DC8477DDAAC2}" autoFormatId="16" applyNumberFormats="0" applyBorderFormats="0" applyFontFormats="0" applyPatternFormats="0" applyAlignmentFormats="0" applyWidthHeightFormats="0">
  <queryTableRefresh nextId="19">
    <queryTableFields count="18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2" xr16:uid="{191F3662-BC0A-4C9D-945B-C1CFC6682F84}" autoFormatId="16" applyNumberFormats="0" applyBorderFormats="0" applyFontFormats="0" applyPatternFormats="0" applyAlignmentFormats="0" applyWidthHeightFormats="0">
  <queryTableRefresh nextId="19">
    <queryTableFields count="18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" xr16:uid="{43C72EC4-F57F-4DF8-A1C0-2476DDA86CA7}" autoFormatId="16" applyNumberFormats="0" applyBorderFormats="0" applyFontFormats="0" applyPatternFormats="0" applyAlignmentFormats="0" applyWidthHeightFormats="0">
  <queryTableRefresh nextId="19">
    <queryTableFields count="18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D2F9595A-7E43-4B45-9B7B-674231931B8A}" autoFormatId="16" applyNumberFormats="0" applyBorderFormats="0" applyFontFormats="0" applyPatternFormats="0" applyAlignmentFormats="0" applyWidthHeightFormats="0">
  <queryTableRefresh nextId="19">
    <queryTableFields count="18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1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2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80"/>
    <tableColumn id="2" xr3:uid="{216B8F68-1C44-4E16-86D5-BC3314F93612}" uniqueName="2" name="Column2" queryTableFieldId="2" dataDxfId="379"/>
    <tableColumn id="3" xr3:uid="{E3F02882-4B16-4093-B02D-AE0F106DE66E}" uniqueName="3" name="NEGOZIO DI RIFERIMENTO" queryTableFieldId="3" dataDxfId="378"/>
    <tableColumn id="4" xr3:uid="{748C3D77-103B-4E77-A7B6-C081FD5C31B0}" uniqueName="4" name="Column4" queryTableFieldId="4" dataDxfId="377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76"/>
    <tableColumn id="8" xr3:uid="{F4D556BC-C242-4D14-A87A-8AE919AF3411}" uniqueName="8" name="Column8" queryTableFieldId="8" dataDxfId="375"/>
    <tableColumn id="9" xr3:uid="{F91E67DB-CDB4-43F7-B667-B85D1D2D2DB2}" uniqueName="9" name="Column9" queryTableFieldId="9" dataDxfId="374"/>
    <tableColumn id="10" xr3:uid="{9BB9C8D2-4C71-48DE-B59D-4FCA70AC16B6}" uniqueName="10" name="Column10" queryTableFieldId="10" dataDxfId="373"/>
    <tableColumn id="11" xr3:uid="{831695DC-6602-48E4-8FEA-272A56836ABC}" uniqueName="11" name="Column11" queryTableFieldId="11" dataDxfId="372"/>
    <tableColumn id="12" xr3:uid="{ECC98A88-576E-4609-8C23-76399C07EB4D}" uniqueName="12" name="Column12" queryTableFieldId="12" dataDxfId="371"/>
    <tableColumn id="13" xr3:uid="{82F87D0E-3279-4CB1-B15A-791015E3BC11}" uniqueName="13" name="Column13" queryTableFieldId="13" dataDxfId="370"/>
    <tableColumn id="14" xr3:uid="{6ECD81EC-2BEF-4FFD-9C67-B22B11E16884}" uniqueName="14" name="Column14" queryTableFieldId="14"/>
    <tableColumn id="15" xr3:uid="{298247E2-6A68-4EFF-8438-0F844FBC1B27}" uniqueName="15" name="Column15" queryTableFieldId="15" dataDxfId="369"/>
    <tableColumn id="16" xr3:uid="{32D5A19E-BF52-4277-AA2E-CB56477A232C}" uniqueName="16" name="Column16" queryTableFieldId="16"/>
    <tableColumn id="17" xr3:uid="{EE54A558-5BE9-49D0-A5B0-CCB0D532F7F6}" uniqueName="17" name="Column17" queryTableFieldId="17" dataDxfId="36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367"/>
    <tableColumn id="2" xr3:uid="{31E9597A-B695-489A-9E41-A9AC1355B441}" uniqueName="2" name="Column2" queryTableFieldId="2" dataDxfId="366"/>
    <tableColumn id="3" xr3:uid="{C6E6CF79-5F98-4A66-8CB0-5814382C9CD8}" uniqueName="3" name="NEGOZIO DI RIFERIMENTO" queryTableFieldId="3" dataDxfId="365"/>
    <tableColumn id="4" xr3:uid="{6CD10835-27B3-4786-A1F3-3046856D64DC}" uniqueName="4" name="Column4" queryTableFieldId="4" dataDxfId="364"/>
    <tableColumn id="5" xr3:uid="{8516C071-5FA5-485A-A351-43DFF14E63FD}" uniqueName="5" name="Column5" queryTableFieldId="5"/>
    <tableColumn id="6" xr3:uid="{D38D2233-81BE-428E-ADD1-DEE98AC34CC6}" uniqueName="6" name="Column6" queryTableFieldId="6" dataDxfId="363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362"/>
    <tableColumn id="10" xr3:uid="{CEC9CEEC-568C-422D-AD99-63408855F93F}" uniqueName="10" name="Column10" queryTableFieldId="10" dataDxfId="361"/>
    <tableColumn id="11" xr3:uid="{612DA6B2-CA71-4774-87FA-058FB3D8E06C}" uniqueName="11" name="Column11" queryTableFieldId="11" dataDxfId="360"/>
    <tableColumn id="12" xr3:uid="{9522EC22-12B9-47BA-B292-F2B34AEAF9FB}" uniqueName="12" name="Column12" queryTableFieldId="12" dataDxfId="359"/>
    <tableColumn id="13" xr3:uid="{C06E7967-3DB9-4DE2-9B5A-B2E1ED01C82C}" uniqueName="13" name="Column13" queryTableFieldId="13" dataDxfId="358"/>
    <tableColumn id="14" xr3:uid="{3FBC4A96-8F7A-406F-8FF3-0260337615F1}" uniqueName="14" name="Column14" queryTableFieldId="14" dataDxfId="357"/>
    <tableColumn id="15" xr3:uid="{88842F1F-0568-4E37-BB18-AEE2D7784220}" uniqueName="15" name="Column15" queryTableFieldId="15"/>
    <tableColumn id="16" xr3:uid="{65F7D031-B487-43BE-83D2-1883971F6966}" uniqueName="16" name="Column16" queryTableFieldId="16" dataDxfId="356"/>
    <tableColumn id="17" xr3:uid="{3EF7EEE4-3C8B-4C37-B101-EB40BDB67FE5}" uniqueName="17" name="Column17" queryTableFieldId="17" dataDxfId="355"/>
    <tableColumn id="18" xr3:uid="{E92F4C87-47DE-45F9-B2CF-946FFC5F7E45}" uniqueName="18" name="Column18" queryTableFieldId="18" dataDxfId="354"/>
    <tableColumn id="19" xr3:uid="{54960E76-FA12-41CE-8E8F-2F2664043B96}" uniqueName="19" name="Column19" queryTableFieldId="19" dataDxfId="353"/>
    <tableColumn id="20" xr3:uid="{8866EE54-F24B-4A9B-9F8A-17B681E3818A}" uniqueName="20" name="Column20" queryTableFieldId="20" dataDxfId="352"/>
    <tableColumn id="21" xr3:uid="{2D700C7A-4ACC-473B-9E97-8046D5AF5F99}" uniqueName="21" name="Column21" queryTableFieldId="21" dataDxfId="351"/>
    <tableColumn id="22" xr3:uid="{F60370D9-02C6-4E83-B994-447FF206F740}" uniqueName="22" name="Column22" queryTableFieldId="22" dataDxfId="350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349"/>
    <tableColumn id="2" xr3:uid="{F24498C1-DA3A-42AB-8594-9583E4BEBE0B}" uniqueName="2" name="Column2" queryTableFieldId="2" dataDxfId="348"/>
    <tableColumn id="3" xr3:uid="{260E8873-8325-4794-8941-325524E3BAFB}" uniqueName="3" name="NEGOZIO DI RIFERIMENTO" queryTableFieldId="3" dataDxfId="347"/>
    <tableColumn id="4" xr3:uid="{89E9CFCA-96E4-4A75-A545-9E14FB162A6F}" uniqueName="4" name="Column4" queryTableFieldId="4" dataDxfId="346"/>
    <tableColumn id="5" xr3:uid="{5B5917A0-3D27-4994-B3A6-E0F7FD6B92E1}" uniqueName="5" name="Column5" queryTableFieldId="5"/>
    <tableColumn id="6" xr3:uid="{56B023F4-A228-47B3-82E5-9D36FD1D59C2}" uniqueName="6" name="Column6" queryTableFieldId="6" dataDxfId="345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344"/>
    <tableColumn id="10" xr3:uid="{D8DAC278-0F04-4CBE-BE19-B01DB40CA2E3}" uniqueName="10" name="Column10" queryTableFieldId="10" dataDxfId="343"/>
    <tableColumn id="11" xr3:uid="{65E62F0D-BACF-491F-8CE5-BC6EF9D39707}" uniqueName="11" name="Column11" queryTableFieldId="11" dataDxfId="342"/>
    <tableColumn id="12" xr3:uid="{7301E43F-A03B-4070-9707-91E845184060}" uniqueName="12" name="Column12" queryTableFieldId="12" dataDxfId="341"/>
    <tableColumn id="13" xr3:uid="{74BA71BD-AE59-424D-8B41-660443D10E14}" uniqueName="13" name="Column13" queryTableFieldId="13" dataDxfId="340"/>
    <tableColumn id="14" xr3:uid="{31B2996A-FF61-4BE7-A80B-B384A5F055D5}" uniqueName="14" name="Column14" queryTableFieldId="14" dataDxfId="339"/>
    <tableColumn id="15" xr3:uid="{431BF950-806D-43D2-BE9A-E9447D0FC460}" uniqueName="15" name="Column15" queryTableFieldId="15"/>
    <tableColumn id="16" xr3:uid="{F990050F-432E-470D-A7DB-32D819A0ACEF}" uniqueName="16" name="Column16" queryTableFieldId="16" dataDxfId="338"/>
    <tableColumn id="17" xr3:uid="{13C97112-A17D-4A3D-AED5-7FE7E269FAE4}" uniqueName="17" name="Column17" queryTableFieldId="17" dataDxfId="337"/>
    <tableColumn id="18" xr3:uid="{D8771777-2844-4F14-86E7-27B302886B66}" uniqueName="18" name="Column18" queryTableFieldId="18" dataDxfId="336"/>
    <tableColumn id="19" xr3:uid="{4B632DCD-B1E5-43F0-9DA9-97BF9C764CB4}" uniqueName="19" name="Column19" queryTableFieldId="19" dataDxfId="335"/>
    <tableColumn id="20" xr3:uid="{CA01A515-6F21-4FD8-AFFC-A7233E499543}" uniqueName="20" name="Column20" queryTableFieldId="20" dataDxfId="334"/>
    <tableColumn id="21" xr3:uid="{B8468439-F70D-4353-BFF6-3BF34F38AA75}" uniqueName="21" name="Column21" queryTableFieldId="21" dataDxfId="333"/>
    <tableColumn id="22" xr3:uid="{7E335345-1482-4C4E-9CE9-44A27A4E9686}" uniqueName="22" name="Column22" queryTableFieldId="22" dataDxfId="332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331"/>
    <tableColumn id="2" xr3:uid="{40B35DAE-7134-4982-851B-C449D4A7357B}" uniqueName="2" name="Column2" queryTableFieldId="2" dataDxfId="330"/>
    <tableColumn id="3" xr3:uid="{D10E7B58-3830-49D0-BA19-BBF5D5F1BBA8}" uniqueName="3" name="NEGOZIO DI RIFERIMENTO" queryTableFieldId="3" dataDxfId="329"/>
    <tableColumn id="4" xr3:uid="{4C4DEF3F-372F-4008-BF31-CA96F9076661}" uniqueName="4" name="Column4" queryTableFieldId="4" dataDxfId="328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327"/>
    <tableColumn id="8" xr3:uid="{007A8749-A2E2-487D-BAFB-65E531FDEC76}" uniqueName="8" name="Column8" queryTableFieldId="8" dataDxfId="326"/>
    <tableColumn id="9" xr3:uid="{2A4C31E1-9A0B-44B7-A3AE-CDCEE7678D39}" uniqueName="9" name="Column9" queryTableFieldId="9" dataDxfId="325"/>
    <tableColumn id="10" xr3:uid="{B4972336-9910-4021-9A2C-42778A6B6091}" uniqueName="10" name="Column10" queryTableFieldId="10" dataDxfId="324"/>
    <tableColumn id="11" xr3:uid="{73A87317-3A45-475E-9BB9-5D602A75BDF1}" uniqueName="11" name="Column11" queryTableFieldId="11" dataDxfId="323"/>
    <tableColumn id="12" xr3:uid="{239644BF-78DD-4E88-9D77-16A6D2493CC3}" uniqueName="12" name="Column12" queryTableFieldId="12" dataDxfId="322"/>
    <tableColumn id="13" xr3:uid="{C7D29369-7949-4265-A953-57F0FA03F1E7}" uniqueName="13" name="Column13" queryTableFieldId="13" dataDxfId="321"/>
    <tableColumn id="14" xr3:uid="{D9D9C42F-08FA-49B3-AD0E-5B1E23846E0B}" uniqueName="14" name="Column14" queryTableFieldId="14"/>
    <tableColumn id="15" xr3:uid="{0C06BC3A-C0EF-4ED2-AEBA-97A085AE18F9}" uniqueName="15" name="Column15" queryTableFieldId="15" dataDxfId="320"/>
    <tableColumn id="16" xr3:uid="{F19DFB5B-22AE-467D-8BED-5ADF6A77A4D6}" uniqueName="16" name="Column16" queryTableFieldId="16"/>
    <tableColumn id="17" xr3:uid="{CB289DA4-16D6-403E-BD9C-05F6BB50203A}" uniqueName="17" name="Column17" queryTableFieldId="17" dataDxfId="3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318"/>
    <tableColumn id="2" xr3:uid="{46F09010-FD49-4876-AC6D-9ED4B3AD9942}" uniqueName="2" name="Column2" queryTableFieldId="2" dataDxfId="317"/>
    <tableColumn id="3" xr3:uid="{58C5F783-1D41-45DD-93A7-2553F677E92D}" uniqueName="3" name="NEGOZIO DI RIFERIMENTO" queryTableFieldId="3" dataDxfId="316"/>
    <tableColumn id="4" xr3:uid="{F20F061B-06E9-49E5-96D1-18FC54F7FEE4}" uniqueName="4" name="Column4" queryTableFieldId="4" dataDxfId="315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314"/>
    <tableColumn id="8" xr3:uid="{6246F094-7D3B-40CA-84A4-920F3ACA00DE}" uniqueName="8" name="Column8" queryTableFieldId="8" dataDxfId="313"/>
    <tableColumn id="9" xr3:uid="{AD72DD42-B049-4DFF-90B1-6897499AFD8B}" uniqueName="9" name="Column9" queryTableFieldId="9" dataDxfId="312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311"/>
    <tableColumn id="13" xr3:uid="{30422090-40EC-43A3-8A16-F020966CFB8E}" uniqueName="13" name="Column13" queryTableFieldId="13" dataDxfId="310"/>
    <tableColumn id="14" xr3:uid="{9245984E-5407-4768-9010-E5049D680700}" uniqueName="14" name="Column14" queryTableFieldId="14"/>
    <tableColumn id="15" xr3:uid="{6C4DE10B-BF05-468C-9FE3-22D127F37B75}" uniqueName="15" name="Column15" queryTableFieldId="15" dataDxfId="309"/>
    <tableColumn id="16" xr3:uid="{70CDBE1C-E1B2-43DC-9269-087B3B5C4222}" uniqueName="16" name="Column16" queryTableFieldId="16"/>
    <tableColumn id="17" xr3:uid="{42783B0C-4C05-43C6-B652-B6FC6118EA34}" uniqueName="17" name="Column17" queryTableFieldId="17" dataDxfId="30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307"/>
    <tableColumn id="2" xr3:uid="{E0E1644D-EEA5-42E6-A426-B886818871B7}" uniqueName="2" name="Column2" queryTableFieldId="2" dataDxfId="306"/>
    <tableColumn id="3" xr3:uid="{7B444E80-5A49-4486-B118-408B9CB58785}" uniqueName="3" name="NEGOZIO DI RIFERIMENTO" queryTableFieldId="3" dataDxfId="305"/>
    <tableColumn id="4" xr3:uid="{2F40F8AD-3CB4-4A1A-8550-083730BD7DD4}" uniqueName="4" name="Column4" queryTableFieldId="4" dataDxfId="304"/>
    <tableColumn id="5" xr3:uid="{3AFC78D2-7555-40E7-A1EE-AD679EC3D56C}" uniqueName="5" name="Column5" queryTableFieldId="5"/>
    <tableColumn id="6" xr3:uid="{5296CA28-DD52-422F-8478-4B7105C7DB50}" uniqueName="6" name="Column6" queryTableFieldId="6" dataDxfId="303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302"/>
    <tableColumn id="10" xr3:uid="{68FEA0CB-940E-44C0-AC0E-C4160DE0776B}" uniqueName="10" name="Column10" queryTableFieldId="10" dataDxfId="301"/>
    <tableColumn id="11" xr3:uid="{52C08CE2-39D8-4619-B11C-439D53D2EA8D}" uniqueName="11" name="Column11" queryTableFieldId="11" dataDxfId="300"/>
    <tableColumn id="12" xr3:uid="{AFB9B80A-549E-4C2F-AF58-0BFFEAD43D50}" uniqueName="12" name="Column12" queryTableFieldId="12" dataDxfId="299"/>
    <tableColumn id="13" xr3:uid="{492C494B-F6C4-4850-8178-974DA37502A5}" uniqueName="13" name="Column13" queryTableFieldId="13" dataDxfId="298"/>
    <tableColumn id="14" xr3:uid="{BFBA9583-0012-4439-93D0-EE782DC9F8DD}" uniqueName="14" name="Column14" queryTableFieldId="14" dataDxfId="297"/>
    <tableColumn id="15" xr3:uid="{7201D39F-1C29-4BC8-92CF-877A68FE34E8}" uniqueName="15" name="Column15" queryTableFieldId="15"/>
    <tableColumn id="16" xr3:uid="{AA25DF99-A71E-45C0-8548-31260F816175}" uniqueName="16" name="Column16" queryTableFieldId="16" dataDxfId="296"/>
    <tableColumn id="17" xr3:uid="{E1FC43F7-67D6-49D0-8998-8E8EB437909C}" uniqueName="17" name="Column17" queryTableFieldId="17" dataDxfId="295"/>
    <tableColumn id="18" xr3:uid="{E33FDCDF-E6D6-4429-9287-FD2F2B501C30}" uniqueName="18" name="Column18" queryTableFieldId="18" dataDxfId="294"/>
    <tableColumn id="19" xr3:uid="{4B41149C-6F6E-45D8-A487-167B96D85539}" uniqueName="19" name="Column19" queryTableFieldId="19" dataDxfId="293"/>
    <tableColumn id="20" xr3:uid="{78A7B965-DCE7-49FC-B6AD-E8C214753B95}" uniqueName="20" name="Column20" queryTableFieldId="20" dataDxfId="292"/>
    <tableColumn id="21" xr3:uid="{D0EF6A9D-2448-4C24-81FD-F4A5377FE3D7}" uniqueName="21" name="Column21" queryTableFieldId="21" dataDxfId="291"/>
    <tableColumn id="22" xr3:uid="{5DA426A7-0A30-4981-92DA-D41A3C01DC72}" uniqueName="22" name="Column22" queryTableFieldId="22" dataDxfId="290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89"/>
    <tableColumn id="2" xr3:uid="{C04181AE-1176-4E95-B0E2-6DA7DDDD0281}" uniqueName="2" name="Column2" queryTableFieldId="2" dataDxfId="288"/>
    <tableColumn id="3" xr3:uid="{8F6EEF1A-8843-499E-A4D2-4DC0059859DD}" uniqueName="3" name="NEGOZIO DI RIFERIMENTO" queryTableFieldId="3" dataDxfId="287"/>
    <tableColumn id="4" xr3:uid="{40BC27E5-1171-46DD-8E25-653C5B58F17B}" uniqueName="4" name="Column4" queryTableFieldId="4" dataDxfId="286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85"/>
    <tableColumn id="8" xr3:uid="{CF947A67-A21F-42E8-B2D9-77D5297DAA5B}" uniqueName="8" name="Column8" queryTableFieldId="8" dataDxfId="284"/>
    <tableColumn id="9" xr3:uid="{0487AB99-EBBC-4AC8-8CCB-D31D25289000}" uniqueName="9" name="Column9" queryTableFieldId="9" dataDxfId="283"/>
    <tableColumn id="10" xr3:uid="{168697E3-1205-469B-BDC1-B7134BF1090A}" uniqueName="10" name="Column10" queryTableFieldId="10" dataDxfId="282"/>
    <tableColumn id="11" xr3:uid="{09D00041-E425-4A3D-AB25-3809819C2415}" uniqueName="11" name="Column11" queryTableFieldId="11" dataDxfId="281"/>
    <tableColumn id="12" xr3:uid="{A6511CF0-DFBD-4C3F-AB83-CE6B7C8AB7E4}" uniqueName="12" name="Column12" queryTableFieldId="12" dataDxfId="280"/>
    <tableColumn id="13" xr3:uid="{4D7E51C1-B4DE-40B4-A92E-D78F6AE4D05D}" uniqueName="13" name="Column13" queryTableFieldId="13" dataDxfId="279"/>
    <tableColumn id="14" xr3:uid="{B753188A-06E8-4F89-9711-7D72A38315E3}" uniqueName="14" name="Column14" queryTableFieldId="14"/>
    <tableColumn id="15" xr3:uid="{61F0727B-3645-47FE-B560-D7D45F782B6D}" uniqueName="15" name="Column15" queryTableFieldId="15" dataDxfId="278"/>
    <tableColumn id="16" xr3:uid="{945BAB46-295D-4046-A2C7-149F5A9BACE2}" uniqueName="16" name="Column16" queryTableFieldId="16"/>
    <tableColumn id="17" xr3:uid="{AF758FAB-260F-49CB-B884-532F46DFAC2B}" uniqueName="17" name="Column17" queryTableFieldId="17" dataDxfId="27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76"/>
    <tableColumn id="2" xr3:uid="{9F862830-DAAF-4AD9-A088-63876317B7C1}" uniqueName="2" name="Column2" queryTableFieldId="2" dataDxfId="275"/>
    <tableColumn id="3" xr3:uid="{E22B9AD9-0F49-4C3B-A7DF-BCE9AE6D49B7}" uniqueName="3" name="NEGOZIO DI RIFERIMENTO" queryTableFieldId="3" dataDxfId="274"/>
    <tableColumn id="4" xr3:uid="{BB0E698A-C7FC-4EAC-9736-4B0863C7E77D}" uniqueName="4" name="Column4" queryTableFieldId="4" dataDxfId="273"/>
    <tableColumn id="5" xr3:uid="{A8AB84F4-41CD-46FA-BF37-2F16D3BAE734}" uniqueName="5" name="Column5" queryTableFieldId="5"/>
    <tableColumn id="6" xr3:uid="{B6C169D6-04C9-43CE-8DAE-8D5035EE9564}" uniqueName="6" name="Column6" queryTableFieldId="6" dataDxfId="272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71"/>
    <tableColumn id="10" xr3:uid="{F4D6E18A-9795-4310-AD6C-D8A2D0682B09}" uniqueName="10" name="Column10" queryTableFieldId="10" dataDxfId="270"/>
    <tableColumn id="11" xr3:uid="{92FC2D33-96BB-45B2-9911-1F7E9C149846}" uniqueName="11" name="Column11" queryTableFieldId="11" dataDxfId="269"/>
    <tableColumn id="12" xr3:uid="{1D31490D-2ED6-4C6C-AD63-8E4D804152B7}" uniqueName="12" name="Column12" queryTableFieldId="12" dataDxfId="268"/>
    <tableColumn id="13" xr3:uid="{42A67727-698B-41AB-9B12-B455713DA724}" uniqueName="13" name="Column13" queryTableFieldId="13" dataDxfId="267"/>
    <tableColumn id="14" xr3:uid="{19525823-CA37-4456-98B1-1AA1742F6BB4}" uniqueName="14" name="Column14" queryTableFieldId="14" dataDxfId="266"/>
    <tableColumn id="15" xr3:uid="{A3E4A3AF-D9B8-409E-8CFD-2F2946215612}" uniqueName="15" name="Column15" queryTableFieldId="15"/>
    <tableColumn id="16" xr3:uid="{BD769C22-0471-41BC-8F1C-B2C54A0690B4}" uniqueName="16" name="Column16" queryTableFieldId="16" dataDxfId="265"/>
    <tableColumn id="17" xr3:uid="{25896ECB-5A71-42C4-8CA0-6416DC88C993}" uniqueName="17" name="Column17" queryTableFieldId="17" dataDxfId="264"/>
    <tableColumn id="18" xr3:uid="{A4E82ACF-460C-4779-9C54-98F750F0FD5A}" uniqueName="18" name="Column18" queryTableFieldId="18" dataDxfId="263"/>
    <tableColumn id="19" xr3:uid="{A004F2A6-9AC7-4101-B1AD-331DDAF60040}" uniqueName="19" name="Column19" queryTableFieldId="19" dataDxfId="262"/>
    <tableColumn id="20" xr3:uid="{DF8D6320-A53B-465E-A5BD-5D63C2606C52}" uniqueName="20" name="Column20" queryTableFieldId="20" dataDxfId="261"/>
    <tableColumn id="21" xr3:uid="{347130DF-7E9E-44D6-B16B-F050DCDB43B4}" uniqueName="21" name="Column21" queryTableFieldId="21" dataDxfId="260"/>
    <tableColumn id="22" xr3:uid="{805A1219-8509-4C6E-89FD-185003BFF3B6}" uniqueName="22" name="Column22" queryTableFieldId="22" dataDxfId="259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258"/>
    <tableColumn id="2" xr3:uid="{D4CBB081-231C-49F2-B02D-881888558819}" uniqueName="2" name="Column2" queryTableFieldId="2" dataDxfId="257"/>
    <tableColumn id="3" xr3:uid="{94D2643F-5D81-41A5-9BF7-1339670704DB}" uniqueName="3" name="NEGOZIO DI RIFERIMENTO" queryTableFieldId="3" dataDxfId="256"/>
    <tableColumn id="4" xr3:uid="{F0715510-1B7D-44A0-BC01-6C6F7FBDC8DC}" uniqueName="4" name="Column4" queryTableFieldId="4" dataDxfId="255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254"/>
    <tableColumn id="8" xr3:uid="{F5ECEA08-379F-4E9D-B9C7-B48581497572}" uniqueName="8" name="Column8" queryTableFieldId="8" dataDxfId="253"/>
    <tableColumn id="9" xr3:uid="{B449B41B-1420-4F59-8141-D6C82F511658}" uniqueName="9" name="Column9" queryTableFieldId="9" dataDxfId="252"/>
    <tableColumn id="10" xr3:uid="{BC3F83B1-16D5-4D95-B65C-6115A1BC5619}" uniqueName="10" name="Column10" queryTableFieldId="10" dataDxfId="251"/>
    <tableColumn id="11" xr3:uid="{A8DD8C85-B96A-4396-B431-F58DA113AD11}" uniqueName="11" name="Column11" queryTableFieldId="11" dataDxfId="250"/>
    <tableColumn id="12" xr3:uid="{E10AEABD-A34A-4A23-AE35-F3D337F0B16A}" uniqueName="12" name="Column12" queryTableFieldId="12" dataDxfId="249"/>
    <tableColumn id="13" xr3:uid="{7A651714-21B5-4C49-8009-8217615DE8C1}" uniqueName="13" name="Column13" queryTableFieldId="13" dataDxfId="248"/>
    <tableColumn id="14" xr3:uid="{3B7A13F5-7AE2-4B66-B6D2-57188A56B340}" uniqueName="14" name="Column14" queryTableFieldId="14"/>
    <tableColumn id="15" xr3:uid="{C1F4C2C0-F990-4B89-BCF4-C3FDFD72898D}" uniqueName="15" name="Column15" queryTableFieldId="15" dataDxfId="247"/>
    <tableColumn id="16" xr3:uid="{0CE2DE47-6EEF-4C1D-A8F9-67180EFE39F8}" uniqueName="16" name="Column16" queryTableFieldId="16"/>
    <tableColumn id="17" xr3:uid="{A73772A2-EA6A-4D48-B65D-D64EFC79F06E}" uniqueName="17" name="Column17" queryTableFieldId="17" dataDxfId="24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245"/>
    <tableColumn id="2" xr3:uid="{23AAB29A-9E12-4CF5-9CD2-31309626AD35}" uniqueName="2" name="Column2" queryTableFieldId="2" dataDxfId="244"/>
    <tableColumn id="3" xr3:uid="{838EB483-CB65-4833-9812-DD1FB843A2A1}" uniqueName="3" name="NEGOZIO DI RIFERIMENTO" queryTableFieldId="3" dataDxfId="243"/>
    <tableColumn id="4" xr3:uid="{524B9245-405A-4DD8-936F-CB3B60883367}" uniqueName="4" name="Column4" queryTableFieldId="4" dataDxfId="242"/>
    <tableColumn id="5" xr3:uid="{4FB98189-A7FB-4805-AFF1-D2ED71FFCF14}" uniqueName="5" name="Column5" queryTableFieldId="5"/>
    <tableColumn id="6" xr3:uid="{4FA2EC54-A1EE-4D37-A7BE-3967F5141D25}" uniqueName="6" name="Column6" queryTableFieldId="6" dataDxfId="241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240"/>
    <tableColumn id="10" xr3:uid="{A1235A8D-B149-4932-914C-57D4524C3B1E}" uniqueName="10" name="Column10" queryTableFieldId="10" dataDxfId="239"/>
    <tableColumn id="11" xr3:uid="{BA4533E4-05D4-4C2B-83C0-E6E5019CB306}" uniqueName="11" name="Column11" queryTableFieldId="11" dataDxfId="238"/>
    <tableColumn id="12" xr3:uid="{0077A458-962E-4252-87D4-0F7B0A4F5ED2}" uniqueName="12" name="Column12" queryTableFieldId="12" dataDxfId="237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236"/>
    <tableColumn id="17" xr3:uid="{BFB59427-0B7E-4543-AB56-1B67E22D1CE0}" uniqueName="17" name="Column17" queryTableFieldId="17" dataDxfId="235"/>
    <tableColumn id="18" xr3:uid="{D45CEB88-C4A1-4463-9614-FEF87BB01A86}" uniqueName="18" name="Column18" queryTableFieldId="18" dataDxfId="234"/>
    <tableColumn id="19" xr3:uid="{69298EFB-35C5-4D7F-94E3-761F3DAF191F}" uniqueName="19" name="Column19" queryTableFieldId="19" dataDxfId="233"/>
    <tableColumn id="20" xr3:uid="{8153E48C-C1CD-41C7-99F7-F7CB60E7910F}" uniqueName="20" name="Column20" queryTableFieldId="20" dataDxfId="232"/>
    <tableColumn id="21" xr3:uid="{12EEF79D-B248-4C1F-BDB9-030525B72BC1}" uniqueName="21" name="Column21" queryTableFieldId="21" dataDxfId="231"/>
    <tableColumn id="22" xr3:uid="{9E65E726-85F7-4D67-B3A3-EFD8CEE2F759}" uniqueName="22" name="Column22" queryTableFieldId="22" dataDxfId="230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229"/>
    <tableColumn id="2" xr3:uid="{BC685D51-3EC1-4643-8DAC-F5AE00089C3F}" uniqueName="2" name="Column2" queryTableFieldId="2" dataDxfId="228"/>
    <tableColumn id="3" xr3:uid="{2AE9BF22-FCD4-47ED-BDEE-A021ECFFC79E}" uniqueName="3" name="NEGOZIO DI RIFERIMENTO" queryTableFieldId="3" dataDxfId="227"/>
    <tableColumn id="4" xr3:uid="{55D07CBB-2F06-4596-9874-1AB974D4D49C}" uniqueName="4" name="Column4" queryTableFieldId="4" dataDxfId="226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225"/>
    <tableColumn id="8" xr3:uid="{CF975DE9-D142-4C52-93DF-227329B50B25}" uniqueName="8" name="Column8" queryTableFieldId="8" dataDxfId="224"/>
    <tableColumn id="9" xr3:uid="{A91A8E7B-2B32-4C7A-9EB0-44479C99E726}" uniqueName="9" name="Column9" queryTableFieldId="9" dataDxfId="223"/>
    <tableColumn id="10" xr3:uid="{75BDA826-3B78-47DD-ACAC-973446977656}" uniqueName="10" name="Column10" queryTableFieldId="10" dataDxfId="222"/>
    <tableColumn id="11" xr3:uid="{EC53AC15-B0CB-433A-9C64-47F97553CAB7}" uniqueName="11" name="Column11" queryTableFieldId="11" dataDxfId="221"/>
    <tableColumn id="12" xr3:uid="{F8EE8C1A-54D5-43DF-8443-0BCCDDEEECFF}" uniqueName="12" name="Column12" queryTableFieldId="12" dataDxfId="220"/>
    <tableColumn id="13" xr3:uid="{23508688-852D-4001-88EC-F45C3B4585CA}" uniqueName="13" name="Column13" queryTableFieldId="13" dataDxfId="219"/>
    <tableColumn id="14" xr3:uid="{5BD9A076-A17F-4697-B3AA-E457CE25A7D0}" uniqueName="14" name="Column14" queryTableFieldId="14"/>
    <tableColumn id="15" xr3:uid="{5DFBD9FA-C845-47A3-A299-D1BD9BB8A885}" uniqueName="15" name="Column15" queryTableFieldId="15" dataDxfId="218"/>
    <tableColumn id="16" xr3:uid="{116CA1E9-28F1-448E-8B7E-51CCF2EF3783}" uniqueName="16" name="Column16" queryTableFieldId="16"/>
    <tableColumn id="17" xr3:uid="{929DDF49-FAD0-45E5-9BC4-6D8FD4BF5027}" uniqueName="17" name="Column17" queryTableFieldId="17" dataDxfId="21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216"/>
    <tableColumn id="2" xr3:uid="{AF786276-4405-427E-B3C9-DCC9E1301220}" uniqueName="2" name="Column2" queryTableFieldId="2" dataDxfId="215"/>
    <tableColumn id="3" xr3:uid="{713105C7-77B4-4297-9CA1-3B697CF45D61}" uniqueName="3" name="NEGOZIO DI RIFERIMENTO" queryTableFieldId="3" dataDxfId="214"/>
    <tableColumn id="4" xr3:uid="{DB955ADF-26B4-425A-A9C9-0C51A9628409}" uniqueName="4" name="Column4" queryTableFieldId="4" dataDxfId="213"/>
    <tableColumn id="5" xr3:uid="{BF14C11A-807F-4D9A-9C07-0191831CBCDA}" uniqueName="5" name="Column5" queryTableFieldId="5"/>
    <tableColumn id="6" xr3:uid="{2C2DAF62-16E0-4087-AFED-466446DAAB3E}" uniqueName="6" name="Column6" queryTableFieldId="6" dataDxfId="212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211"/>
    <tableColumn id="10" xr3:uid="{8B88F6F2-4ED9-410F-AE96-FD4CFDD55F17}" uniqueName="10" name="Column10" queryTableFieldId="10" dataDxfId="210"/>
    <tableColumn id="11" xr3:uid="{E87375EC-A488-4E3B-92FC-2F12CCB57FC1}" uniqueName="11" name="Column11" queryTableFieldId="11" dataDxfId="209"/>
    <tableColumn id="12" xr3:uid="{37BD9AB4-6410-4AFD-85D8-F6580487075B}" uniqueName="12" name="Column12" queryTableFieldId="12" dataDxfId="208"/>
    <tableColumn id="13" xr3:uid="{D286E586-CF06-41AE-9555-C20316150474}" uniqueName="13" name="Column13" queryTableFieldId="13" dataDxfId="207"/>
    <tableColumn id="14" xr3:uid="{5CCECE3E-8A69-440A-9B64-973262061F31}" uniqueName="14" name="Column14" queryTableFieldId="14" dataDxfId="206"/>
    <tableColumn id="15" xr3:uid="{87516942-CC4D-48D8-B8DC-E597D7820A21}" uniqueName="15" name="Column15" queryTableFieldId="15"/>
    <tableColumn id="16" xr3:uid="{2398B1C4-06A3-42ED-9094-F640D9F515FB}" uniqueName="16" name="Column16" queryTableFieldId="16" dataDxfId="205"/>
    <tableColumn id="17" xr3:uid="{F430904D-4ADE-47F4-BB57-6D02AAA1CE56}" uniqueName="17" name="Column17" queryTableFieldId="17" dataDxfId="204"/>
    <tableColumn id="18" xr3:uid="{5437E58A-B0B0-43B7-8C98-A1D733693E0E}" uniqueName="18" name="Column18" queryTableFieldId="18" dataDxfId="203"/>
    <tableColumn id="19" xr3:uid="{95663CE7-2D3F-4893-A07D-C4AAFF1E4584}" uniqueName="19" name="Column19" queryTableFieldId="19" dataDxfId="202"/>
    <tableColumn id="20" xr3:uid="{97D98F46-DB41-4954-BD16-D7A9B4107F12}" uniqueName="20" name="Column20" queryTableFieldId="20" dataDxfId="201"/>
    <tableColumn id="21" xr3:uid="{1A4B7822-F3FB-45FE-95CA-3E5F9D6547DB}" uniqueName="21" name="Column21" queryTableFieldId="21" dataDxfId="200"/>
    <tableColumn id="22" xr3:uid="{5463DB09-CAF1-4E17-858D-7ED49EFBC881}" uniqueName="22" name="Column22" queryTableFieldId="22" dataDxfId="199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98"/>
    <tableColumn id="2" xr3:uid="{9ABDB7A4-6D0B-4DE4-A3FF-5B736A592709}" uniqueName="2" name="Column2" queryTableFieldId="2" dataDxfId="197"/>
    <tableColumn id="3" xr3:uid="{05C85DFB-54C3-487D-B714-06ED13F2D095}" uniqueName="3" name="NEGOZIO DI RIFERIMENTO" queryTableFieldId="3" dataDxfId="196"/>
    <tableColumn id="4" xr3:uid="{1B81C6F3-7502-4172-A81A-EAF040D28AC2}" uniqueName="4" name="Column4" queryTableFieldId="4" dataDxfId="195"/>
    <tableColumn id="5" xr3:uid="{C0898B69-5FA7-4899-ADB2-F9A1640EB3C8}" uniqueName="5" name="Column5" queryTableFieldId="5"/>
    <tableColumn id="6" xr3:uid="{13052DFE-C8F9-4D21-A021-58B97A875FF8}" uniqueName="6" name="Column6" queryTableFieldId="6" dataDxfId="194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93"/>
    <tableColumn id="10" xr3:uid="{3C5521D1-27ED-4EF5-99DC-0A48C8848B5A}" uniqueName="10" name="Column10" queryTableFieldId="10" dataDxfId="192"/>
    <tableColumn id="11" xr3:uid="{117D4304-30AE-4BD0-8F40-FEAA67C1A9D2}" uniqueName="11" name="Column11" queryTableFieldId="11" dataDxfId="191"/>
    <tableColumn id="12" xr3:uid="{0F55D788-ACDD-42A4-AB36-3F6260EF7F2F}" uniqueName="12" name="Column12" queryTableFieldId="12" dataDxfId="190"/>
    <tableColumn id="13" xr3:uid="{15AC14E5-1E3A-4BA9-BF51-94EAF6B47E88}" uniqueName="13" name="Column13" queryTableFieldId="13" dataDxfId="189"/>
    <tableColumn id="14" xr3:uid="{F68A11D9-DE67-4291-872F-33F146FC8868}" uniqueName="14" name="Column14" queryTableFieldId="14" dataDxfId="188"/>
    <tableColumn id="15" xr3:uid="{D92A8D95-0C54-4FD3-A57E-CFC8998D193D}" uniqueName="15" name="Column15" queryTableFieldId="15"/>
    <tableColumn id="16" xr3:uid="{9625423D-FB54-4E43-8728-996D8A8E72BD}" uniqueName="16" name="Column16" queryTableFieldId="16" dataDxfId="187"/>
    <tableColumn id="17" xr3:uid="{17105819-9476-4781-B8F2-2C01D9D4BAC5}" uniqueName="17" name="Column17" queryTableFieldId="17" dataDxfId="186"/>
    <tableColumn id="18" xr3:uid="{75ED5D03-70CC-4ABF-AF2F-7B9416CFE296}" uniqueName="18" name="Column18" queryTableFieldId="18" dataDxfId="185"/>
    <tableColumn id="19" xr3:uid="{BA4FEA2E-0F13-463F-99A0-1535FF965FE9}" uniqueName="19" name="Column19" queryTableFieldId="19" dataDxfId="184"/>
    <tableColumn id="20" xr3:uid="{EB2F74FF-9A92-40F3-B008-8A28F0450DEA}" uniqueName="20" name="Column20" queryTableFieldId="20" dataDxfId="183"/>
    <tableColumn id="21" xr3:uid="{95A755D1-F1FB-4830-9343-48FB33DFAC01}" uniqueName="21" name="Column21" queryTableFieldId="21" dataDxfId="182"/>
    <tableColumn id="22" xr3:uid="{31A36877-AAB4-45B5-A92F-8639CE364FEB}" uniqueName="22" name="Column22" queryTableFieldId="22" dataDxfId="181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80"/>
    <tableColumn id="2" xr3:uid="{0AF54D22-8A79-44E8-B515-79D790DFB67A}" uniqueName="2" name="Column2" queryTableFieldId="2" dataDxfId="179"/>
    <tableColumn id="3" xr3:uid="{61C2631E-9782-41FE-A576-F5C6C4CAA1F7}" uniqueName="3" name="NEGOZIO DI RIFERIMENTO" queryTableFieldId="3" dataDxfId="178"/>
    <tableColumn id="4" xr3:uid="{CF992BD0-E9B2-4EDB-826D-651356DB5EC8}" uniqueName="4" name="Column4" queryTableFieldId="4" dataDxfId="177"/>
    <tableColumn id="5" xr3:uid="{83BCB64D-AAC7-4091-848D-73283E3D9175}" uniqueName="5" name="Column5" queryTableFieldId="5"/>
    <tableColumn id="6" xr3:uid="{C505D923-4234-44FE-BB65-F018EB577673}" uniqueName="6" name="Column6" queryTableFieldId="6" dataDxfId="176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75"/>
    <tableColumn id="10" xr3:uid="{37311398-BCAB-433F-A102-B55EF01D5135}" uniqueName="10" name="Column10" queryTableFieldId="10" dataDxfId="174"/>
    <tableColumn id="11" xr3:uid="{944477D6-AA52-4EDC-B2FA-9F2974D8DAA9}" uniqueName="11" name="Column11" queryTableFieldId="11" dataDxfId="173"/>
    <tableColumn id="12" xr3:uid="{9020B0D5-B026-4BCB-8D19-BCE27F492D83}" uniqueName="12" name="Column12" queryTableFieldId="12" dataDxfId="172"/>
    <tableColumn id="13" xr3:uid="{F47CBBCB-9F5B-4072-9A73-0CC46D270953}" uniqueName="13" name="Column13" queryTableFieldId="13" dataDxfId="171"/>
    <tableColumn id="14" xr3:uid="{9AADD400-424D-4BC2-83D6-BDA2EFF18F88}" uniqueName="14" name="Column14" queryTableFieldId="14" dataDxfId="170"/>
    <tableColumn id="15" xr3:uid="{A80C161E-65CF-4EFC-8538-BCCB837BB75F}" uniqueName="15" name="Column15" queryTableFieldId="15"/>
    <tableColumn id="16" xr3:uid="{6CF88FF7-2040-4E41-9BA5-7D25F174ABF5}" uniqueName="16" name="Column16" queryTableFieldId="16" dataDxfId="169"/>
    <tableColumn id="17" xr3:uid="{8885B557-449E-468C-9AD2-429EA1B56A20}" uniqueName="17" name="Column17" queryTableFieldId="17" dataDxfId="168"/>
    <tableColumn id="18" xr3:uid="{FB221311-E7DF-4090-A2C8-6319F8E36C0E}" uniqueName="18" name="Column18" queryTableFieldId="18" dataDxfId="167"/>
    <tableColumn id="19" xr3:uid="{172DFFC1-649A-4A73-A948-E00B53A5E0B0}" uniqueName="19" name="Column19" queryTableFieldId="19" dataDxfId="166"/>
    <tableColumn id="20" xr3:uid="{54E5A7C8-6234-4E8F-B17C-D00796D1F35B}" uniqueName="20" name="Column20" queryTableFieldId="20" dataDxfId="165"/>
    <tableColumn id="21" xr3:uid="{35284724-6F6E-489E-B2E2-9C4B26650618}" uniqueName="21" name="Column21" queryTableFieldId="21" dataDxfId="164"/>
    <tableColumn id="22" xr3:uid="{65AD6B87-8AA3-4881-97F5-4A9C8498C5BE}" uniqueName="22" name="Column22" queryTableFieldId="22" dataDxfId="163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162"/>
    <tableColumn id="2" xr3:uid="{CAC5F820-C9BE-4D9B-BB64-01E4A7D6392D}" uniqueName="2" name="Column2" queryTableFieldId="2" dataDxfId="161"/>
    <tableColumn id="3" xr3:uid="{9584C142-CF15-44E2-A7F0-2216EEE1C4D4}" uniqueName="3" name="NEGOZIO DI RIFERIMENTO" queryTableFieldId="3" dataDxfId="160"/>
    <tableColumn id="4" xr3:uid="{DDE770DE-0AE8-4C8B-A931-157B87BABB18}" uniqueName="4" name="Column4" queryTableFieldId="4" dataDxfId="159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158"/>
    <tableColumn id="8" xr3:uid="{F88B62FC-4ACB-446F-BFC8-B073314559A6}" uniqueName="8" name="Column8" queryTableFieldId="8" dataDxfId="157"/>
    <tableColumn id="9" xr3:uid="{8C7CA7AE-A240-49F9-8C6A-920C67F71E01}" uniqueName="9" name="Column9" queryTableFieldId="9" dataDxfId="156"/>
    <tableColumn id="10" xr3:uid="{5B7EFCDE-59AD-4CC6-A7F7-0335BED2E8D9}" uniqueName="10" name="Column10" queryTableFieldId="10" dataDxfId="155"/>
    <tableColumn id="11" xr3:uid="{96DED90C-94B8-40F6-93FD-9F4288524FBD}" uniqueName="11" name="Column11" queryTableFieldId="11" dataDxfId="154"/>
    <tableColumn id="12" xr3:uid="{8F1D67AD-478E-4C8F-9771-595A09B6CDA5}" uniqueName="12" name="Column12" queryTableFieldId="12" dataDxfId="153"/>
    <tableColumn id="13" xr3:uid="{B415349A-525C-4E33-8282-C2D6A74B1F30}" uniqueName="13" name="Column13" queryTableFieldId="13" dataDxfId="152"/>
    <tableColumn id="14" xr3:uid="{7F22083D-F28A-46BB-800D-15EAF6CF701E}" uniqueName="14" name="Column14" queryTableFieldId="14"/>
    <tableColumn id="15" xr3:uid="{02DFA641-AA57-4FCD-A1E2-4EBDFC128C7D}" uniqueName="15" name="Column15" queryTableFieldId="15" dataDxfId="151"/>
    <tableColumn id="16" xr3:uid="{C74C3842-7E2A-4447-B86B-595647A2A455}" uniqueName="16" name="Column16" queryTableFieldId="16"/>
    <tableColumn id="17" xr3:uid="{2DA4386D-AD74-431F-9D4C-4F9978837A27}" uniqueName="17" name="Column17" queryTableFieldId="17" dataDxfId="15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2481111-C10F-4285-B805-A33D1A05035C}" name="ENERGIA_ANCONA" displayName="ENERGIA_ANCONA" ref="A1:R5002" tableType="queryTable" totalsRowShown="0">
  <autoFilter ref="A1:R5002" xr:uid="{A2481111-C10F-4285-B805-A33D1A05035C}"/>
  <tableColumns count="18">
    <tableColumn id="1" xr3:uid="{3A2E1AFF-1889-4ACB-940B-E628A5F95792}" uniqueName="1" name="ANCONA CENTRO" queryTableFieldId="1"/>
    <tableColumn id="2" xr3:uid="{9580E172-A1B6-4462-BFCB-18AE9CCDD3FF}" uniqueName="2" name="Column2" queryTableFieldId="2"/>
    <tableColumn id="3" xr3:uid="{251252A5-43AA-4A2D-A4A9-F88AD5F8C37E}" uniqueName="3" name="NEGOZIO DI RIFERIMENTO" queryTableFieldId="3"/>
    <tableColumn id="4" xr3:uid="{62EEFEA4-4DBA-44E4-81D5-9CEE3EE21AD0}" uniqueName="4" name="Column4" queryTableFieldId="4"/>
    <tableColumn id="5" xr3:uid="{D3474861-7028-4D50-ADD2-F38A78F0C5B6}" uniqueName="5" name="Column5" queryTableFieldId="5"/>
    <tableColumn id="6" xr3:uid="{9556A64E-2A53-4BC4-A1C8-999CE26BDEDA}" uniqueName="6" name="SELEZIONARE ESITO DAL MENÙ A TENDINA E " queryTableFieldId="6"/>
    <tableColumn id="7" xr3:uid="{1BEC4E6F-3AB4-4A63-A4DA-5037F47C2EFA}" uniqueName="7" name="Column7" queryTableFieldId="7" dataDxfId="149"/>
    <tableColumn id="8" xr3:uid="{147DDF13-9CE0-43E1-AE97-AE8FE5C28381}" uniqueName="8" name="Column8" queryTableFieldId="8" dataDxfId="148"/>
    <tableColumn id="9" xr3:uid="{3C9F4F89-6488-4B6D-B5C2-B0FA4F3CB71D}" uniqueName="9" name="Column9" queryTableFieldId="9" dataDxfId="147"/>
    <tableColumn id="10" xr3:uid="{A4CA03C2-BC21-4F82-85AB-7E2007E439FF}" uniqueName="10" name="Column10" queryTableFieldId="10" dataDxfId="146"/>
    <tableColumn id="11" xr3:uid="{02AD5480-ACCE-45B1-B31F-FEDE15F5ECD8}" uniqueName="11" name="Column11" queryTableFieldId="11"/>
    <tableColumn id="12" xr3:uid="{FF26B361-6FF1-46A2-8A75-33E550FC1EAA}" uniqueName="12" name="Column12" queryTableFieldId="12" dataDxfId="145"/>
    <tableColumn id="13" xr3:uid="{F3591F41-D977-44DB-9FBE-419F7A9911B4}" uniqueName="13" name="Column13" queryTableFieldId="13" dataDxfId="144"/>
    <tableColumn id="14" xr3:uid="{6504E19A-2748-4D2C-9276-A7F8E8682231}" uniqueName="14" name="Column14" queryTableFieldId="14"/>
    <tableColumn id="15" xr3:uid="{F83B004C-5267-491A-8241-4CBDB8A3880E}" uniqueName="15" name="Column15" queryTableFieldId="15" dataDxfId="143"/>
    <tableColumn id="16" xr3:uid="{D056E441-2798-423B-9E14-970B944F173C}" uniqueName="16" name="Column16" queryTableFieldId="16"/>
    <tableColumn id="17" xr3:uid="{CBFE0060-2416-4029-BD97-A897100A9089}" uniqueName="17" name="Column17" queryTableFieldId="17"/>
    <tableColumn id="18" xr3:uid="{981BB0B6-1E2E-47A9-8A20-2CA5858872DA}" uniqueName="18" name="Column18" queryTableFieldId="1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A877D33-4E86-419E-9779-AE3D9CA13168}" name="ENERGIA__8" displayName="ENERGIA__8" ref="A1:R5002" tableType="queryTable" totalsRowShown="0">
  <autoFilter ref="A1:R5002" xr:uid="{0A877D33-4E86-419E-9779-AE3D9CA13168}"/>
  <tableColumns count="18">
    <tableColumn id="1" xr3:uid="{40F44B38-8276-4BB6-8037-2D29B6F9E58F}" uniqueName="1" name="VASTO" queryTableFieldId="1"/>
    <tableColumn id="2" xr3:uid="{E38CE36B-629C-4646-B83C-E634E46523A0}" uniqueName="2" name="Column2" queryTableFieldId="2"/>
    <tableColumn id="3" xr3:uid="{5F4C55BD-7578-4CD5-83AC-91DF45670FAF}" uniqueName="3" name="NEGOZIO DI RIFERIMENTO" queryTableFieldId="3"/>
    <tableColumn id="4" xr3:uid="{72BC4860-9F1E-4A0A-BFBD-ED97241BF79C}" uniqueName="4" name="Column4" queryTableFieldId="4"/>
    <tableColumn id="5" xr3:uid="{00095A2B-161F-46EA-A384-9E0C799DF59F}" uniqueName="5" name="Column5" queryTableFieldId="5"/>
    <tableColumn id="6" xr3:uid="{7570D2CE-FFFC-4B9C-9B13-8361B3826E99}" uniqueName="6" name="SELEZIONARE ESITO DAL MENÙ A TENDINA E " queryTableFieldId="6"/>
    <tableColumn id="7" xr3:uid="{164B169E-36A5-4D79-A1C8-8B5F93E9446F}" uniqueName="7" name="Column7" queryTableFieldId="7" dataDxfId="142"/>
    <tableColumn id="8" xr3:uid="{A0E5BAA5-E17B-4FEA-B019-65DB024AA517}" uniqueName="8" name="Column8" queryTableFieldId="8" dataDxfId="141"/>
    <tableColumn id="9" xr3:uid="{711D6250-6564-4AF3-867E-46D8F71A3C1E}" uniqueName="9" name="Column9" queryTableFieldId="9" dataDxfId="140"/>
    <tableColumn id="10" xr3:uid="{D2D36F88-C318-4407-92B3-36D4BE1A8859}" uniqueName="10" name="Column10" queryTableFieldId="10" dataDxfId="139"/>
    <tableColumn id="11" xr3:uid="{9B9BC580-ACA7-4791-80DF-55F27CE82161}" uniqueName="11" name="Column11" queryTableFieldId="11"/>
    <tableColumn id="12" xr3:uid="{EF1E1F4A-4E6E-4671-94B2-8D4447FBC519}" uniqueName="12" name="Column12" queryTableFieldId="12" dataDxfId="138"/>
    <tableColumn id="13" xr3:uid="{3DACB5E7-457C-4391-AD51-5F5848DD0ADF}" uniqueName="13" name="Column13" queryTableFieldId="13" dataDxfId="137"/>
    <tableColumn id="14" xr3:uid="{524B1A51-61F8-47E9-B45D-7347B86FE5BC}" uniqueName="14" name="Column14" queryTableFieldId="14"/>
    <tableColumn id="15" xr3:uid="{7EA78B9B-50B3-4706-BF4C-0F105613696A}" uniqueName="15" name="Column15" queryTableFieldId="15" dataDxfId="136"/>
    <tableColumn id="16" xr3:uid="{4E5E847C-54EB-40F3-97C8-92298B7734C9}" uniqueName="16" name="Column16" queryTableFieldId="16"/>
    <tableColumn id="17" xr3:uid="{E6561EC5-65B9-4B81-8BE0-0B3FF1539E07}" uniqueName="17" name="Column17" queryTableFieldId="17"/>
    <tableColumn id="18" xr3:uid="{A3D30A55-EC78-4593-ACB4-BA0401F11E30}" uniqueName="18" name="Column18" queryTableFieldId="1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9499493-AC56-474C-B07D-614B04FF3141}" name="ENERGIA__7" displayName="ENERGIA__7" ref="A1:R5002" tableType="queryTable" totalsRowShown="0">
  <autoFilter ref="A1:R5002" xr:uid="{D9499493-AC56-474C-B07D-614B04FF3141}"/>
  <tableColumns count="18">
    <tableColumn id="1" xr3:uid="{52A84CF6-7AF6-4686-9641-FD1F989B419B}" uniqueName="1" name="PORTO GRANDE" queryTableFieldId="1"/>
    <tableColumn id="2" xr3:uid="{E3A2B0BF-59BF-4C2E-88FE-60028012A6F3}" uniqueName="2" name="Column2" queryTableFieldId="2"/>
    <tableColumn id="3" xr3:uid="{38C9FFA1-939F-444D-94F1-F3D45D85E60A}" uniqueName="3" name="NEGOZIO DI RIFERIMENTO" queryTableFieldId="3"/>
    <tableColumn id="4" xr3:uid="{F87378A5-5194-47B6-BABA-C4F783C1EC1C}" uniqueName="4" name="Column4" queryTableFieldId="4"/>
    <tableColumn id="5" xr3:uid="{01562175-3AE3-43C7-94D8-2102AD024143}" uniqueName="5" name="Column5" queryTableFieldId="5"/>
    <tableColumn id="6" xr3:uid="{62ABADE9-4CCA-4F17-A0E6-98C9458654F4}" uniqueName="6" name="SELEZIONARE ESITO DAL MENÙ A TENDINA E " queryTableFieldId="6"/>
    <tableColumn id="7" xr3:uid="{EC61C593-A03B-475E-949E-F60082E65B79}" uniqueName="7" name="Column7" queryTableFieldId="7" dataDxfId="135"/>
    <tableColumn id="8" xr3:uid="{F4353C08-FFAB-409E-A00A-D5BA7633FECD}" uniqueName="8" name="Column8" queryTableFieldId="8" dataDxfId="134"/>
    <tableColumn id="9" xr3:uid="{74A68C3D-4B31-4ED4-B905-BA5A9760023A}" uniqueName="9" name="Column9" queryTableFieldId="9" dataDxfId="133"/>
    <tableColumn id="10" xr3:uid="{39D60DD2-8834-478C-A722-9350B42019CD}" uniqueName="10" name="Column10" queryTableFieldId="10" dataDxfId="132"/>
    <tableColumn id="11" xr3:uid="{EB2956D2-B256-4EF7-AA74-4DE0D4F1CEBC}" uniqueName="11" name="Column11" queryTableFieldId="11"/>
    <tableColumn id="12" xr3:uid="{77A76C69-7EB0-49C1-914C-AD5502718144}" uniqueName="12" name="Column12" queryTableFieldId="12" dataDxfId="131"/>
    <tableColumn id="13" xr3:uid="{30BA3888-109B-4555-9AE4-E28FD685C2D4}" uniqueName="13" name="Column13" queryTableFieldId="13" dataDxfId="130"/>
    <tableColumn id="14" xr3:uid="{5829CEEC-D0F4-4923-8F75-FF9C1F810A11}" uniqueName="14" name="Column14" queryTableFieldId="14"/>
    <tableColumn id="15" xr3:uid="{B2AF1DE4-94AA-4A42-9DE8-9A2D5830022D}" uniqueName="15" name="Column15" queryTableFieldId="15" dataDxfId="129"/>
    <tableColumn id="16" xr3:uid="{D6DA17B9-24B4-4503-9ED3-1CD0ACBC87AC}" uniqueName="16" name="Column16" queryTableFieldId="16"/>
    <tableColumn id="17" xr3:uid="{15591F0C-6121-4FD7-ADD3-81575FE7EA7D}" uniqueName="17" name="Column17" queryTableFieldId="17"/>
    <tableColumn id="18" xr3:uid="{704C4745-07EB-4EC8-BD18-37E91CA652EE}" uniqueName="18" name="Column18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78C1D0C-F1B4-4B47-8850-E35DC808C3AC}" name="ENERGIA__6" displayName="ENERGIA__6" ref="A1:R5002" tableType="queryTable" totalsRowShown="0">
  <autoFilter ref="A1:R5002" xr:uid="{478C1D0C-F1B4-4B47-8850-E35DC808C3AC}"/>
  <tableColumns count="18">
    <tableColumn id="1" xr3:uid="{7FD2BD89-5631-4C78-B416-3293AB4131C4}" uniqueName="1" name="SANTANGELO" queryTableFieldId="1"/>
    <tableColumn id="2" xr3:uid="{057D6CB3-2186-4F34-A211-B89963C2E4FB}" uniqueName="2" name="Column2" queryTableFieldId="2"/>
    <tableColumn id="3" xr3:uid="{CF1D5ED6-167E-4B7C-A8CA-81DBE192C52F}" uniqueName="3" name="NEGOZIO DI RIFERIMENTO" queryTableFieldId="3"/>
    <tableColumn id="4" xr3:uid="{E4E32F42-05F3-4FD8-9947-3EEB3432D6A7}" uniqueName="4" name="Column4" queryTableFieldId="4"/>
    <tableColumn id="5" xr3:uid="{7676F396-6E26-45F9-A5EE-8FC5B5AB8331}" uniqueName="5" name="Column5" queryTableFieldId="5"/>
    <tableColumn id="6" xr3:uid="{F313A653-D479-4D0E-AF5B-DCEAD4A73E76}" uniqueName="6" name="SELEZIONARE ESITO DAL MENÙ A TENDINA E " queryTableFieldId="6"/>
    <tableColumn id="7" xr3:uid="{371334C1-B5B5-4593-9CD7-225382A6E865}" uniqueName="7" name="Column7" queryTableFieldId="7" dataDxfId="128"/>
    <tableColumn id="8" xr3:uid="{DAA3310B-C8FE-4928-87EC-19FC5263B464}" uniqueName="8" name="Column8" queryTableFieldId="8" dataDxfId="127"/>
    <tableColumn id="9" xr3:uid="{834487E7-41E6-40D5-A11D-8CE80B628A2A}" uniqueName="9" name="Column9" queryTableFieldId="9" dataDxfId="126"/>
    <tableColumn id="10" xr3:uid="{916A1DC4-F20F-4798-8B20-C4EDF5BC68A9}" uniqueName="10" name="Column10" queryTableFieldId="10" dataDxfId="125"/>
    <tableColumn id="11" xr3:uid="{D16359BB-DA0E-4635-8EBD-C042C5637512}" uniqueName="11" name="Column11" queryTableFieldId="11"/>
    <tableColumn id="12" xr3:uid="{BBE19416-C004-41CB-95CA-C0E0E22D1EB2}" uniqueName="12" name="Column12" queryTableFieldId="12" dataDxfId="124"/>
    <tableColumn id="13" xr3:uid="{0539FB5A-B2F5-4D00-B48D-006AC0168876}" uniqueName="13" name="Column13" queryTableFieldId="13" dataDxfId="123"/>
    <tableColumn id="14" xr3:uid="{1224D930-9895-40D7-9675-D7E226F08F79}" uniqueName="14" name="Column14" queryTableFieldId="14"/>
    <tableColumn id="15" xr3:uid="{1F3DDACB-4CBF-48F1-BDED-A2C19CEC5272}" uniqueName="15" name="Column15" queryTableFieldId="15" dataDxfId="122"/>
    <tableColumn id="16" xr3:uid="{F1308E7B-0EEB-4E4D-A39F-F9BF7758DF49}" uniqueName="16" name="Column16" queryTableFieldId="16"/>
    <tableColumn id="17" xr3:uid="{5BF1623F-7DFC-4375-8226-FBDE24811A92}" uniqueName="17" name="Column17" queryTableFieldId="17"/>
    <tableColumn id="18" xr3:uid="{CA50A832-A16F-47B9-AF88-2BB75EA54D7A}" uniqueName="18" name="Column18" queryTableFieldId="1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700C012-6EE7-41CD-9CA4-511ED7B9BC3D}" name="ENERGIA__5" displayName="ENERGIA__5" ref="A1:R5002" tableType="queryTable" totalsRowShown="0">
  <autoFilter ref="A1:R5002" xr:uid="{7700C012-6EE7-41CD-9CA4-511ED7B9BC3D}"/>
  <tableColumns count="18">
    <tableColumn id="1" xr3:uid="{673CF67D-2562-47CF-8413-D804395C44E3}" uniqueName="1" name="CHIETI SCALO" queryTableFieldId="1" dataDxfId="121"/>
    <tableColumn id="2" xr3:uid="{3DA4A382-DD72-420D-922B-3D82874D8A13}" uniqueName="2" name="Column2" queryTableFieldId="2"/>
    <tableColumn id="3" xr3:uid="{77B70C99-78D3-44F1-9CA0-8E09DF7BD0F7}" uniqueName="3" name="NEGOZIO DI RIFERIMENTO" queryTableFieldId="3" dataDxfId="120"/>
    <tableColumn id="4" xr3:uid="{403C8687-11DE-47F5-9113-0721447ED8BB}" uniqueName="4" name="Column4" queryTableFieldId="4" dataDxfId="119"/>
    <tableColumn id="5" xr3:uid="{84652AEE-8C97-47CA-BEC2-B7E06CB86DE9}" uniqueName="5" name="Column5" queryTableFieldId="5" dataDxfId="118"/>
    <tableColumn id="6" xr3:uid="{6B0EC8D4-E6FD-4392-99B9-B51EC186E8B0}" uniqueName="6" name="SELEZIONARE ESITO DAL MENÙ A TENDINA E " queryTableFieldId="6"/>
    <tableColumn id="7" xr3:uid="{5816222A-BC99-4039-AAE4-1BED20BF9893}" uniqueName="7" name="Column7" queryTableFieldId="7" dataDxfId="117"/>
    <tableColumn id="8" xr3:uid="{0C6A031B-9848-4E3E-88C8-0DB179A6C860}" uniqueName="8" name="Column8" queryTableFieldId="8" dataDxfId="116"/>
    <tableColumn id="9" xr3:uid="{61220664-0F9C-48D6-BC17-22664A53B997}" uniqueName="9" name="Column9" queryTableFieldId="9" dataDxfId="115"/>
    <tableColumn id="10" xr3:uid="{AF882F95-E8D5-4F2E-BA4E-61C1CD0DEB2F}" uniqueName="10" name="Column10" queryTableFieldId="10" dataDxfId="114"/>
    <tableColumn id="11" xr3:uid="{D8697F17-943B-493F-B934-8278352FCC4D}" uniqueName="11" name="Column11" queryTableFieldId="11" dataDxfId="113"/>
    <tableColumn id="12" xr3:uid="{9D5A6E77-CE84-4787-91C0-79DDE0DBF1A8}" uniqueName="12" name="Column12" queryTableFieldId="12" dataDxfId="112"/>
    <tableColumn id="13" xr3:uid="{790331D0-E477-46CC-8C1E-97FC7EC71F13}" uniqueName="13" name="Column13" queryTableFieldId="13" dataDxfId="111"/>
    <tableColumn id="14" xr3:uid="{0026872C-0A49-4CE8-B8A3-4FA6C0A7201D}" uniqueName="14" name="Column14" queryTableFieldId="14"/>
    <tableColumn id="15" xr3:uid="{1BDB69AE-9B91-4C5C-B3BD-51248E03D41F}" uniqueName="15" name="Column15" queryTableFieldId="15" dataDxfId="110"/>
    <tableColumn id="16" xr3:uid="{048EA008-EDAA-47FB-BD01-0C263DBC5620}" uniqueName="16" name="Column16" queryTableFieldId="16"/>
    <tableColumn id="17" xr3:uid="{FA185B43-D515-4AFA-8842-940C8CD00092}" uniqueName="17" name="Column17" queryTableFieldId="17"/>
    <tableColumn id="18" xr3:uid="{B8C4876B-8268-438C-A7C4-BCFBB19D9F67}" uniqueName="18" name="Column18" queryTableFieldId="18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9F4561C-6110-4AF0-87DF-B53792C32EC1}" name="ENERGIA__4" displayName="ENERGIA__4" ref="A1:R5002" tableType="queryTable" totalsRowShown="0">
  <autoFilter ref="A1:R5002" xr:uid="{39F4561C-6110-4AF0-87DF-B53792C32EC1}"/>
  <tableColumns count="18">
    <tableColumn id="1" xr3:uid="{E9BFA992-C82B-45DB-AE20-0978CC9B5DF1}" uniqueName="1" name="PESCARA -VEII" queryTableFieldId="1"/>
    <tableColumn id="2" xr3:uid="{E3A2B56D-5D57-4C66-8087-AFC31BACBB0D}" uniqueName="2" name="Column2" queryTableFieldId="2"/>
    <tableColumn id="3" xr3:uid="{D9D80234-D9BE-46ED-8498-9DE0AF696596}" uniqueName="3" name="NEGOZIO DI RIFERIMENTO" queryTableFieldId="3"/>
    <tableColumn id="4" xr3:uid="{91304AC7-8A89-41C4-B002-8D1486AABAFD}" uniqueName="4" name="Column4" queryTableFieldId="4"/>
    <tableColumn id="5" xr3:uid="{E155DE14-830E-48D8-AE58-9DBE17651255}" uniqueName="5" name="Column5" queryTableFieldId="5"/>
    <tableColumn id="6" xr3:uid="{51E674D2-CBDC-41CA-B2DE-41A3765F54F5}" uniqueName="6" name="SELEZIONARE ESITO DAL MENÙ A TENDINA E " queryTableFieldId="6"/>
    <tableColumn id="7" xr3:uid="{70E0E4C0-C0FE-429E-90A7-B4560515F0FD}" uniqueName="7" name="Column7" queryTableFieldId="7" dataDxfId="109"/>
    <tableColumn id="8" xr3:uid="{82FEA474-19FB-460B-AF3E-25887AD6B959}" uniqueName="8" name="Column8" queryTableFieldId="8" dataDxfId="108"/>
    <tableColumn id="9" xr3:uid="{1E6F9C2D-7643-4202-B022-90CC96EE47B4}" uniqueName="9" name="Column9" queryTableFieldId="9" dataDxfId="107"/>
    <tableColumn id="10" xr3:uid="{C2DABCFA-8468-49DA-8D23-6A03B1677B09}" uniqueName="10" name="Column10" queryTableFieldId="10" dataDxfId="106"/>
    <tableColumn id="11" xr3:uid="{0D0C52B4-343C-4B87-BC57-0E73586043A1}" uniqueName="11" name="Column11" queryTableFieldId="11"/>
    <tableColumn id="12" xr3:uid="{F36A09D5-0591-4483-AF3D-63459A55C000}" uniqueName="12" name="Column12" queryTableFieldId="12" dataDxfId="105"/>
    <tableColumn id="13" xr3:uid="{EF0366A0-84E7-420B-ADB0-C521CEAC9F54}" uniqueName="13" name="Column13" queryTableFieldId="13" dataDxfId="104"/>
    <tableColumn id="14" xr3:uid="{C1DCD072-E00E-4AB0-9923-32E1EB1323C3}" uniqueName="14" name="Column14" queryTableFieldId="14"/>
    <tableColumn id="15" xr3:uid="{99E03689-5C11-4FC2-817D-E8849D0B1AB9}" uniqueName="15" name="Column15" queryTableFieldId="15" dataDxfId="103"/>
    <tableColumn id="16" xr3:uid="{0322F152-0844-49A1-B696-FD9165273225}" uniqueName="16" name="Column16" queryTableFieldId="16"/>
    <tableColumn id="17" xr3:uid="{FE19CBB9-B88B-4A44-918B-816912F29A84}" uniqueName="17" name="Column17" queryTableFieldId="17"/>
    <tableColumn id="18" xr3:uid="{FBBBF2A9-11B9-4A28-B682-420547AE2199}" uniqueName="18" name="Column18" queryTableFieldId="1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76BA7A5-E457-4723-81BA-BC4585212B09}" name="ENERGIA__3" displayName="ENERGIA__3" ref="A1:R5002" tableType="queryTable" totalsRowShown="0">
  <autoFilter ref="A1:R5002" xr:uid="{876BA7A5-E457-4723-81BA-BC4585212B09}"/>
  <tableColumns count="18">
    <tableColumn id="1" xr3:uid="{80610158-02B6-46AD-A358-37B838D0501F}" uniqueName="1" name="CONERO" queryTableFieldId="1"/>
    <tableColumn id="2" xr3:uid="{1E60349C-5BC1-49EB-B73F-D9E9E5BE2FB1}" uniqueName="2" name="Column2" queryTableFieldId="2"/>
    <tableColumn id="3" xr3:uid="{3D47FA35-D971-4012-9D38-77B34DF19B42}" uniqueName="3" name="NEGOZIO DI RIFERIMENTO" queryTableFieldId="3"/>
    <tableColumn id="4" xr3:uid="{55DE773E-6983-41E3-B826-7AF3F07F7C8E}" uniqueName="4" name="Column4" queryTableFieldId="4"/>
    <tableColumn id="5" xr3:uid="{D1DED00C-8535-46D1-B2F8-62B6750B1E25}" uniqueName="5" name="Column5" queryTableFieldId="5"/>
    <tableColumn id="6" xr3:uid="{FFA66387-DC43-4B48-9F9E-342695832D9F}" uniqueName="6" name="SELEZIONARE ESITO DAL MENÙ A TENDINA E " queryTableFieldId="6"/>
    <tableColumn id="7" xr3:uid="{D5F0D5CD-2B12-4DC7-85E6-BE78CF3C9202}" uniqueName="7" name="Column7" queryTableFieldId="7" dataDxfId="102"/>
    <tableColumn id="8" xr3:uid="{2643D6B9-18C6-4E9E-B655-5F9CE1D74A5E}" uniqueName="8" name="Column8" queryTableFieldId="8" dataDxfId="101"/>
    <tableColumn id="9" xr3:uid="{6BD78A3A-CD92-41D6-930D-DD8DF7A5BB05}" uniqueName="9" name="Column9" queryTableFieldId="9" dataDxfId="100"/>
    <tableColumn id="10" xr3:uid="{A1789A87-A780-4CF9-8A25-FE195E81AF05}" uniqueName="10" name="Column10" queryTableFieldId="10" dataDxfId="99"/>
    <tableColumn id="11" xr3:uid="{120C50D3-635C-4236-AE5F-3A7E38A01AF6}" uniqueName="11" name="Column11" queryTableFieldId="11"/>
    <tableColumn id="12" xr3:uid="{04E17C16-F756-483E-B4F5-C8699B520B96}" uniqueName="12" name="Column12" queryTableFieldId="12" dataDxfId="98"/>
    <tableColumn id="13" xr3:uid="{45A7235A-ED36-4158-B79E-8873C7E3B327}" uniqueName="13" name="Column13" queryTableFieldId="13" dataDxfId="97"/>
    <tableColumn id="14" xr3:uid="{5837BCDF-3D9E-4E2D-83AE-4C519FE2AA45}" uniqueName="14" name="Column14" queryTableFieldId="14"/>
    <tableColumn id="15" xr3:uid="{797617A3-B636-4C24-BC58-1421BCC9649C}" uniqueName="15" name="Column15" queryTableFieldId="15" dataDxfId="96"/>
    <tableColumn id="16" xr3:uid="{0352F040-5DCE-49B6-A6AF-3EC65D948CFD}" uniqueName="16" name="Column16" queryTableFieldId="16"/>
    <tableColumn id="17" xr3:uid="{CF387DEA-C3E7-4788-A1BB-27743D9D9AD3}" uniqueName="17" name="Column17" queryTableFieldId="17"/>
    <tableColumn id="18" xr3:uid="{E649D869-EF5A-4543-B399-A5D5F41E8EB4}" uniqueName="18" name="Column18" queryTableFieldId="18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3E8ADC7-21A2-4634-85B3-0974FC48DDB9}" name="ENERGIA__2" displayName="ENERGIA__2" ref="A1:R5002" tableType="queryTable" totalsRowShown="0">
  <autoFilter ref="A1:R5002" xr:uid="{33E8ADC7-21A2-4634-85B3-0974FC48DDB9}"/>
  <tableColumns count="18">
    <tableColumn id="1" xr3:uid="{BE7FE799-E8D2-43F7-ACA7-7AB3532D9416}" uniqueName="1" name="VAL VIBRATA" queryTableFieldId="1"/>
    <tableColumn id="2" xr3:uid="{7BBF5765-1778-4537-91D4-A834478E4F90}" uniqueName="2" name="Column2" queryTableFieldId="2"/>
    <tableColumn id="3" xr3:uid="{0A89F649-4BED-4D1B-9B42-712D83909935}" uniqueName="3" name="NEGOZIO DI RIFERIMENTO" queryTableFieldId="3"/>
    <tableColumn id="4" xr3:uid="{C61ED1E6-34B2-4B95-964F-0C9AF03EEBAC}" uniqueName="4" name="Column4" queryTableFieldId="4"/>
    <tableColumn id="5" xr3:uid="{D2D6CE04-32BE-498C-92BB-4CACF3276256}" uniqueName="5" name="Column5" queryTableFieldId="5"/>
    <tableColumn id="6" xr3:uid="{EC618739-2CEF-4A54-BAA2-54EEBE04B456}" uniqueName="6" name="SELEZIONARE ESITO DAL MENÙ A TENDINA E " queryTableFieldId="6"/>
    <tableColumn id="7" xr3:uid="{0852B84D-5AFC-4F61-AA7F-39812A18501C}" uniqueName="7" name="Column7" queryTableFieldId="7" dataDxfId="95"/>
    <tableColumn id="8" xr3:uid="{DD3BA67D-7B98-43B3-AFA9-17C076BCCD68}" uniqueName="8" name="Column8" queryTableFieldId="8" dataDxfId="94"/>
    <tableColumn id="9" xr3:uid="{42EFD28A-EC11-4A3B-AE8A-1476CDA89D1B}" uniqueName="9" name="Column9" queryTableFieldId="9" dataDxfId="93"/>
    <tableColumn id="10" xr3:uid="{CFB1C2ED-DE94-4BA1-9D5E-DAD28A9CF9A9}" uniqueName="10" name="Column10" queryTableFieldId="10" dataDxfId="92"/>
    <tableColumn id="11" xr3:uid="{81962988-8954-495A-B3E8-E463327C1929}" uniqueName="11" name="Column11" queryTableFieldId="11"/>
    <tableColumn id="12" xr3:uid="{80A35466-E90C-4B01-86DA-C56F9CF0A417}" uniqueName="12" name="Column12" queryTableFieldId="12" dataDxfId="91"/>
    <tableColumn id="13" xr3:uid="{4D7AFE55-8E62-4B8D-8551-BEBCABF368F8}" uniqueName="13" name="Column13" queryTableFieldId="13" dataDxfId="90"/>
    <tableColumn id="14" xr3:uid="{1FB5079D-4D75-400A-B1AE-058893F1C8B0}" uniqueName="14" name="Column14" queryTableFieldId="14"/>
    <tableColumn id="15" xr3:uid="{1A64C992-8EF9-4AD3-A219-BE067F4E2EE3}" uniqueName="15" name="Column15" queryTableFieldId="15" dataDxfId="89"/>
    <tableColumn id="16" xr3:uid="{6C05C650-064B-4A44-B23C-8CC3EC40857B}" uniqueName="16" name="Column16" queryTableFieldId="16"/>
    <tableColumn id="17" xr3:uid="{6CA10370-7145-4DE1-AF59-CF06D86FD044}" uniqueName="17" name="Column17" queryTableFieldId="17"/>
    <tableColumn id="18" xr3:uid="{2DA5588B-7864-4DE9-AA6F-B2FE9A288CE9}" uniqueName="18" name="Column18" queryTableFieldId="18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7D38332-2F96-463A-B29B-23CEACD30B94}" name="ENERGIA" displayName="ENERGIA" ref="A1:R5002" tableType="queryTable" totalsRowShown="0">
  <autoFilter ref="A1:R5002" xr:uid="{67D38332-2F96-463A-B29B-23CEACD30B94}"/>
  <tableColumns count="18">
    <tableColumn id="1" xr3:uid="{5AC80166-A95D-4C35-9B8C-C829C18E1E08}" uniqueName="1" name="SAN GIOVANNI TEATINO" queryTableFieldId="1"/>
    <tableColumn id="2" xr3:uid="{A8EE16A6-8531-46E2-A9B1-6E08BBE4B996}" uniqueName="2" name="Column2" queryTableFieldId="2"/>
    <tableColumn id="3" xr3:uid="{F97671D7-BBC7-465E-8B9A-173D665096D6}" uniqueName="3" name="NEGOZIO DI RIFERIMENTO" queryTableFieldId="3"/>
    <tableColumn id="4" xr3:uid="{A54601B5-8238-4C4F-8166-1783AFFE86D5}" uniqueName="4" name="Column4" queryTableFieldId="4"/>
    <tableColumn id="5" xr3:uid="{BAAEEFE8-C7D5-4057-8DA8-01620C22B047}" uniqueName="5" name="Column5" queryTableFieldId="5"/>
    <tableColumn id="6" xr3:uid="{F6DB9CB0-0DA6-4787-A0B8-287D562D7DB2}" uniqueName="6" name="SELEZIONARE ESITO DAL MENÙ A TENDINA E " queryTableFieldId="6"/>
    <tableColumn id="7" xr3:uid="{79A98838-5299-48CE-866B-D8224D7C49F6}" uniqueName="7" name="Column7" queryTableFieldId="7" dataDxfId="88"/>
    <tableColumn id="8" xr3:uid="{643C312A-0116-4BC1-B2D9-B78C7282AF77}" uniqueName="8" name="Column8" queryTableFieldId="8" dataDxfId="87"/>
    <tableColumn id="9" xr3:uid="{380DE492-634C-48C5-AFF2-244F7A4F6351}" uniqueName="9" name="Column9" queryTableFieldId="9" dataDxfId="86"/>
    <tableColumn id="10" xr3:uid="{7AEF8E58-5A66-4E32-A3A3-F29CEA3F4962}" uniqueName="10" name="Column10" queryTableFieldId="10" dataDxfId="85"/>
    <tableColumn id="11" xr3:uid="{A4823B46-4677-4EA7-A0CC-075B23CCF9B0}" uniqueName="11" name="Column11" queryTableFieldId="11"/>
    <tableColumn id="12" xr3:uid="{E025656C-81AD-4C8F-BDCE-21EEA3674537}" uniqueName="12" name="Column12" queryTableFieldId="12" dataDxfId="84"/>
    <tableColumn id="13" xr3:uid="{00CCF229-5059-40FD-880F-1D114B0B9740}" uniqueName="13" name="Column13" queryTableFieldId="13" dataDxfId="83"/>
    <tableColumn id="14" xr3:uid="{563E286D-E904-4710-A523-9817365FBEB5}" uniqueName="14" name="Column14" queryTableFieldId="14"/>
    <tableColumn id="15" xr3:uid="{49856A04-5CA8-4741-857B-00211311A093}" uniqueName="15" name="Column15" queryTableFieldId="15" dataDxfId="82"/>
    <tableColumn id="16" xr3:uid="{2843E150-414F-46CB-AFB9-D81B6145B24C}" uniqueName="16" name="Column16" queryTableFieldId="16"/>
    <tableColumn id="17" xr3:uid="{9B657569-590F-4889-A6C0-98F396FA9A01}" uniqueName="17" name="Column17" queryTableFieldId="17"/>
    <tableColumn id="18" xr3:uid="{10C5EA08-3AA8-44E6-A395-62D9C6ADA2BB}" uniqueName="18" name="Column18" queryTableFieldId="1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FB8E74-A050-4E12-B12B-4CD54967B647}" name="ENERGIA_CAMPOBASSO" displayName="ENERGIA_CAMPOBASSO" ref="A1:R5002" tableType="queryTable" totalsRowShown="0">
  <autoFilter ref="A1:R5002" xr:uid="{F8FB8E74-A050-4E12-B12B-4CD54967B647}"/>
  <tableColumns count="18">
    <tableColumn id="1" xr3:uid="{944A45AB-977D-4A24-80BE-413B14A33800}" uniqueName="1" name="CAMPOBASSO" queryTableFieldId="1"/>
    <tableColumn id="2" xr3:uid="{0E8EAB9F-A3B0-4577-81F5-8564224934B7}" uniqueName="2" name="Column2" queryTableFieldId="2"/>
    <tableColumn id="3" xr3:uid="{61925F32-FB73-42ED-95C7-BB2638DC5B55}" uniqueName="3" name="NEGOZIO DI RIFERIMENTO" queryTableFieldId="3"/>
    <tableColumn id="4" xr3:uid="{2E608C1A-091F-4CE5-B3CE-0363E836AB50}" uniqueName="4" name="Column4" queryTableFieldId="4"/>
    <tableColumn id="5" xr3:uid="{D0DEE409-E1FB-420B-A9D9-3D730BF92394}" uniqueName="5" name="Column5" queryTableFieldId="5"/>
    <tableColumn id="6" xr3:uid="{24BE444C-7D43-46CB-8311-806F842FCE80}" uniqueName="6" name="SELEZIONARE ESITO DAL MENÙ A TENDINA E " queryTableFieldId="6"/>
    <tableColumn id="7" xr3:uid="{86A96000-2E5E-44C5-BD3A-873EF8356667}" uniqueName="7" name="Column7" queryTableFieldId="7" dataDxfId="81"/>
    <tableColumn id="8" xr3:uid="{FE1045BD-F010-43CA-A86A-AEDC5FB4E0FD}" uniqueName="8" name="Column8" queryTableFieldId="8" dataDxfId="80"/>
    <tableColumn id="9" xr3:uid="{D539D086-7329-400A-B989-8BF3E385EEBA}" uniqueName="9" name="Column9" queryTableFieldId="9" dataDxfId="79"/>
    <tableColumn id="10" xr3:uid="{DE07C283-226C-4A77-97A4-1BB5F2C114E7}" uniqueName="10" name="Column10" queryTableFieldId="10" dataDxfId="78"/>
    <tableColumn id="11" xr3:uid="{8CC6D6E3-45B1-4BDB-AF9A-E28858A29A8A}" uniqueName="11" name="Column11" queryTableFieldId="11"/>
    <tableColumn id="12" xr3:uid="{C4B88CC8-67D0-420A-8CC9-F36B5C3C616D}" uniqueName="12" name="Column12" queryTableFieldId="12" dataDxfId="77"/>
    <tableColumn id="13" xr3:uid="{4EDAF10F-3FEC-466B-B613-4F76C6BA9721}" uniqueName="13" name="Column13" queryTableFieldId="13" dataDxfId="76"/>
    <tableColumn id="14" xr3:uid="{A5F8056A-2AA2-4384-A822-5FBDACC1434E}" uniqueName="14" name="Column14" queryTableFieldId="14"/>
    <tableColumn id="15" xr3:uid="{1FCCE272-5BD3-4D61-AF35-43E3444BA4C9}" uniqueName="15" name="Column15" queryTableFieldId="15" dataDxfId="75"/>
    <tableColumn id="16" xr3:uid="{E2F2EB53-9E62-49A6-AEAC-A3CBB36F6543}" uniqueName="16" name="Column16" queryTableFieldId="16"/>
    <tableColumn id="17" xr3:uid="{AAF5D369-C6FD-4A6E-B22E-B84D76189A63}" uniqueName="17" name="Column17" queryTableFieldId="17"/>
    <tableColumn id="18" xr3:uid="{907D55B3-DDE9-438E-A5E2-EF32EDF70085}" uniqueName="18" name="Column18" queryTableFieldId="18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130</v>
      </c>
      <c r="B4" t="s">
        <v>131</v>
      </c>
      <c r="C4" t="s">
        <v>95</v>
      </c>
      <c r="D4" t="s">
        <v>132</v>
      </c>
      <c r="E4" t="s">
        <v>133</v>
      </c>
      <c r="F4">
        <v>46028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60</v>
      </c>
      <c r="B5" t="s">
        <v>134</v>
      </c>
      <c r="C5" t="s">
        <v>95</v>
      </c>
      <c r="D5" t="s">
        <v>135</v>
      </c>
      <c r="E5" t="s">
        <v>136</v>
      </c>
      <c r="F5">
        <v>46031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60</v>
      </c>
      <c r="B6" t="s">
        <v>137</v>
      </c>
      <c r="C6" t="s">
        <v>95</v>
      </c>
      <c r="D6" t="s">
        <v>138</v>
      </c>
      <c r="E6" t="s">
        <v>139</v>
      </c>
      <c r="F6">
        <v>46042</v>
      </c>
      <c r="G6" t="s">
        <v>5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140</v>
      </c>
      <c r="B7" t="s">
        <v>137</v>
      </c>
      <c r="C7" t="s">
        <v>95</v>
      </c>
      <c r="D7" t="s">
        <v>141</v>
      </c>
      <c r="E7" t="s">
        <v>142</v>
      </c>
      <c r="F7">
        <v>46042</v>
      </c>
      <c r="G7" t="s">
        <v>5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F8" t="s">
        <v>58</v>
      </c>
      <c r="J8" t="s">
        <v>58</v>
      </c>
      <c r="K8" t="s">
        <v>58</v>
      </c>
      <c r="M8" t="s">
        <v>59</v>
      </c>
    </row>
    <row r="9" spans="1:17" x14ac:dyDescent="0.2">
      <c r="F9" t="s">
        <v>58</v>
      </c>
      <c r="J9" t="s">
        <v>58</v>
      </c>
      <c r="K9" t="s">
        <v>58</v>
      </c>
    </row>
    <row r="10" spans="1:17" x14ac:dyDescent="0.2">
      <c r="F10" t="s">
        <v>58</v>
      </c>
      <c r="J10" t="s">
        <v>58</v>
      </c>
      <c r="K10" t="s">
        <v>58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s="12" t="s">
        <v>21</v>
      </c>
      <c r="K1" s="12" t="s">
        <v>22</v>
      </c>
      <c r="L1" s="12" t="s">
        <v>23</v>
      </c>
      <c r="M1" s="12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s="12" t="s">
        <v>45</v>
      </c>
      <c r="K3" s="12" t="s">
        <v>46</v>
      </c>
      <c r="L3" s="12" t="s">
        <v>47</v>
      </c>
      <c r="M3" s="12" t="s">
        <v>48</v>
      </c>
    </row>
    <row r="4" spans="1:23" x14ac:dyDescent="0.2">
      <c r="A4" t="s">
        <v>615</v>
      </c>
      <c r="B4" t="s">
        <v>181</v>
      </c>
      <c r="C4" t="s">
        <v>2</v>
      </c>
      <c r="D4" t="s">
        <v>616</v>
      </c>
      <c r="E4" t="s">
        <v>617</v>
      </c>
      <c r="F4" t="s">
        <v>55</v>
      </c>
      <c r="G4">
        <v>46023</v>
      </c>
      <c r="H4">
        <v>46033</v>
      </c>
      <c r="I4" t="s">
        <v>4</v>
      </c>
      <c r="M4" s="12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140</v>
      </c>
      <c r="B5" t="s">
        <v>143</v>
      </c>
      <c r="C5" t="s">
        <v>2</v>
      </c>
      <c r="D5" t="s">
        <v>618</v>
      </c>
      <c r="E5" t="s">
        <v>619</v>
      </c>
      <c r="F5" t="s">
        <v>49</v>
      </c>
      <c r="G5">
        <v>46024</v>
      </c>
      <c r="H5">
        <v>46034</v>
      </c>
      <c r="I5" t="s">
        <v>4</v>
      </c>
      <c r="J5" s="12" t="s">
        <v>50</v>
      </c>
      <c r="M5" s="12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140</v>
      </c>
      <c r="B6" t="s">
        <v>143</v>
      </c>
      <c r="C6" t="s">
        <v>96</v>
      </c>
      <c r="D6" t="s">
        <v>620</v>
      </c>
      <c r="E6" t="s">
        <v>621</v>
      </c>
      <c r="F6" t="s">
        <v>55</v>
      </c>
      <c r="G6">
        <v>46024</v>
      </c>
      <c r="H6">
        <v>46034</v>
      </c>
      <c r="I6" t="s">
        <v>4</v>
      </c>
      <c r="J6" s="12" t="s">
        <v>50</v>
      </c>
      <c r="M6" s="12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615</v>
      </c>
      <c r="B7" t="s">
        <v>188</v>
      </c>
      <c r="C7" t="s">
        <v>2</v>
      </c>
      <c r="D7" t="s">
        <v>622</v>
      </c>
      <c r="E7" t="s">
        <v>623</v>
      </c>
      <c r="F7" t="s">
        <v>55</v>
      </c>
      <c r="G7">
        <v>46025</v>
      </c>
      <c r="H7">
        <v>46035</v>
      </c>
      <c r="I7" t="s">
        <v>4</v>
      </c>
      <c r="J7" s="12" t="s">
        <v>50</v>
      </c>
      <c r="M7" s="12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130</v>
      </c>
      <c r="B8" t="s">
        <v>131</v>
      </c>
      <c r="C8" t="s">
        <v>2</v>
      </c>
      <c r="D8" t="s">
        <v>624</v>
      </c>
      <c r="E8" t="s">
        <v>625</v>
      </c>
      <c r="F8" t="s">
        <v>55</v>
      </c>
      <c r="G8">
        <v>46028</v>
      </c>
      <c r="H8">
        <v>46038</v>
      </c>
      <c r="I8" t="s">
        <v>4</v>
      </c>
      <c r="J8" s="12" t="s">
        <v>50</v>
      </c>
      <c r="M8" s="12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130</v>
      </c>
      <c r="B9" t="s">
        <v>131</v>
      </c>
      <c r="C9" t="s">
        <v>97</v>
      </c>
      <c r="D9" t="s">
        <v>132</v>
      </c>
      <c r="E9" t="s">
        <v>133</v>
      </c>
      <c r="F9" t="s">
        <v>55</v>
      </c>
      <c r="G9">
        <v>46028</v>
      </c>
      <c r="H9">
        <v>46038</v>
      </c>
      <c r="I9" t="s">
        <v>4</v>
      </c>
      <c r="J9" s="12" t="s">
        <v>50</v>
      </c>
      <c r="M9" s="12" t="s">
        <v>10</v>
      </c>
      <c r="N9" t="s">
        <v>51</v>
      </c>
      <c r="O9" t="s">
        <v>54</v>
      </c>
    </row>
    <row r="10" spans="1:23" x14ac:dyDescent="0.2">
      <c r="A10" t="s">
        <v>60</v>
      </c>
      <c r="B10" t="s">
        <v>134</v>
      </c>
      <c r="C10" t="s">
        <v>2</v>
      </c>
      <c r="D10" t="s">
        <v>626</v>
      </c>
      <c r="E10" t="s">
        <v>627</v>
      </c>
      <c r="F10" t="s">
        <v>49</v>
      </c>
      <c r="G10">
        <v>46041</v>
      </c>
      <c r="H10">
        <v>46041</v>
      </c>
      <c r="I10" t="s">
        <v>5</v>
      </c>
      <c r="J10" s="12" t="s">
        <v>50</v>
      </c>
      <c r="M10" s="12" t="s">
        <v>58</v>
      </c>
      <c r="N10" t="s">
        <v>3</v>
      </c>
      <c r="O10" t="s">
        <v>54</v>
      </c>
    </row>
    <row r="11" spans="1:23" x14ac:dyDescent="0.2">
      <c r="A11" t="s">
        <v>130</v>
      </c>
      <c r="B11" t="s">
        <v>134</v>
      </c>
      <c r="C11" t="s">
        <v>96</v>
      </c>
      <c r="D11" t="s">
        <v>628</v>
      </c>
      <c r="E11" t="s">
        <v>629</v>
      </c>
      <c r="F11" t="s">
        <v>49</v>
      </c>
      <c r="G11">
        <v>46031</v>
      </c>
      <c r="H11">
        <v>46041</v>
      </c>
      <c r="I11" t="s">
        <v>4</v>
      </c>
      <c r="J11" s="12" t="s">
        <v>50</v>
      </c>
      <c r="M11" s="12" t="s">
        <v>10</v>
      </c>
      <c r="N11" t="s">
        <v>51</v>
      </c>
      <c r="O11" t="s">
        <v>54</v>
      </c>
    </row>
    <row r="12" spans="1:23" x14ac:dyDescent="0.2">
      <c r="A12" t="s">
        <v>60</v>
      </c>
      <c r="B12" t="s">
        <v>134</v>
      </c>
      <c r="C12" t="s">
        <v>97</v>
      </c>
      <c r="D12" t="s">
        <v>135</v>
      </c>
      <c r="E12" t="s">
        <v>136</v>
      </c>
      <c r="F12" t="s">
        <v>55</v>
      </c>
      <c r="G12">
        <v>46031</v>
      </c>
      <c r="H12">
        <v>46041</v>
      </c>
      <c r="I12" t="s">
        <v>4</v>
      </c>
      <c r="J12" s="12" t="s">
        <v>50</v>
      </c>
      <c r="M12" s="12" t="s">
        <v>10</v>
      </c>
      <c r="N12" t="s">
        <v>51</v>
      </c>
      <c r="O12" t="s">
        <v>54</v>
      </c>
    </row>
    <row r="13" spans="1:23" x14ac:dyDescent="0.2">
      <c r="A13" t="s">
        <v>615</v>
      </c>
      <c r="B13" t="s">
        <v>314</v>
      </c>
      <c r="C13" t="s">
        <v>2</v>
      </c>
      <c r="D13" t="s">
        <v>630</v>
      </c>
      <c r="E13" t="s">
        <v>631</v>
      </c>
      <c r="F13" t="s">
        <v>49</v>
      </c>
      <c r="G13">
        <v>46033</v>
      </c>
      <c r="H13">
        <v>46043</v>
      </c>
      <c r="I13" t="s">
        <v>4</v>
      </c>
      <c r="J13" s="12" t="s">
        <v>50</v>
      </c>
      <c r="M13" s="12" t="s">
        <v>10</v>
      </c>
      <c r="N13" t="s">
        <v>51</v>
      </c>
      <c r="O13" t="s">
        <v>54</v>
      </c>
    </row>
    <row r="14" spans="1:23" x14ac:dyDescent="0.2">
      <c r="A14" t="s">
        <v>60</v>
      </c>
      <c r="B14" t="s">
        <v>314</v>
      </c>
      <c r="C14" t="s">
        <v>2</v>
      </c>
      <c r="D14" t="s">
        <v>632</v>
      </c>
      <c r="E14" t="s">
        <v>633</v>
      </c>
      <c r="F14" t="s">
        <v>55</v>
      </c>
      <c r="G14">
        <v>46033</v>
      </c>
      <c r="H14">
        <v>46043</v>
      </c>
      <c r="I14" t="s">
        <v>4</v>
      </c>
      <c r="J14" s="12" t="s">
        <v>50</v>
      </c>
      <c r="M14" s="12" t="s">
        <v>10</v>
      </c>
      <c r="N14" t="s">
        <v>51</v>
      </c>
      <c r="O14" t="s">
        <v>54</v>
      </c>
    </row>
    <row r="15" spans="1:23" x14ac:dyDescent="0.2">
      <c r="A15" t="s">
        <v>615</v>
      </c>
      <c r="B15" t="s">
        <v>314</v>
      </c>
      <c r="C15" t="s">
        <v>96</v>
      </c>
      <c r="D15" t="s">
        <v>634</v>
      </c>
      <c r="E15" t="s">
        <v>635</v>
      </c>
      <c r="F15" t="s">
        <v>55</v>
      </c>
      <c r="G15">
        <v>46033</v>
      </c>
      <c r="H15">
        <v>46043</v>
      </c>
      <c r="I15" t="s">
        <v>4</v>
      </c>
      <c r="J15" s="12" t="s">
        <v>50</v>
      </c>
      <c r="M15" s="12" t="s">
        <v>10</v>
      </c>
      <c r="N15" t="s">
        <v>51</v>
      </c>
      <c r="O15" t="s">
        <v>54</v>
      </c>
    </row>
    <row r="16" spans="1:23" x14ac:dyDescent="0.2">
      <c r="A16" t="s">
        <v>60</v>
      </c>
      <c r="B16" t="s">
        <v>216</v>
      </c>
      <c r="C16" t="s">
        <v>2</v>
      </c>
      <c r="D16" t="s">
        <v>636</v>
      </c>
      <c r="E16" t="s">
        <v>637</v>
      </c>
      <c r="F16" t="s">
        <v>49</v>
      </c>
      <c r="G16">
        <v>46034</v>
      </c>
      <c r="H16">
        <v>46044</v>
      </c>
      <c r="I16" t="s">
        <v>4</v>
      </c>
      <c r="J16" s="12" t="s">
        <v>50</v>
      </c>
      <c r="M16" s="12" t="s">
        <v>10</v>
      </c>
      <c r="N16" t="s">
        <v>51</v>
      </c>
      <c r="O16" t="s">
        <v>54</v>
      </c>
    </row>
    <row r="17" spans="1:15" x14ac:dyDescent="0.2">
      <c r="A17" t="s">
        <v>615</v>
      </c>
      <c r="B17" t="s">
        <v>216</v>
      </c>
      <c r="C17" t="s">
        <v>96</v>
      </c>
      <c r="D17" t="s">
        <v>638</v>
      </c>
      <c r="E17" t="s">
        <v>639</v>
      </c>
      <c r="F17" t="s">
        <v>55</v>
      </c>
      <c r="G17">
        <v>46034</v>
      </c>
      <c r="H17">
        <v>46044</v>
      </c>
      <c r="I17" t="s">
        <v>4</v>
      </c>
      <c r="J17" s="12" t="s">
        <v>50</v>
      </c>
      <c r="M17" s="12" t="s">
        <v>10</v>
      </c>
      <c r="N17" t="s">
        <v>51</v>
      </c>
      <c r="O17" t="s">
        <v>54</v>
      </c>
    </row>
    <row r="18" spans="1:15" x14ac:dyDescent="0.2">
      <c r="A18" t="s">
        <v>615</v>
      </c>
      <c r="B18" t="s">
        <v>223</v>
      </c>
      <c r="C18" t="s">
        <v>96</v>
      </c>
      <c r="D18" t="s">
        <v>640</v>
      </c>
      <c r="E18" t="s">
        <v>641</v>
      </c>
      <c r="F18" t="s">
        <v>55</v>
      </c>
      <c r="G18">
        <v>46035</v>
      </c>
      <c r="H18">
        <v>46045</v>
      </c>
      <c r="I18" t="s">
        <v>4</v>
      </c>
      <c r="J18" s="12" t="s">
        <v>50</v>
      </c>
      <c r="M18" s="12" t="s">
        <v>10</v>
      </c>
      <c r="N18" t="s">
        <v>51</v>
      </c>
      <c r="O18" t="s">
        <v>54</v>
      </c>
    </row>
    <row r="19" spans="1:15" x14ac:dyDescent="0.2">
      <c r="A19" t="s">
        <v>130</v>
      </c>
      <c r="B19" t="s">
        <v>325</v>
      </c>
      <c r="C19" t="s">
        <v>2</v>
      </c>
      <c r="D19" t="s">
        <v>58</v>
      </c>
      <c r="E19" t="s">
        <v>58</v>
      </c>
      <c r="F19" t="s">
        <v>55</v>
      </c>
      <c r="G19">
        <v>46036</v>
      </c>
      <c r="H19">
        <v>46046</v>
      </c>
      <c r="M19" s="12" t="s">
        <v>58</v>
      </c>
      <c r="N19" t="s">
        <v>3</v>
      </c>
      <c r="O19" t="s">
        <v>52</v>
      </c>
    </row>
    <row r="20" spans="1:15" x14ac:dyDescent="0.2">
      <c r="A20" t="s">
        <v>130</v>
      </c>
      <c r="B20" t="s">
        <v>325</v>
      </c>
      <c r="C20" t="s">
        <v>2</v>
      </c>
      <c r="D20" t="s">
        <v>58</v>
      </c>
      <c r="E20" t="s">
        <v>58</v>
      </c>
      <c r="F20" t="s">
        <v>55</v>
      </c>
      <c r="G20">
        <v>46036</v>
      </c>
      <c r="H20">
        <v>46046</v>
      </c>
      <c r="M20" s="12" t="s">
        <v>58</v>
      </c>
      <c r="N20" t="s">
        <v>3</v>
      </c>
      <c r="O20" t="s">
        <v>52</v>
      </c>
    </row>
    <row r="21" spans="1:15" x14ac:dyDescent="0.2">
      <c r="A21" t="s">
        <v>615</v>
      </c>
      <c r="B21" t="s">
        <v>226</v>
      </c>
      <c r="C21" t="s">
        <v>2</v>
      </c>
      <c r="D21" t="s">
        <v>642</v>
      </c>
      <c r="E21" t="s">
        <v>643</v>
      </c>
      <c r="F21" t="s">
        <v>55</v>
      </c>
      <c r="G21">
        <v>46042</v>
      </c>
      <c r="H21">
        <v>46047</v>
      </c>
      <c r="I21" t="s">
        <v>5</v>
      </c>
      <c r="M21" s="12" t="s">
        <v>58</v>
      </c>
      <c r="N21" t="s">
        <v>3</v>
      </c>
      <c r="O21" t="s">
        <v>52</v>
      </c>
    </row>
    <row r="22" spans="1:15" x14ac:dyDescent="0.2">
      <c r="A22" t="s">
        <v>60</v>
      </c>
      <c r="B22" t="s">
        <v>275</v>
      </c>
      <c r="C22" t="s">
        <v>2</v>
      </c>
      <c r="D22" t="s">
        <v>644</v>
      </c>
      <c r="E22" t="s">
        <v>645</v>
      </c>
      <c r="F22" t="s">
        <v>55</v>
      </c>
      <c r="G22">
        <v>46037</v>
      </c>
      <c r="H22">
        <v>46048</v>
      </c>
      <c r="I22" t="s">
        <v>4</v>
      </c>
      <c r="M22" s="12" t="s">
        <v>58</v>
      </c>
      <c r="N22" t="s">
        <v>3</v>
      </c>
      <c r="O22" t="s">
        <v>52</v>
      </c>
    </row>
    <row r="23" spans="1:15" x14ac:dyDescent="0.2">
      <c r="A23" t="s">
        <v>60</v>
      </c>
      <c r="B23" t="s">
        <v>236</v>
      </c>
      <c r="C23" t="s">
        <v>2</v>
      </c>
      <c r="D23" t="s">
        <v>646</v>
      </c>
      <c r="E23" t="s">
        <v>647</v>
      </c>
      <c r="F23" t="s">
        <v>55</v>
      </c>
      <c r="G23">
        <v>46042</v>
      </c>
      <c r="H23">
        <v>46051</v>
      </c>
      <c r="I23" t="s">
        <v>5</v>
      </c>
      <c r="M23" s="12" t="s">
        <v>58</v>
      </c>
      <c r="N23" t="s">
        <v>3</v>
      </c>
      <c r="O23" t="s">
        <v>52</v>
      </c>
    </row>
    <row r="24" spans="1:15" x14ac:dyDescent="0.2">
      <c r="A24" t="s">
        <v>140</v>
      </c>
      <c r="B24" t="s">
        <v>158</v>
      </c>
      <c r="C24" t="s">
        <v>2</v>
      </c>
      <c r="D24" t="s">
        <v>648</v>
      </c>
      <c r="E24" t="s">
        <v>649</v>
      </c>
      <c r="F24" t="s">
        <v>49</v>
      </c>
      <c r="G24">
        <v>46037</v>
      </c>
      <c r="H24">
        <v>46052</v>
      </c>
      <c r="I24" t="s">
        <v>4</v>
      </c>
      <c r="M24" s="12" t="s">
        <v>58</v>
      </c>
      <c r="N24" t="s">
        <v>3</v>
      </c>
      <c r="O24" t="s">
        <v>52</v>
      </c>
    </row>
    <row r="25" spans="1:15" x14ac:dyDescent="0.2">
      <c r="A25" t="s">
        <v>60</v>
      </c>
      <c r="B25" t="s">
        <v>170</v>
      </c>
      <c r="C25" t="s">
        <v>2</v>
      </c>
      <c r="D25" t="s">
        <v>650</v>
      </c>
      <c r="E25" t="s">
        <v>651</v>
      </c>
      <c r="F25" t="s">
        <v>49</v>
      </c>
      <c r="G25">
        <v>46037</v>
      </c>
      <c r="H25">
        <v>46056</v>
      </c>
      <c r="I25" t="s">
        <v>4</v>
      </c>
      <c r="M25" s="12" t="s">
        <v>58</v>
      </c>
      <c r="N25" t="s">
        <v>3</v>
      </c>
      <c r="O25" t="s">
        <v>52</v>
      </c>
    </row>
    <row r="26" spans="1:15" x14ac:dyDescent="0.2">
      <c r="A26" t="s">
        <v>130</v>
      </c>
      <c r="B26" t="s">
        <v>175</v>
      </c>
      <c r="C26" t="s">
        <v>96</v>
      </c>
      <c r="D26" t="s">
        <v>652</v>
      </c>
      <c r="E26" t="s">
        <v>653</v>
      </c>
      <c r="F26" t="s">
        <v>55</v>
      </c>
      <c r="G26">
        <v>46037</v>
      </c>
      <c r="H26">
        <v>46058</v>
      </c>
      <c r="I26" t="s">
        <v>4</v>
      </c>
      <c r="M26" s="12" t="s">
        <v>58</v>
      </c>
      <c r="N26" t="s">
        <v>3</v>
      </c>
      <c r="O26" t="s">
        <v>52</v>
      </c>
    </row>
    <row r="27" spans="1:15" x14ac:dyDescent="0.2">
      <c r="A27" t="s">
        <v>130</v>
      </c>
      <c r="B27" t="s">
        <v>175</v>
      </c>
      <c r="C27" t="s">
        <v>96</v>
      </c>
      <c r="D27" t="s">
        <v>654</v>
      </c>
      <c r="E27" t="s">
        <v>655</v>
      </c>
      <c r="F27" t="s">
        <v>55</v>
      </c>
      <c r="G27">
        <v>46037</v>
      </c>
      <c r="H27">
        <v>46058</v>
      </c>
      <c r="I27" t="s">
        <v>4</v>
      </c>
      <c r="M27" s="12" t="s">
        <v>58</v>
      </c>
      <c r="N27" t="s">
        <v>3</v>
      </c>
      <c r="O27" t="s">
        <v>52</v>
      </c>
    </row>
    <row r="28" spans="1:15" x14ac:dyDescent="0.2">
      <c r="A28" t="s">
        <v>615</v>
      </c>
      <c r="B28" t="s">
        <v>178</v>
      </c>
      <c r="C28" t="s">
        <v>2</v>
      </c>
      <c r="D28" t="s">
        <v>656</v>
      </c>
      <c r="E28" t="s">
        <v>657</v>
      </c>
      <c r="F28" t="s">
        <v>49</v>
      </c>
      <c r="G28">
        <v>46037</v>
      </c>
      <c r="H28">
        <v>46058</v>
      </c>
      <c r="I28" t="s">
        <v>4</v>
      </c>
      <c r="M28" s="12" t="s">
        <v>58</v>
      </c>
      <c r="N28" t="s">
        <v>3</v>
      </c>
      <c r="O28" t="s">
        <v>52</v>
      </c>
    </row>
    <row r="29" spans="1:15" x14ac:dyDescent="0.2">
      <c r="A29" t="s">
        <v>140</v>
      </c>
      <c r="B29" t="s">
        <v>178</v>
      </c>
      <c r="C29" t="s">
        <v>2</v>
      </c>
      <c r="D29" t="s">
        <v>658</v>
      </c>
      <c r="E29" t="s">
        <v>659</v>
      </c>
      <c r="F29" t="s">
        <v>55</v>
      </c>
      <c r="G29">
        <v>46037</v>
      </c>
      <c r="H29">
        <v>46058</v>
      </c>
      <c r="I29" t="s">
        <v>4</v>
      </c>
      <c r="M29" s="12" t="s">
        <v>58</v>
      </c>
      <c r="N29" t="s">
        <v>3</v>
      </c>
      <c r="O29" t="s">
        <v>52</v>
      </c>
    </row>
    <row r="30" spans="1:15" x14ac:dyDescent="0.2">
      <c r="F30" t="s">
        <v>58</v>
      </c>
      <c r="G30" t="s">
        <v>58</v>
      </c>
      <c r="H30" t="s">
        <v>58</v>
      </c>
      <c r="M30" s="12" t="s">
        <v>58</v>
      </c>
      <c r="N30" t="s">
        <v>58</v>
      </c>
      <c r="O30" t="s">
        <v>58</v>
      </c>
    </row>
    <row r="31" spans="1:15" x14ac:dyDescent="0.2">
      <c r="F31" t="s">
        <v>58</v>
      </c>
      <c r="G31" t="s">
        <v>58</v>
      </c>
      <c r="H31" t="s">
        <v>58</v>
      </c>
      <c r="M31" s="12" t="s">
        <v>58</v>
      </c>
      <c r="N31" t="s">
        <v>58</v>
      </c>
      <c r="O31" t="s">
        <v>58</v>
      </c>
    </row>
    <row r="32" spans="1:15" x14ac:dyDescent="0.2">
      <c r="F32" t="s">
        <v>58</v>
      </c>
      <c r="G32" t="s">
        <v>58</v>
      </c>
      <c r="H32" t="s">
        <v>58</v>
      </c>
      <c r="M32" s="1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s="12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s="12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s="12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s="12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s="12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s="12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s="12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s="12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s="12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s="1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s="12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s="12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s="12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s="12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s="12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s="12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s="12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s="12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s="12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s="1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s="12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s="12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s="12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s="12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s="12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s="12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s="12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s="12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s="12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s="1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s="12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s="12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s="12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s="12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s="12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s="12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s="12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s="12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s="12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s="1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s="12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s="12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s="12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s="12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s="12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s="12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s="12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s="12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s="12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s="1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s="12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s="12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s="12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s="12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s="12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s="12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s="12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s="12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s="12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s="1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s="12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s="12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s="12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s="12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s="12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s="12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s="12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s="12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s="12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s="1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s="12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s="12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s="12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s="12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s="12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s="12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s="12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s="12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s="12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s="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s="12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s="12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s="12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s="12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s="12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s="12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s="12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s="12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s="12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s="1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s="12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s="12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s="12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s="12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s="12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s="12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s="12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s="12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s="12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s="1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s="12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s="12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s="12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s="12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s="12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s="12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s="12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s="12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s="12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s="1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s="12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s="12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s="12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s="12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s="12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s="12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s="12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s="12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s="12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s="1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s="12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s="12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s="12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s="12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s="12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s="12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s="12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s="12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s="12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s="1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s="12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s="12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s="12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s="12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s="12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s="12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s="12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s="12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s="12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s="1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s="12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s="12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s="12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s="12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s="12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s="12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s="12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s="12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s="12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s="1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s="12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s="12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s="12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s="12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s="12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s="12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s="12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s="12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s="12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s="1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s="12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s="12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s="12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s="12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s="12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s="12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s="12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s="12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s="12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s="1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s="12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s="12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s="12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s="12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s="12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s="12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s="12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s="12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s="12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s="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s="12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s="12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s="12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s="12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s="12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s="12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s="12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s="12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s="12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s="1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s="12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s="12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s="12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s="12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s="12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s="12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s="12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s="12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s="12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s="1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s="12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s="12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s="12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s="12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s="12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s="12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s="12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s="12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s="12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s="1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s="12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s="12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s="12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s="12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s="12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s="12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s="12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s="12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s="12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s="1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s="12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s="12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s="12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s="12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s="12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s="12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s="12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s="12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s="12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s="1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s="12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s="12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s="12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s="12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s="12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s="12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s="12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s="12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s="12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s="1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s="12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s="12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s="12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s="12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s="12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s="12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s="12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s="12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s="12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s="1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s="12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s="12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s="12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s="12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s="12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s="12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s="12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s="12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s="12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s="1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s="12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s="12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s="12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s="12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s="12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s="12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s="12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s="12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s="12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s="1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s="12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s="12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s="12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s="12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s="12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s="12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s="12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s="12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s="12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s="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s="12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s="12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s="12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s="12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s="12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s="12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s="12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s="12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s="12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s="1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s="12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s="12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s="12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s="12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s="12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s="12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s="12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s="12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s="12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s="1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s="12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s="12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s="12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s="12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s="12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s="12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s="12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s="12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s="12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s="1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s="12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s="12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s="12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s="12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s="12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s="12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s="12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s="12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s="12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s="1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s="12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s="12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s="12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s="12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s="12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s="12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s="12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s="12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s="12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s="1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s="12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s="12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s="12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s="12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s="12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s="12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s="12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s="12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s="12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s="1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s="12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s="12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s="12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s="12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s="12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s="12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s="12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s="12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s="12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s="1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s="12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s="12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s="12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s="12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s="12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s="12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s="12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s="12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s="12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s="1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s="12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s="12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s="12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s="12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s="12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s="12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s="12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s="12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s="12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s="1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s="12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s="12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s="12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s="12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s="12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s="12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s="12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s="12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s="12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s="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s="12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s="12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s="12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s="12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s="12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s="12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s="12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s="12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s="12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s="1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s="12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s="12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s="12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s="12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s="12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s="12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s="12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s="12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s="12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s="1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s="12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s="12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s="12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s="12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s="12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s="12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s="12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s="12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s="12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s="1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s="12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s="12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s="12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s="12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s="12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s="12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s="12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s="12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s="12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s="1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s="12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s="12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s="12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s="12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s="12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s="12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s="12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s="12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s="12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s="1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s="12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s="12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s="12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s="12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s="12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s="12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s="12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s="12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s="12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s="1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s="12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s="12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s="12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s="12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s="12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s="12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s="12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s="12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s="12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s="1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s="12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s="12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s="12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s="12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s="12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s="12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s="12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s="12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s="12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s="1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s="12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s="12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s="12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s="12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s="12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s="12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s="12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s="12" t="s">
        <v>58</v>
      </c>
      <c r="N500" t="s">
        <v>58</v>
      </c>
      <c r="O500" t="s">
        <v>58</v>
      </c>
    </row>
    <row r="508" spans="6:15" x14ac:dyDescent="0.2">
      <c r="M508" s="12" t="s">
        <v>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65</v>
      </c>
      <c r="B4" t="s">
        <v>181</v>
      </c>
      <c r="C4" t="s">
        <v>2</v>
      </c>
      <c r="D4" t="s">
        <v>660</v>
      </c>
      <c r="E4" t="s">
        <v>661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66</v>
      </c>
      <c r="B5" t="s">
        <v>143</v>
      </c>
      <c r="C5" t="s">
        <v>2</v>
      </c>
      <c r="D5" t="s">
        <v>662</v>
      </c>
      <c r="E5" t="s">
        <v>663</v>
      </c>
      <c r="F5" t="s">
        <v>55</v>
      </c>
      <c r="G5">
        <v>46024</v>
      </c>
      <c r="H5">
        <v>46034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65</v>
      </c>
      <c r="B6" t="s">
        <v>148</v>
      </c>
      <c r="C6" t="s">
        <v>97</v>
      </c>
      <c r="D6" t="s">
        <v>664</v>
      </c>
      <c r="E6" t="s">
        <v>665</v>
      </c>
      <c r="F6" t="s">
        <v>55</v>
      </c>
      <c r="G6">
        <v>46027</v>
      </c>
      <c r="H6">
        <v>46037</v>
      </c>
      <c r="I6" t="s">
        <v>4</v>
      </c>
      <c r="J6" t="s">
        <v>50</v>
      </c>
      <c r="M6" t="s">
        <v>10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68</v>
      </c>
      <c r="B7" t="s">
        <v>131</v>
      </c>
      <c r="C7" t="s">
        <v>2</v>
      </c>
      <c r="D7" t="s">
        <v>666</v>
      </c>
      <c r="E7" t="s">
        <v>667</v>
      </c>
      <c r="F7" t="s">
        <v>55</v>
      </c>
      <c r="G7">
        <v>46028</v>
      </c>
      <c r="H7">
        <v>46038</v>
      </c>
      <c r="I7" t="s">
        <v>4</v>
      </c>
      <c r="J7" t="s">
        <v>50</v>
      </c>
      <c r="M7" t="s">
        <v>10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68</v>
      </c>
      <c r="B8" t="s">
        <v>134</v>
      </c>
      <c r="C8" t="s">
        <v>2</v>
      </c>
      <c r="D8" t="s">
        <v>668</v>
      </c>
      <c r="E8" t="s">
        <v>669</v>
      </c>
      <c r="F8" t="s">
        <v>55</v>
      </c>
      <c r="G8">
        <v>46031</v>
      </c>
      <c r="H8">
        <v>46041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67</v>
      </c>
      <c r="B9" t="s">
        <v>134</v>
      </c>
      <c r="C9" t="s">
        <v>2</v>
      </c>
      <c r="D9" t="s">
        <v>670</v>
      </c>
      <c r="E9" t="s">
        <v>671</v>
      </c>
      <c r="F9" t="s">
        <v>55</v>
      </c>
      <c r="G9">
        <v>46031</v>
      </c>
      <c r="H9">
        <v>46041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66</v>
      </c>
      <c r="B10" t="s">
        <v>314</v>
      </c>
      <c r="C10" t="s">
        <v>2</v>
      </c>
      <c r="D10" t="s">
        <v>672</v>
      </c>
      <c r="E10" t="s">
        <v>673</v>
      </c>
      <c r="F10" t="s">
        <v>55</v>
      </c>
      <c r="G10">
        <v>46033</v>
      </c>
      <c r="H10">
        <v>46043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66</v>
      </c>
      <c r="B11" t="s">
        <v>314</v>
      </c>
      <c r="C11" t="s">
        <v>2</v>
      </c>
      <c r="D11" t="s">
        <v>674</v>
      </c>
      <c r="E11" t="s">
        <v>675</v>
      </c>
      <c r="F11" t="s">
        <v>49</v>
      </c>
      <c r="G11">
        <v>46033</v>
      </c>
      <c r="H11">
        <v>46043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68</v>
      </c>
      <c r="B12" t="s">
        <v>314</v>
      </c>
      <c r="C12" t="s">
        <v>96</v>
      </c>
      <c r="D12" t="s">
        <v>676</v>
      </c>
      <c r="E12" t="s">
        <v>677</v>
      </c>
      <c r="F12" t="s">
        <v>55</v>
      </c>
      <c r="G12">
        <v>46033</v>
      </c>
      <c r="H12">
        <v>46043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67</v>
      </c>
      <c r="B13" t="s">
        <v>216</v>
      </c>
      <c r="C13" t="s">
        <v>2</v>
      </c>
      <c r="D13" t="s">
        <v>678</v>
      </c>
      <c r="E13" t="s">
        <v>679</v>
      </c>
      <c r="F13" t="s">
        <v>55</v>
      </c>
      <c r="G13">
        <v>46034</v>
      </c>
      <c r="H13">
        <v>46044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67</v>
      </c>
      <c r="B14" t="s">
        <v>216</v>
      </c>
      <c r="C14" t="s">
        <v>2</v>
      </c>
      <c r="D14" t="s">
        <v>680</v>
      </c>
      <c r="E14" t="s">
        <v>681</v>
      </c>
      <c r="F14" t="s">
        <v>55</v>
      </c>
      <c r="G14">
        <v>46034</v>
      </c>
      <c r="H14">
        <v>46044</v>
      </c>
      <c r="I14" t="s">
        <v>4</v>
      </c>
      <c r="J14" t="s">
        <v>57</v>
      </c>
      <c r="M14" t="s">
        <v>58</v>
      </c>
      <c r="N14" t="s">
        <v>51</v>
      </c>
      <c r="O14" t="s">
        <v>54</v>
      </c>
    </row>
    <row r="15" spans="1:23" x14ac:dyDescent="0.2">
      <c r="A15" t="s">
        <v>65</v>
      </c>
      <c r="B15" t="s">
        <v>223</v>
      </c>
      <c r="C15" t="s">
        <v>2</v>
      </c>
      <c r="D15" t="s">
        <v>682</v>
      </c>
      <c r="E15" t="s">
        <v>683</v>
      </c>
      <c r="F15" t="s">
        <v>55</v>
      </c>
      <c r="G15">
        <v>46035</v>
      </c>
      <c r="H15">
        <v>46045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67</v>
      </c>
      <c r="B16" t="s">
        <v>325</v>
      </c>
      <c r="C16" t="s">
        <v>2</v>
      </c>
      <c r="D16" t="s">
        <v>684</v>
      </c>
      <c r="E16" t="s">
        <v>685</v>
      </c>
      <c r="F16" t="s">
        <v>49</v>
      </c>
      <c r="G16">
        <v>46036</v>
      </c>
      <c r="H16">
        <v>46046</v>
      </c>
      <c r="I16" t="s">
        <v>4</v>
      </c>
      <c r="M16" t="s">
        <v>58</v>
      </c>
      <c r="N16" t="s">
        <v>3</v>
      </c>
      <c r="O16" t="s">
        <v>52</v>
      </c>
    </row>
    <row r="17" spans="1:15" x14ac:dyDescent="0.2">
      <c r="A17" t="s">
        <v>67</v>
      </c>
      <c r="B17" t="s">
        <v>325</v>
      </c>
      <c r="C17" t="s">
        <v>2</v>
      </c>
      <c r="D17" t="s">
        <v>686</v>
      </c>
      <c r="E17" t="s">
        <v>687</v>
      </c>
      <c r="F17" t="s">
        <v>55</v>
      </c>
      <c r="G17">
        <v>46036</v>
      </c>
      <c r="H17">
        <v>46046</v>
      </c>
      <c r="I17" t="s">
        <v>4</v>
      </c>
      <c r="M17" t="s">
        <v>58</v>
      </c>
      <c r="N17" t="s">
        <v>3</v>
      </c>
      <c r="O17" t="s">
        <v>52</v>
      </c>
    </row>
    <row r="18" spans="1:15" x14ac:dyDescent="0.2">
      <c r="A18" t="s">
        <v>66</v>
      </c>
      <c r="B18" t="s">
        <v>226</v>
      </c>
      <c r="C18" t="s">
        <v>2</v>
      </c>
      <c r="D18" t="s">
        <v>688</v>
      </c>
      <c r="E18" t="s">
        <v>689</v>
      </c>
      <c r="F18" t="s">
        <v>49</v>
      </c>
      <c r="G18">
        <v>46037</v>
      </c>
      <c r="H18">
        <v>46047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68</v>
      </c>
      <c r="B19" t="s">
        <v>275</v>
      </c>
      <c r="C19" t="s">
        <v>2</v>
      </c>
      <c r="D19" t="s">
        <v>690</v>
      </c>
      <c r="E19" t="s">
        <v>691</v>
      </c>
      <c r="F19" t="s">
        <v>55</v>
      </c>
      <c r="G19">
        <v>46037</v>
      </c>
      <c r="H19">
        <v>46048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67</v>
      </c>
      <c r="B20" t="s">
        <v>158</v>
      </c>
      <c r="C20" t="s">
        <v>2</v>
      </c>
      <c r="D20" t="s">
        <v>692</v>
      </c>
      <c r="E20" t="s">
        <v>693</v>
      </c>
      <c r="F20" t="s">
        <v>49</v>
      </c>
      <c r="G20">
        <v>46037</v>
      </c>
      <c r="H20">
        <v>46052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68</v>
      </c>
      <c r="B21" t="s">
        <v>162</v>
      </c>
      <c r="C21" t="s">
        <v>96</v>
      </c>
      <c r="D21" t="s">
        <v>694</v>
      </c>
      <c r="E21" t="s">
        <v>695</v>
      </c>
      <c r="F21" t="s">
        <v>55</v>
      </c>
      <c r="G21">
        <v>46037</v>
      </c>
      <c r="H21">
        <v>46053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68</v>
      </c>
      <c r="B22" t="s">
        <v>167</v>
      </c>
      <c r="C22" t="s">
        <v>97</v>
      </c>
      <c r="D22" t="s">
        <v>696</v>
      </c>
      <c r="E22" t="s">
        <v>697</v>
      </c>
      <c r="F22" t="s">
        <v>55</v>
      </c>
      <c r="G22">
        <v>46037</v>
      </c>
      <c r="H22">
        <v>46055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68</v>
      </c>
      <c r="B23" t="s">
        <v>287</v>
      </c>
      <c r="C23" t="s">
        <v>2</v>
      </c>
      <c r="D23" t="s">
        <v>698</v>
      </c>
      <c r="E23" t="s">
        <v>699</v>
      </c>
      <c r="F23" t="s">
        <v>49</v>
      </c>
      <c r="G23">
        <v>46037</v>
      </c>
      <c r="H23">
        <v>46058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66</v>
      </c>
      <c r="B24" t="s">
        <v>287</v>
      </c>
      <c r="C24" t="s">
        <v>97</v>
      </c>
      <c r="D24" t="s">
        <v>700</v>
      </c>
      <c r="E24" t="s">
        <v>701</v>
      </c>
      <c r="F24" t="s">
        <v>55</v>
      </c>
      <c r="G24">
        <v>46037</v>
      </c>
      <c r="H24">
        <v>46058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66</v>
      </c>
      <c r="B25" t="s">
        <v>255</v>
      </c>
      <c r="C25" t="s">
        <v>97</v>
      </c>
      <c r="D25" t="s">
        <v>58</v>
      </c>
      <c r="E25" t="s">
        <v>58</v>
      </c>
      <c r="F25" t="s">
        <v>55</v>
      </c>
      <c r="G25">
        <v>46037</v>
      </c>
      <c r="H25">
        <v>46058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66</v>
      </c>
      <c r="B26" t="s">
        <v>255</v>
      </c>
      <c r="C26" t="s">
        <v>97</v>
      </c>
      <c r="D26" t="s">
        <v>58</v>
      </c>
      <c r="E26" t="s">
        <v>58</v>
      </c>
      <c r="F26" t="s">
        <v>55</v>
      </c>
      <c r="G26">
        <v>46037</v>
      </c>
      <c r="H26">
        <v>46058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66</v>
      </c>
      <c r="B27" t="s">
        <v>260</v>
      </c>
      <c r="C27" t="s">
        <v>97</v>
      </c>
      <c r="D27" t="s">
        <v>702</v>
      </c>
      <c r="E27" t="s">
        <v>703</v>
      </c>
      <c r="F27" t="s">
        <v>55</v>
      </c>
      <c r="G27">
        <v>46037</v>
      </c>
      <c r="H27">
        <v>46058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68</v>
      </c>
      <c r="B28" t="s">
        <v>175</v>
      </c>
      <c r="C28" t="s">
        <v>97</v>
      </c>
      <c r="D28" t="s">
        <v>704</v>
      </c>
      <c r="E28" t="s">
        <v>705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66</v>
      </c>
      <c r="B29" t="s">
        <v>178</v>
      </c>
      <c r="C29" t="s">
        <v>2</v>
      </c>
      <c r="D29" t="s">
        <v>706</v>
      </c>
      <c r="E29" t="s">
        <v>707</v>
      </c>
      <c r="F29" t="s">
        <v>49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F30" t="s">
        <v>58</v>
      </c>
      <c r="G30" t="s">
        <v>58</v>
      </c>
      <c r="H30" t="s">
        <v>58</v>
      </c>
      <c r="M30" t="s">
        <v>58</v>
      </c>
      <c r="N30" t="s">
        <v>58</v>
      </c>
      <c r="O30" t="s">
        <v>58</v>
      </c>
    </row>
    <row r="31" spans="1:15" x14ac:dyDescent="0.2">
      <c r="F31" t="s">
        <v>58</v>
      </c>
      <c r="G31" t="s">
        <v>58</v>
      </c>
      <c r="H31" t="s">
        <v>58</v>
      </c>
      <c r="M31" t="s">
        <v>58</v>
      </c>
      <c r="N31" t="s">
        <v>58</v>
      </c>
      <c r="O31" t="s">
        <v>58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68</v>
      </c>
      <c r="B4" t="s">
        <v>181</v>
      </c>
      <c r="C4" t="s">
        <v>95</v>
      </c>
      <c r="D4" t="s">
        <v>708</v>
      </c>
      <c r="E4" t="s">
        <v>709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65</v>
      </c>
      <c r="B5" t="s">
        <v>148</v>
      </c>
      <c r="C5" t="s">
        <v>95</v>
      </c>
      <c r="D5" t="s">
        <v>664</v>
      </c>
      <c r="E5" t="s">
        <v>665</v>
      </c>
      <c r="F5">
        <v>46027</v>
      </c>
      <c r="G5" t="s">
        <v>11</v>
      </c>
      <c r="J5" t="s">
        <v>363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67</v>
      </c>
      <c r="B6" t="s">
        <v>275</v>
      </c>
      <c r="C6" t="s">
        <v>95</v>
      </c>
      <c r="D6" t="s">
        <v>710</v>
      </c>
      <c r="E6" t="s">
        <v>711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68</v>
      </c>
      <c r="B7" t="s">
        <v>167</v>
      </c>
      <c r="C7" t="s">
        <v>95</v>
      </c>
      <c r="D7" t="s">
        <v>696</v>
      </c>
      <c r="E7" t="s">
        <v>697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59</v>
      </c>
    </row>
    <row r="8" spans="1:17" x14ac:dyDescent="0.2">
      <c r="A8" t="s">
        <v>66</v>
      </c>
      <c r="B8" t="s">
        <v>287</v>
      </c>
      <c r="C8" t="s">
        <v>95</v>
      </c>
      <c r="D8" t="s">
        <v>700</v>
      </c>
      <c r="E8" t="s">
        <v>701</v>
      </c>
      <c r="F8">
        <v>46037</v>
      </c>
      <c r="G8" t="s">
        <v>9</v>
      </c>
      <c r="J8" t="s">
        <v>10</v>
      </c>
      <c r="K8" t="s">
        <v>3</v>
      </c>
      <c r="M8" t="s">
        <v>59</v>
      </c>
    </row>
    <row r="9" spans="1:17" x14ac:dyDescent="0.2">
      <c r="A9" t="s">
        <v>66</v>
      </c>
      <c r="B9" t="s">
        <v>255</v>
      </c>
      <c r="C9" t="s">
        <v>95</v>
      </c>
      <c r="D9" t="s">
        <v>58</v>
      </c>
      <c r="E9" t="s">
        <v>58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66</v>
      </c>
      <c r="B10" t="s">
        <v>255</v>
      </c>
      <c r="C10" t="s">
        <v>95</v>
      </c>
      <c r="D10" t="s">
        <v>58</v>
      </c>
      <c r="E10" t="s">
        <v>58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66</v>
      </c>
      <c r="B11" t="s">
        <v>260</v>
      </c>
      <c r="C11" t="s">
        <v>95</v>
      </c>
      <c r="D11" t="s">
        <v>702</v>
      </c>
      <c r="E11" t="s">
        <v>703</v>
      </c>
      <c r="F11">
        <v>46042</v>
      </c>
      <c r="G11" t="s">
        <v>5</v>
      </c>
      <c r="J11" t="s">
        <v>58</v>
      </c>
      <c r="K11" t="s">
        <v>3</v>
      </c>
    </row>
    <row r="12" spans="1:17" x14ac:dyDescent="0.2">
      <c r="A12" t="s">
        <v>68</v>
      </c>
      <c r="B12" t="s">
        <v>175</v>
      </c>
      <c r="C12" t="s">
        <v>95</v>
      </c>
      <c r="D12" t="s">
        <v>704</v>
      </c>
      <c r="E12" t="s">
        <v>705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103</v>
      </c>
      <c r="B4" t="s">
        <v>181</v>
      </c>
      <c r="C4" t="s">
        <v>95</v>
      </c>
      <c r="D4" t="s">
        <v>712</v>
      </c>
      <c r="E4" t="s">
        <v>713</v>
      </c>
      <c r="F4">
        <v>46023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103</v>
      </c>
      <c r="B5" t="s">
        <v>143</v>
      </c>
      <c r="C5" t="s">
        <v>95</v>
      </c>
      <c r="D5" t="s">
        <v>714</v>
      </c>
      <c r="E5" t="s">
        <v>715</v>
      </c>
      <c r="F5">
        <v>46024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716</v>
      </c>
      <c r="B6" t="s">
        <v>131</v>
      </c>
      <c r="C6" t="s">
        <v>95</v>
      </c>
      <c r="D6" t="s">
        <v>717</v>
      </c>
      <c r="E6" t="s">
        <v>718</v>
      </c>
      <c r="F6">
        <v>46028</v>
      </c>
      <c r="J6" t="s">
        <v>58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88</v>
      </c>
      <c r="B7" t="s">
        <v>131</v>
      </c>
      <c r="C7" t="s">
        <v>95</v>
      </c>
      <c r="D7" t="s">
        <v>719</v>
      </c>
      <c r="E7" t="s">
        <v>720</v>
      </c>
      <c r="F7">
        <v>46028</v>
      </c>
      <c r="J7" t="s">
        <v>58</v>
      </c>
      <c r="K7" t="s">
        <v>51</v>
      </c>
      <c r="M7" t="s">
        <v>11</v>
      </c>
      <c r="Q7" t="s">
        <v>59</v>
      </c>
    </row>
    <row r="8" spans="1:17" x14ac:dyDescent="0.2">
      <c r="A8" t="s">
        <v>716</v>
      </c>
      <c r="B8" t="s">
        <v>202</v>
      </c>
      <c r="C8" t="s">
        <v>95</v>
      </c>
      <c r="D8" t="s">
        <v>721</v>
      </c>
      <c r="E8" t="s">
        <v>722</v>
      </c>
      <c r="F8">
        <v>46030</v>
      </c>
      <c r="J8" t="s">
        <v>58</v>
      </c>
      <c r="K8" t="s">
        <v>51</v>
      </c>
      <c r="M8" t="s">
        <v>59</v>
      </c>
    </row>
    <row r="9" spans="1:17" x14ac:dyDescent="0.2">
      <c r="A9" t="s">
        <v>103</v>
      </c>
      <c r="B9" t="s">
        <v>314</v>
      </c>
      <c r="C9" t="s">
        <v>95</v>
      </c>
      <c r="D9" t="s">
        <v>723</v>
      </c>
      <c r="E9" t="s">
        <v>724</v>
      </c>
      <c r="F9">
        <v>46033</v>
      </c>
      <c r="J9" t="s">
        <v>58</v>
      </c>
      <c r="K9" t="s">
        <v>51</v>
      </c>
    </row>
    <row r="10" spans="1:17" x14ac:dyDescent="0.2">
      <c r="A10" t="s">
        <v>716</v>
      </c>
      <c r="B10" t="s">
        <v>223</v>
      </c>
      <c r="C10" t="s">
        <v>95</v>
      </c>
      <c r="D10" t="s">
        <v>725</v>
      </c>
      <c r="E10" t="s">
        <v>726</v>
      </c>
      <c r="F10">
        <v>46035</v>
      </c>
      <c r="G10" t="s">
        <v>9</v>
      </c>
      <c r="J10" t="s">
        <v>10</v>
      </c>
      <c r="K10" t="s">
        <v>3</v>
      </c>
    </row>
    <row r="11" spans="1:17" x14ac:dyDescent="0.2">
      <c r="A11" t="s">
        <v>716</v>
      </c>
      <c r="B11" t="s">
        <v>325</v>
      </c>
      <c r="C11" t="s">
        <v>95</v>
      </c>
      <c r="D11" t="s">
        <v>727</v>
      </c>
      <c r="E11" t="s">
        <v>728</v>
      </c>
      <c r="F11">
        <v>46042</v>
      </c>
      <c r="G11" t="s">
        <v>5</v>
      </c>
      <c r="J11" t="s">
        <v>58</v>
      </c>
      <c r="K11" t="s">
        <v>3</v>
      </c>
    </row>
    <row r="12" spans="1:17" x14ac:dyDescent="0.2">
      <c r="A12" t="s">
        <v>123</v>
      </c>
      <c r="B12" t="s">
        <v>158</v>
      </c>
      <c r="C12" t="s">
        <v>95</v>
      </c>
      <c r="D12" t="s">
        <v>729</v>
      </c>
      <c r="E12" t="s">
        <v>730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A13" t="s">
        <v>716</v>
      </c>
      <c r="B13" t="s">
        <v>158</v>
      </c>
      <c r="C13" t="s">
        <v>95</v>
      </c>
      <c r="D13" t="s">
        <v>731</v>
      </c>
      <c r="E13" t="s">
        <v>732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123</v>
      </c>
      <c r="B14" t="s">
        <v>162</v>
      </c>
      <c r="C14" t="s">
        <v>95</v>
      </c>
      <c r="D14" t="s">
        <v>733</v>
      </c>
      <c r="E14" t="s">
        <v>734</v>
      </c>
      <c r="F14">
        <v>46042</v>
      </c>
      <c r="G14" t="s">
        <v>5</v>
      </c>
      <c r="J14" t="s">
        <v>58</v>
      </c>
      <c r="K14" t="s">
        <v>3</v>
      </c>
    </row>
    <row r="15" spans="1:17" x14ac:dyDescent="0.2">
      <c r="A15" t="s">
        <v>103</v>
      </c>
      <c r="B15" t="s">
        <v>162</v>
      </c>
      <c r="C15" t="s">
        <v>95</v>
      </c>
      <c r="D15" t="s">
        <v>735</v>
      </c>
      <c r="E15" t="s">
        <v>736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716</v>
      </c>
      <c r="B16" t="s">
        <v>287</v>
      </c>
      <c r="C16" t="s">
        <v>95</v>
      </c>
      <c r="D16" t="s">
        <v>737</v>
      </c>
      <c r="E16" t="s">
        <v>738</v>
      </c>
      <c r="F16">
        <v>46042</v>
      </c>
      <c r="G16" t="s">
        <v>5</v>
      </c>
      <c r="J16" t="s">
        <v>58</v>
      </c>
      <c r="K16" t="s">
        <v>3</v>
      </c>
    </row>
    <row r="17" spans="1:11" x14ac:dyDescent="0.2">
      <c r="A17" t="s">
        <v>103</v>
      </c>
      <c r="B17" t="s">
        <v>260</v>
      </c>
      <c r="C17" t="s">
        <v>95</v>
      </c>
      <c r="D17" t="s">
        <v>739</v>
      </c>
      <c r="E17" t="s">
        <v>740</v>
      </c>
      <c r="F17">
        <v>46042</v>
      </c>
      <c r="G17" t="s">
        <v>5</v>
      </c>
      <c r="J17" t="s">
        <v>58</v>
      </c>
      <c r="K17" t="s">
        <v>3</v>
      </c>
    </row>
    <row r="18" spans="1:11" x14ac:dyDescent="0.2">
      <c r="A18" t="s">
        <v>123</v>
      </c>
      <c r="B18" t="s">
        <v>175</v>
      </c>
      <c r="C18" t="s">
        <v>95</v>
      </c>
      <c r="D18" t="s">
        <v>741</v>
      </c>
      <c r="E18" t="s">
        <v>742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F19" t="s">
        <v>58</v>
      </c>
      <c r="J19" t="s">
        <v>58</v>
      </c>
      <c r="K19" t="s">
        <v>58</v>
      </c>
    </row>
    <row r="20" spans="1:11" x14ac:dyDescent="0.2">
      <c r="F20" t="s">
        <v>58</v>
      </c>
      <c r="J20" t="s">
        <v>58</v>
      </c>
      <c r="K20" t="s">
        <v>58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88</v>
      </c>
      <c r="B4" t="s">
        <v>181</v>
      </c>
      <c r="C4" t="s">
        <v>105</v>
      </c>
      <c r="D4" t="s">
        <v>743</v>
      </c>
      <c r="E4" t="s">
        <v>744</v>
      </c>
      <c r="F4" t="s">
        <v>49</v>
      </c>
      <c r="G4">
        <v>46023</v>
      </c>
      <c r="H4">
        <v>46033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103</v>
      </c>
      <c r="B5" t="s">
        <v>181</v>
      </c>
      <c r="C5" t="s">
        <v>97</v>
      </c>
      <c r="D5" t="s">
        <v>712</v>
      </c>
      <c r="E5" t="s">
        <v>713</v>
      </c>
      <c r="F5" t="s">
        <v>55</v>
      </c>
      <c r="G5">
        <v>46023</v>
      </c>
      <c r="H5">
        <v>46033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103</v>
      </c>
      <c r="B6" t="s">
        <v>143</v>
      </c>
      <c r="C6" t="s">
        <v>97</v>
      </c>
      <c r="D6" t="s">
        <v>714</v>
      </c>
      <c r="E6" t="s">
        <v>715</v>
      </c>
      <c r="F6" t="s">
        <v>55</v>
      </c>
      <c r="G6">
        <v>46024</v>
      </c>
      <c r="H6">
        <v>46034</v>
      </c>
      <c r="J6" t="s">
        <v>50</v>
      </c>
      <c r="M6" t="s">
        <v>58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88</v>
      </c>
      <c r="B7" t="s">
        <v>131</v>
      </c>
      <c r="C7" t="s">
        <v>2</v>
      </c>
      <c r="D7" t="s">
        <v>745</v>
      </c>
      <c r="E7" t="s">
        <v>746</v>
      </c>
      <c r="F7" t="s">
        <v>49</v>
      </c>
      <c r="G7">
        <v>46028</v>
      </c>
      <c r="H7">
        <v>46038</v>
      </c>
      <c r="J7" t="s">
        <v>57</v>
      </c>
      <c r="M7" t="s">
        <v>58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716</v>
      </c>
      <c r="B8" t="s">
        <v>131</v>
      </c>
      <c r="C8" t="s">
        <v>97</v>
      </c>
      <c r="D8" t="s">
        <v>717</v>
      </c>
      <c r="E8" t="s">
        <v>718</v>
      </c>
      <c r="F8" t="s">
        <v>55</v>
      </c>
      <c r="G8">
        <v>46028</v>
      </c>
      <c r="H8">
        <v>46038</v>
      </c>
      <c r="J8" t="s">
        <v>50</v>
      </c>
      <c r="M8" t="s">
        <v>58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88</v>
      </c>
      <c r="B9" t="s">
        <v>131</v>
      </c>
      <c r="C9" t="s">
        <v>97</v>
      </c>
      <c r="D9" t="s">
        <v>719</v>
      </c>
      <c r="E9" t="s">
        <v>720</v>
      </c>
      <c r="F9" t="s">
        <v>55</v>
      </c>
      <c r="G9">
        <v>46028</v>
      </c>
      <c r="H9">
        <v>46038</v>
      </c>
      <c r="J9" t="s">
        <v>50</v>
      </c>
      <c r="M9" t="s">
        <v>58</v>
      </c>
      <c r="N9" t="s">
        <v>51</v>
      </c>
      <c r="O9" t="s">
        <v>54</v>
      </c>
    </row>
    <row r="10" spans="1:23" x14ac:dyDescent="0.2">
      <c r="A10" t="s">
        <v>88</v>
      </c>
      <c r="B10" t="s">
        <v>199</v>
      </c>
      <c r="C10" t="s">
        <v>2</v>
      </c>
      <c r="D10" t="s">
        <v>747</v>
      </c>
      <c r="E10" t="s">
        <v>748</v>
      </c>
      <c r="F10" t="s">
        <v>49</v>
      </c>
      <c r="G10">
        <v>46029</v>
      </c>
      <c r="H10">
        <v>46039</v>
      </c>
      <c r="J10" t="s">
        <v>50</v>
      </c>
      <c r="M10" t="s">
        <v>58</v>
      </c>
      <c r="N10" t="s">
        <v>51</v>
      </c>
      <c r="O10" t="s">
        <v>54</v>
      </c>
    </row>
    <row r="11" spans="1:23" x14ac:dyDescent="0.2">
      <c r="A11" t="s">
        <v>88</v>
      </c>
      <c r="B11" t="s">
        <v>199</v>
      </c>
      <c r="C11" t="s">
        <v>2</v>
      </c>
      <c r="D11" t="s">
        <v>749</v>
      </c>
      <c r="E11" t="s">
        <v>750</v>
      </c>
      <c r="F11" t="s">
        <v>55</v>
      </c>
      <c r="G11">
        <v>46029</v>
      </c>
      <c r="H11">
        <v>46039</v>
      </c>
      <c r="J11" t="s">
        <v>50</v>
      </c>
      <c r="M11" t="s">
        <v>58</v>
      </c>
      <c r="N11" t="s">
        <v>51</v>
      </c>
      <c r="O11" t="s">
        <v>54</v>
      </c>
    </row>
    <row r="12" spans="1:23" x14ac:dyDescent="0.2">
      <c r="A12" t="s">
        <v>716</v>
      </c>
      <c r="B12" t="s">
        <v>202</v>
      </c>
      <c r="C12" t="s">
        <v>97</v>
      </c>
      <c r="D12" t="s">
        <v>721</v>
      </c>
      <c r="E12" t="s">
        <v>722</v>
      </c>
      <c r="F12" t="s">
        <v>55</v>
      </c>
      <c r="G12">
        <v>46030</v>
      </c>
      <c r="H12">
        <v>46040</v>
      </c>
      <c r="J12" t="s">
        <v>50</v>
      </c>
      <c r="M12" t="s">
        <v>58</v>
      </c>
      <c r="N12" t="s">
        <v>51</v>
      </c>
      <c r="O12" t="s">
        <v>54</v>
      </c>
    </row>
    <row r="13" spans="1:23" x14ac:dyDescent="0.2">
      <c r="A13" t="s">
        <v>103</v>
      </c>
      <c r="B13" t="s">
        <v>314</v>
      </c>
      <c r="C13" t="s">
        <v>2</v>
      </c>
      <c r="D13" t="s">
        <v>751</v>
      </c>
      <c r="E13" t="s">
        <v>752</v>
      </c>
      <c r="F13" t="s">
        <v>49</v>
      </c>
      <c r="G13">
        <v>46033</v>
      </c>
      <c r="H13">
        <v>46043</v>
      </c>
      <c r="M13" t="s">
        <v>58</v>
      </c>
      <c r="N13" t="s">
        <v>51</v>
      </c>
      <c r="O13" t="s">
        <v>54</v>
      </c>
    </row>
    <row r="14" spans="1:23" x14ac:dyDescent="0.2">
      <c r="A14" t="s">
        <v>103</v>
      </c>
      <c r="B14" t="s">
        <v>314</v>
      </c>
      <c r="C14" t="s">
        <v>97</v>
      </c>
      <c r="D14" t="s">
        <v>723</v>
      </c>
      <c r="E14" t="s">
        <v>724</v>
      </c>
      <c r="F14" t="s">
        <v>49</v>
      </c>
      <c r="G14">
        <v>46033</v>
      </c>
      <c r="H14">
        <v>46043</v>
      </c>
      <c r="J14" t="s">
        <v>50</v>
      </c>
      <c r="N14" t="s">
        <v>51</v>
      </c>
    </row>
    <row r="15" spans="1:23" x14ac:dyDescent="0.2">
      <c r="A15" t="s">
        <v>123</v>
      </c>
      <c r="B15" t="s">
        <v>223</v>
      </c>
      <c r="C15" t="s">
        <v>2</v>
      </c>
      <c r="D15" t="s">
        <v>753</v>
      </c>
      <c r="E15" t="s">
        <v>754</v>
      </c>
      <c r="F15" t="s">
        <v>49</v>
      </c>
      <c r="G15">
        <v>46035</v>
      </c>
      <c r="H15">
        <v>46045</v>
      </c>
      <c r="I15" t="s">
        <v>4</v>
      </c>
      <c r="M15" t="s">
        <v>58</v>
      </c>
      <c r="N15" t="s">
        <v>3</v>
      </c>
      <c r="O15" t="s">
        <v>52</v>
      </c>
    </row>
    <row r="16" spans="1:23" x14ac:dyDescent="0.2">
      <c r="A16" t="s">
        <v>716</v>
      </c>
      <c r="B16" t="s">
        <v>223</v>
      </c>
      <c r="C16" t="s">
        <v>97</v>
      </c>
      <c r="D16" t="s">
        <v>725</v>
      </c>
      <c r="E16" t="s">
        <v>726</v>
      </c>
      <c r="F16" t="s">
        <v>49</v>
      </c>
      <c r="G16">
        <v>46035</v>
      </c>
      <c r="H16">
        <v>46045</v>
      </c>
      <c r="I16" t="s">
        <v>4</v>
      </c>
      <c r="M16" t="s">
        <v>58</v>
      </c>
      <c r="N16" t="s">
        <v>3</v>
      </c>
      <c r="O16" t="s">
        <v>52</v>
      </c>
    </row>
    <row r="17" spans="1:15" x14ac:dyDescent="0.2">
      <c r="A17" t="s">
        <v>716</v>
      </c>
      <c r="B17" t="s">
        <v>325</v>
      </c>
      <c r="C17" t="s">
        <v>2</v>
      </c>
      <c r="D17" t="s">
        <v>755</v>
      </c>
      <c r="E17" t="s">
        <v>756</v>
      </c>
      <c r="F17" t="s">
        <v>55</v>
      </c>
      <c r="G17">
        <v>46036</v>
      </c>
      <c r="H17">
        <v>46046</v>
      </c>
      <c r="I17" t="s">
        <v>4</v>
      </c>
      <c r="M17" t="s">
        <v>58</v>
      </c>
      <c r="N17" t="s">
        <v>3</v>
      </c>
      <c r="O17" t="s">
        <v>52</v>
      </c>
    </row>
    <row r="18" spans="1:15" x14ac:dyDescent="0.2">
      <c r="A18" t="s">
        <v>716</v>
      </c>
      <c r="B18" t="s">
        <v>325</v>
      </c>
      <c r="C18" t="s">
        <v>96</v>
      </c>
      <c r="D18" t="s">
        <v>757</v>
      </c>
      <c r="E18" t="s">
        <v>758</v>
      </c>
      <c r="F18" t="s">
        <v>49</v>
      </c>
      <c r="G18">
        <v>46036</v>
      </c>
      <c r="H18">
        <v>46046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716</v>
      </c>
      <c r="B19" t="s">
        <v>325</v>
      </c>
      <c r="C19" t="s">
        <v>96</v>
      </c>
      <c r="D19" t="s">
        <v>759</v>
      </c>
      <c r="E19" t="s">
        <v>760</v>
      </c>
      <c r="F19" t="s">
        <v>49</v>
      </c>
      <c r="G19">
        <v>46036</v>
      </c>
      <c r="H19">
        <v>46046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716</v>
      </c>
      <c r="B20" t="s">
        <v>325</v>
      </c>
      <c r="C20" t="s">
        <v>97</v>
      </c>
      <c r="D20" t="s">
        <v>727</v>
      </c>
      <c r="E20" t="s">
        <v>728</v>
      </c>
      <c r="F20" t="s">
        <v>49</v>
      </c>
      <c r="G20">
        <v>46042</v>
      </c>
      <c r="H20">
        <v>46046</v>
      </c>
      <c r="I20" t="s">
        <v>5</v>
      </c>
      <c r="M20" t="s">
        <v>58</v>
      </c>
      <c r="N20" t="s">
        <v>3</v>
      </c>
      <c r="O20" t="s">
        <v>52</v>
      </c>
    </row>
    <row r="21" spans="1:15" x14ac:dyDescent="0.2">
      <c r="A21" t="s">
        <v>103</v>
      </c>
      <c r="B21" t="s">
        <v>275</v>
      </c>
      <c r="C21" t="s">
        <v>2</v>
      </c>
      <c r="D21" t="s">
        <v>761</v>
      </c>
      <c r="E21" t="s">
        <v>762</v>
      </c>
      <c r="F21" t="s">
        <v>49</v>
      </c>
      <c r="G21">
        <v>46037</v>
      </c>
      <c r="H21">
        <v>46048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123</v>
      </c>
      <c r="B22" t="s">
        <v>236</v>
      </c>
      <c r="C22" t="s">
        <v>2</v>
      </c>
      <c r="D22" t="s">
        <v>763</v>
      </c>
      <c r="E22" t="s">
        <v>764</v>
      </c>
      <c r="F22" t="s">
        <v>55</v>
      </c>
      <c r="G22">
        <v>46037</v>
      </c>
      <c r="H22">
        <v>46051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716</v>
      </c>
      <c r="B23" t="s">
        <v>236</v>
      </c>
      <c r="C23" t="s">
        <v>96</v>
      </c>
      <c r="D23" t="s">
        <v>765</v>
      </c>
      <c r="E23" t="s">
        <v>766</v>
      </c>
      <c r="F23" t="s">
        <v>55</v>
      </c>
      <c r="G23">
        <v>46037</v>
      </c>
      <c r="H23">
        <v>46051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716</v>
      </c>
      <c r="B24" t="s">
        <v>236</v>
      </c>
      <c r="C24" t="s">
        <v>96</v>
      </c>
      <c r="D24" t="s">
        <v>767</v>
      </c>
      <c r="E24" t="s">
        <v>768</v>
      </c>
      <c r="F24" t="s">
        <v>55</v>
      </c>
      <c r="G24">
        <v>46037</v>
      </c>
      <c r="H24">
        <v>46051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123</v>
      </c>
      <c r="B25" t="s">
        <v>158</v>
      </c>
      <c r="C25" t="s">
        <v>2</v>
      </c>
      <c r="D25" t="s">
        <v>769</v>
      </c>
      <c r="E25" t="s">
        <v>770</v>
      </c>
      <c r="F25" t="s">
        <v>55</v>
      </c>
      <c r="G25">
        <v>46037</v>
      </c>
      <c r="H25">
        <v>46052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716</v>
      </c>
      <c r="B26" t="s">
        <v>158</v>
      </c>
      <c r="C26" t="s">
        <v>97</v>
      </c>
      <c r="D26" t="s">
        <v>731</v>
      </c>
      <c r="E26" t="s">
        <v>732</v>
      </c>
      <c r="F26" t="s">
        <v>49</v>
      </c>
      <c r="G26">
        <v>46037</v>
      </c>
      <c r="H26">
        <v>46052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123</v>
      </c>
      <c r="B27" t="s">
        <v>162</v>
      </c>
      <c r="C27" t="s">
        <v>97</v>
      </c>
      <c r="D27" t="s">
        <v>733</v>
      </c>
      <c r="E27" t="s">
        <v>734</v>
      </c>
      <c r="F27" t="s">
        <v>49</v>
      </c>
      <c r="G27">
        <v>46037</v>
      </c>
      <c r="H27">
        <v>46053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123</v>
      </c>
      <c r="B28" t="s">
        <v>278</v>
      </c>
      <c r="C28" t="s">
        <v>2</v>
      </c>
      <c r="D28" t="s">
        <v>771</v>
      </c>
      <c r="E28" t="s">
        <v>772</v>
      </c>
      <c r="F28" t="s">
        <v>55</v>
      </c>
      <c r="G28">
        <v>46037</v>
      </c>
      <c r="H28">
        <v>46054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103</v>
      </c>
      <c r="B29" t="s">
        <v>167</v>
      </c>
      <c r="C29" t="s">
        <v>2</v>
      </c>
      <c r="D29" t="s">
        <v>773</v>
      </c>
      <c r="E29" t="s">
        <v>774</v>
      </c>
      <c r="F29" t="s">
        <v>55</v>
      </c>
      <c r="G29">
        <v>46037</v>
      </c>
      <c r="H29">
        <v>46055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716</v>
      </c>
      <c r="B30" t="s">
        <v>287</v>
      </c>
      <c r="C30" t="s">
        <v>97</v>
      </c>
      <c r="D30" t="s">
        <v>737</v>
      </c>
      <c r="E30" t="s">
        <v>738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716</v>
      </c>
      <c r="B31" t="s">
        <v>255</v>
      </c>
      <c r="C31" t="s">
        <v>96</v>
      </c>
      <c r="D31" t="s">
        <v>775</v>
      </c>
      <c r="E31" t="s">
        <v>776</v>
      </c>
      <c r="F31" t="s">
        <v>49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123</v>
      </c>
      <c r="B32" t="s">
        <v>260</v>
      </c>
      <c r="C32" t="s">
        <v>2</v>
      </c>
      <c r="D32" t="s">
        <v>777</v>
      </c>
      <c r="E32" t="s">
        <v>778</v>
      </c>
      <c r="F32" t="s">
        <v>49</v>
      </c>
      <c r="G32">
        <v>46037</v>
      </c>
      <c r="H32">
        <v>46058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103</v>
      </c>
      <c r="B33" t="s">
        <v>260</v>
      </c>
      <c r="C33" t="s">
        <v>97</v>
      </c>
      <c r="D33" t="s">
        <v>739</v>
      </c>
      <c r="E33" t="s">
        <v>740</v>
      </c>
      <c r="F33" t="s">
        <v>55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716</v>
      </c>
      <c r="B34" t="s">
        <v>175</v>
      </c>
      <c r="C34" t="s">
        <v>2</v>
      </c>
      <c r="D34" t="s">
        <v>779</v>
      </c>
      <c r="E34" t="s">
        <v>780</v>
      </c>
      <c r="F34" t="s">
        <v>49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716</v>
      </c>
      <c r="B35" t="s">
        <v>175</v>
      </c>
      <c r="C35" t="s">
        <v>2</v>
      </c>
      <c r="D35" t="s">
        <v>781</v>
      </c>
      <c r="E35" t="s">
        <v>782</v>
      </c>
      <c r="F35" t="s">
        <v>55</v>
      </c>
      <c r="G35">
        <v>46037</v>
      </c>
      <c r="H35">
        <v>46058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123</v>
      </c>
      <c r="B36" t="s">
        <v>175</v>
      </c>
      <c r="C36" t="s">
        <v>96</v>
      </c>
      <c r="D36" t="s">
        <v>783</v>
      </c>
      <c r="E36" t="s">
        <v>784</v>
      </c>
      <c r="F36" t="s">
        <v>55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716</v>
      </c>
      <c r="B37" t="s">
        <v>178</v>
      </c>
      <c r="C37" t="s">
        <v>2</v>
      </c>
      <c r="D37" t="s">
        <v>785</v>
      </c>
      <c r="E37" t="s">
        <v>786</v>
      </c>
      <c r="F37" t="s">
        <v>49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716</v>
      </c>
      <c r="B38" t="s">
        <v>178</v>
      </c>
      <c r="C38" t="s">
        <v>2</v>
      </c>
      <c r="D38" t="s">
        <v>787</v>
      </c>
      <c r="E38" t="s">
        <v>788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1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1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119</v>
      </c>
      <c r="B4" t="s">
        <v>143</v>
      </c>
      <c r="C4" t="s">
        <v>95</v>
      </c>
      <c r="D4" t="s">
        <v>144</v>
      </c>
      <c r="E4" t="s">
        <v>145</v>
      </c>
      <c r="F4">
        <v>46024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119</v>
      </c>
      <c r="B5" t="s">
        <v>143</v>
      </c>
      <c r="C5" t="s">
        <v>95</v>
      </c>
      <c r="D5" t="s">
        <v>146</v>
      </c>
      <c r="E5" t="s">
        <v>147</v>
      </c>
      <c r="F5">
        <v>46024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80</v>
      </c>
      <c r="B6" t="s">
        <v>148</v>
      </c>
      <c r="C6" t="s">
        <v>95</v>
      </c>
      <c r="D6" t="s">
        <v>149</v>
      </c>
      <c r="E6" t="s">
        <v>150</v>
      </c>
      <c r="F6">
        <v>46027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80</v>
      </c>
      <c r="B7" t="s">
        <v>131</v>
      </c>
      <c r="C7" t="s">
        <v>95</v>
      </c>
      <c r="D7" t="s">
        <v>151</v>
      </c>
      <c r="E7" t="s">
        <v>152</v>
      </c>
      <c r="F7">
        <v>46028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80</v>
      </c>
      <c r="B8" t="s">
        <v>131</v>
      </c>
      <c r="C8" t="s">
        <v>95</v>
      </c>
      <c r="D8" t="s">
        <v>153</v>
      </c>
      <c r="E8" t="s">
        <v>154</v>
      </c>
      <c r="F8">
        <v>46038</v>
      </c>
      <c r="G8" t="s">
        <v>5</v>
      </c>
      <c r="J8" t="s">
        <v>58</v>
      </c>
      <c r="K8" t="s">
        <v>3</v>
      </c>
      <c r="M8" t="s">
        <v>59</v>
      </c>
    </row>
    <row r="9" spans="1:17" x14ac:dyDescent="0.2">
      <c r="A9" t="s">
        <v>155</v>
      </c>
      <c r="B9" t="s">
        <v>137</v>
      </c>
      <c r="C9" t="s">
        <v>95</v>
      </c>
      <c r="D9" t="s">
        <v>156</v>
      </c>
      <c r="E9" t="s">
        <v>157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155</v>
      </c>
      <c r="B10" t="s">
        <v>158</v>
      </c>
      <c r="C10" t="s">
        <v>95</v>
      </c>
      <c r="D10" t="s">
        <v>159</v>
      </c>
      <c r="E10" t="s">
        <v>160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161</v>
      </c>
      <c r="B11" t="s">
        <v>162</v>
      </c>
      <c r="C11" t="s">
        <v>95</v>
      </c>
      <c r="D11" t="s">
        <v>163</v>
      </c>
      <c r="E11" t="s">
        <v>164</v>
      </c>
      <c r="F11">
        <v>46037</v>
      </c>
      <c r="G11" t="s">
        <v>9</v>
      </c>
      <c r="J11" t="s">
        <v>10</v>
      </c>
      <c r="K11" t="s">
        <v>3</v>
      </c>
    </row>
    <row r="12" spans="1:17" x14ac:dyDescent="0.2">
      <c r="A12" t="s">
        <v>80</v>
      </c>
      <c r="B12" t="s">
        <v>162</v>
      </c>
      <c r="C12" t="s">
        <v>95</v>
      </c>
      <c r="D12" t="s">
        <v>165</v>
      </c>
      <c r="E12" t="s">
        <v>166</v>
      </c>
      <c r="F12">
        <v>46042</v>
      </c>
      <c r="G12" t="s">
        <v>5</v>
      </c>
      <c r="J12" t="s">
        <v>58</v>
      </c>
      <c r="K12" t="s">
        <v>3</v>
      </c>
    </row>
    <row r="13" spans="1:17" x14ac:dyDescent="0.2">
      <c r="A13" t="s">
        <v>155</v>
      </c>
      <c r="B13" t="s">
        <v>167</v>
      </c>
      <c r="C13" t="s">
        <v>95</v>
      </c>
      <c r="D13" t="s">
        <v>168</v>
      </c>
      <c r="E13" t="s">
        <v>169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80</v>
      </c>
      <c r="B14" t="s">
        <v>170</v>
      </c>
      <c r="C14" t="s">
        <v>95</v>
      </c>
      <c r="D14" t="s">
        <v>171</v>
      </c>
      <c r="E14" t="s">
        <v>172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119</v>
      </c>
      <c r="B15" t="s">
        <v>170</v>
      </c>
      <c r="C15" t="s">
        <v>95</v>
      </c>
      <c r="D15" t="s">
        <v>173</v>
      </c>
      <c r="E15" t="s">
        <v>174</v>
      </c>
      <c r="F15">
        <v>46042</v>
      </c>
      <c r="G15" t="s">
        <v>5</v>
      </c>
      <c r="J15" t="s">
        <v>58</v>
      </c>
      <c r="K15" t="s">
        <v>3</v>
      </c>
    </row>
    <row r="16" spans="1:17" x14ac:dyDescent="0.2">
      <c r="A16" t="s">
        <v>119</v>
      </c>
      <c r="B16" t="s">
        <v>175</v>
      </c>
      <c r="C16" t="s">
        <v>95</v>
      </c>
      <c r="D16" t="s">
        <v>176</v>
      </c>
      <c r="E16" t="s">
        <v>177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80</v>
      </c>
      <c r="B17" t="s">
        <v>178</v>
      </c>
      <c r="C17" t="s">
        <v>95</v>
      </c>
      <c r="D17" t="s">
        <v>179</v>
      </c>
      <c r="E17" t="s">
        <v>180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F18" t="s">
        <v>58</v>
      </c>
      <c r="J18" t="s">
        <v>58</v>
      </c>
      <c r="K18" t="s">
        <v>58</v>
      </c>
    </row>
    <row r="19" spans="1:11" x14ac:dyDescent="0.2">
      <c r="F19" t="s">
        <v>58</v>
      </c>
      <c r="J19" t="s">
        <v>58</v>
      </c>
      <c r="K19" t="s">
        <v>58</v>
      </c>
    </row>
    <row r="20" spans="1:11" x14ac:dyDescent="0.2">
      <c r="F20" t="s">
        <v>58</v>
      </c>
      <c r="J20" t="s">
        <v>58</v>
      </c>
      <c r="K20" t="s">
        <v>58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161</v>
      </c>
      <c r="B4" t="s">
        <v>181</v>
      </c>
      <c r="C4" t="s">
        <v>2</v>
      </c>
      <c r="D4" t="s">
        <v>182</v>
      </c>
      <c r="E4" t="s">
        <v>183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161</v>
      </c>
      <c r="B5" t="s">
        <v>181</v>
      </c>
      <c r="C5" t="s">
        <v>2</v>
      </c>
      <c r="D5" t="s">
        <v>184</v>
      </c>
      <c r="E5" t="s">
        <v>185</v>
      </c>
      <c r="F5" t="s">
        <v>49</v>
      </c>
      <c r="G5">
        <v>46023</v>
      </c>
      <c r="H5">
        <v>46033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72</v>
      </c>
      <c r="B6" t="s">
        <v>143</v>
      </c>
      <c r="C6" t="s">
        <v>2</v>
      </c>
      <c r="D6" t="s">
        <v>186</v>
      </c>
      <c r="E6" t="s">
        <v>187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119</v>
      </c>
      <c r="B7" t="s">
        <v>143</v>
      </c>
      <c r="C7" t="s">
        <v>97</v>
      </c>
      <c r="D7" t="s">
        <v>144</v>
      </c>
      <c r="E7" t="s">
        <v>145</v>
      </c>
      <c r="F7" t="s">
        <v>55</v>
      </c>
      <c r="G7">
        <v>46024</v>
      </c>
      <c r="H7">
        <v>46034</v>
      </c>
      <c r="I7" t="s">
        <v>4</v>
      </c>
      <c r="J7" t="s">
        <v>50</v>
      </c>
      <c r="M7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119</v>
      </c>
      <c r="B8" t="s">
        <v>143</v>
      </c>
      <c r="C8" t="s">
        <v>97</v>
      </c>
      <c r="D8" t="s">
        <v>146</v>
      </c>
      <c r="E8" t="s">
        <v>147</v>
      </c>
      <c r="F8" t="s">
        <v>55</v>
      </c>
      <c r="G8">
        <v>46024</v>
      </c>
      <c r="H8">
        <v>46034</v>
      </c>
      <c r="I8" t="s">
        <v>4</v>
      </c>
      <c r="J8" t="s">
        <v>50</v>
      </c>
      <c r="M8" t="s">
        <v>10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80</v>
      </c>
      <c r="B9" t="s">
        <v>188</v>
      </c>
      <c r="C9" t="s">
        <v>2</v>
      </c>
      <c r="D9" t="s">
        <v>189</v>
      </c>
      <c r="E9" t="s">
        <v>190</v>
      </c>
      <c r="F9" t="s">
        <v>49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51</v>
      </c>
    </row>
    <row r="10" spans="1:23" x14ac:dyDescent="0.2">
      <c r="A10" t="s">
        <v>119</v>
      </c>
      <c r="B10" t="s">
        <v>148</v>
      </c>
      <c r="C10" t="s">
        <v>2</v>
      </c>
      <c r="D10" t="s">
        <v>191</v>
      </c>
      <c r="E10" t="s">
        <v>192</v>
      </c>
      <c r="F10" t="s">
        <v>49</v>
      </c>
      <c r="G10">
        <v>46027</v>
      </c>
      <c r="H10">
        <v>46037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161</v>
      </c>
      <c r="B11" t="s">
        <v>148</v>
      </c>
      <c r="C11" t="s">
        <v>2</v>
      </c>
      <c r="D11" t="s">
        <v>193</v>
      </c>
      <c r="E11" t="s">
        <v>194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155</v>
      </c>
      <c r="B12" t="s">
        <v>148</v>
      </c>
      <c r="C12" t="s">
        <v>2</v>
      </c>
      <c r="D12" t="s">
        <v>195</v>
      </c>
      <c r="E12" t="s">
        <v>196</v>
      </c>
      <c r="F12" t="s">
        <v>49</v>
      </c>
      <c r="G12">
        <v>46027</v>
      </c>
      <c r="H12">
        <v>46037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80</v>
      </c>
      <c r="B13" t="s">
        <v>148</v>
      </c>
      <c r="C13" t="s">
        <v>97</v>
      </c>
      <c r="D13" t="s">
        <v>149</v>
      </c>
      <c r="E13" t="s">
        <v>150</v>
      </c>
      <c r="F13" t="s">
        <v>49</v>
      </c>
      <c r="G13">
        <v>46027</v>
      </c>
      <c r="H13">
        <v>46037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72</v>
      </c>
      <c r="B14" t="s">
        <v>131</v>
      </c>
      <c r="C14" t="s">
        <v>2</v>
      </c>
      <c r="D14" t="s">
        <v>197</v>
      </c>
      <c r="E14" t="s">
        <v>198</v>
      </c>
      <c r="F14" t="s">
        <v>49</v>
      </c>
      <c r="G14">
        <v>46028</v>
      </c>
      <c r="H14">
        <v>46038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119</v>
      </c>
      <c r="B15" t="s">
        <v>199</v>
      </c>
      <c r="C15" t="s">
        <v>96</v>
      </c>
      <c r="D15" t="s">
        <v>200</v>
      </c>
      <c r="E15" t="s">
        <v>201</v>
      </c>
      <c r="F15" t="s">
        <v>55</v>
      </c>
      <c r="G15">
        <v>46029</v>
      </c>
      <c r="H15">
        <v>46039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161</v>
      </c>
      <c r="B16" t="s">
        <v>202</v>
      </c>
      <c r="C16" t="s">
        <v>96</v>
      </c>
      <c r="D16" t="s">
        <v>203</v>
      </c>
      <c r="E16" t="s">
        <v>204</v>
      </c>
      <c r="F16" t="s">
        <v>55</v>
      </c>
      <c r="G16">
        <v>46030</v>
      </c>
      <c r="H16">
        <v>46040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80</v>
      </c>
      <c r="B17" t="s">
        <v>134</v>
      </c>
      <c r="C17" t="s">
        <v>2</v>
      </c>
      <c r="D17" t="s">
        <v>205</v>
      </c>
      <c r="E17" t="s">
        <v>206</v>
      </c>
      <c r="F17" t="s">
        <v>55</v>
      </c>
      <c r="G17">
        <v>46031</v>
      </c>
      <c r="H17">
        <v>46041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72</v>
      </c>
      <c r="B18" t="s">
        <v>134</v>
      </c>
      <c r="C18" t="s">
        <v>96</v>
      </c>
      <c r="D18" t="s">
        <v>207</v>
      </c>
      <c r="E18" t="s">
        <v>208</v>
      </c>
      <c r="F18" t="s">
        <v>49</v>
      </c>
      <c r="G18">
        <v>46031</v>
      </c>
      <c r="H18">
        <v>46041</v>
      </c>
      <c r="I18" t="s">
        <v>4</v>
      </c>
      <c r="J18" t="s">
        <v>57</v>
      </c>
      <c r="M18" t="s">
        <v>58</v>
      </c>
      <c r="N18" t="s">
        <v>51</v>
      </c>
      <c r="O18" t="s">
        <v>54</v>
      </c>
    </row>
    <row r="19" spans="1:15" x14ac:dyDescent="0.2">
      <c r="A19" t="s">
        <v>80</v>
      </c>
      <c r="B19" t="s">
        <v>209</v>
      </c>
      <c r="C19" t="s">
        <v>2</v>
      </c>
      <c r="D19" t="s">
        <v>210</v>
      </c>
      <c r="E19" t="s">
        <v>211</v>
      </c>
      <c r="F19" t="s">
        <v>49</v>
      </c>
      <c r="G19">
        <v>46032</v>
      </c>
      <c r="H19">
        <v>46042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119</v>
      </c>
      <c r="B20" t="s">
        <v>209</v>
      </c>
      <c r="C20" t="s">
        <v>2</v>
      </c>
      <c r="D20" t="s">
        <v>212</v>
      </c>
      <c r="E20" t="s">
        <v>213</v>
      </c>
      <c r="F20" t="s">
        <v>49</v>
      </c>
      <c r="G20">
        <v>46032</v>
      </c>
      <c r="H20">
        <v>46042</v>
      </c>
      <c r="I20" t="s">
        <v>4</v>
      </c>
      <c r="J20" t="s">
        <v>57</v>
      </c>
      <c r="M20" t="s">
        <v>58</v>
      </c>
      <c r="N20" t="s">
        <v>51</v>
      </c>
      <c r="O20" t="s">
        <v>54</v>
      </c>
    </row>
    <row r="21" spans="1:15" x14ac:dyDescent="0.2">
      <c r="A21" t="s">
        <v>119</v>
      </c>
      <c r="B21" t="s">
        <v>209</v>
      </c>
      <c r="C21" t="s">
        <v>2</v>
      </c>
      <c r="D21" t="s">
        <v>214</v>
      </c>
      <c r="E21" t="s">
        <v>215</v>
      </c>
      <c r="F21" t="s">
        <v>55</v>
      </c>
      <c r="G21">
        <v>46032</v>
      </c>
      <c r="H21">
        <v>46042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80</v>
      </c>
      <c r="B22" t="s">
        <v>216</v>
      </c>
      <c r="C22" t="s">
        <v>2</v>
      </c>
      <c r="D22" t="s">
        <v>217</v>
      </c>
      <c r="E22" t="s">
        <v>218</v>
      </c>
      <c r="F22" t="s">
        <v>49</v>
      </c>
      <c r="G22">
        <v>46034</v>
      </c>
      <c r="H22">
        <v>46044</v>
      </c>
      <c r="I22" t="s">
        <v>4</v>
      </c>
      <c r="M22" t="s">
        <v>58</v>
      </c>
      <c r="N22" t="s">
        <v>51</v>
      </c>
      <c r="O22" t="s">
        <v>54</v>
      </c>
    </row>
    <row r="23" spans="1:15" x14ac:dyDescent="0.2">
      <c r="A23" t="s">
        <v>161</v>
      </c>
      <c r="B23" t="s">
        <v>216</v>
      </c>
      <c r="C23" t="s">
        <v>2</v>
      </c>
      <c r="D23" t="s">
        <v>219</v>
      </c>
      <c r="E23" t="s">
        <v>220</v>
      </c>
      <c r="F23" t="s">
        <v>55</v>
      </c>
      <c r="G23">
        <v>46034</v>
      </c>
      <c r="H23">
        <v>46044</v>
      </c>
      <c r="I23" t="s">
        <v>4</v>
      </c>
      <c r="M23" t="s">
        <v>58</v>
      </c>
      <c r="N23" t="s">
        <v>51</v>
      </c>
      <c r="O23" t="s">
        <v>54</v>
      </c>
    </row>
    <row r="24" spans="1:15" x14ac:dyDescent="0.2">
      <c r="A24" t="s">
        <v>119</v>
      </c>
      <c r="B24" t="s">
        <v>216</v>
      </c>
      <c r="C24" t="s">
        <v>96</v>
      </c>
      <c r="D24" t="s">
        <v>221</v>
      </c>
      <c r="E24" t="s">
        <v>222</v>
      </c>
      <c r="F24" t="s">
        <v>55</v>
      </c>
      <c r="G24">
        <v>46034</v>
      </c>
      <c r="H24">
        <v>46044</v>
      </c>
      <c r="I24" t="s">
        <v>4</v>
      </c>
      <c r="M24" t="s">
        <v>58</v>
      </c>
      <c r="N24" t="s">
        <v>51</v>
      </c>
      <c r="O24" t="s">
        <v>54</v>
      </c>
    </row>
    <row r="25" spans="1:15" x14ac:dyDescent="0.2">
      <c r="A25" t="s">
        <v>80</v>
      </c>
      <c r="B25" t="s">
        <v>223</v>
      </c>
      <c r="C25" t="s">
        <v>2</v>
      </c>
      <c r="D25" t="s">
        <v>224</v>
      </c>
      <c r="E25" t="s">
        <v>225</v>
      </c>
      <c r="F25" t="s">
        <v>49</v>
      </c>
      <c r="G25">
        <v>46035</v>
      </c>
      <c r="H25">
        <v>46045</v>
      </c>
      <c r="I25" t="s">
        <v>4</v>
      </c>
      <c r="M25" t="s">
        <v>58</v>
      </c>
      <c r="N25" t="s">
        <v>51</v>
      </c>
      <c r="O25" t="s">
        <v>54</v>
      </c>
    </row>
    <row r="26" spans="1:15" x14ac:dyDescent="0.2">
      <c r="A26" t="s">
        <v>80</v>
      </c>
      <c r="B26" t="s">
        <v>226</v>
      </c>
      <c r="C26" t="s">
        <v>2</v>
      </c>
      <c r="D26" t="s">
        <v>227</v>
      </c>
      <c r="E26" t="s">
        <v>228</v>
      </c>
      <c r="F26" t="s">
        <v>55</v>
      </c>
      <c r="G26">
        <v>46042</v>
      </c>
      <c r="H26">
        <v>46047</v>
      </c>
      <c r="I26" t="s">
        <v>5</v>
      </c>
      <c r="M26" t="s">
        <v>58</v>
      </c>
      <c r="N26" t="s">
        <v>3</v>
      </c>
      <c r="O26" t="s">
        <v>52</v>
      </c>
    </row>
    <row r="27" spans="1:15" x14ac:dyDescent="0.2">
      <c r="A27" t="s">
        <v>80</v>
      </c>
      <c r="B27" t="s">
        <v>226</v>
      </c>
      <c r="C27" t="s">
        <v>96</v>
      </c>
      <c r="D27" t="s">
        <v>229</v>
      </c>
      <c r="E27" t="s">
        <v>230</v>
      </c>
      <c r="F27" t="s">
        <v>55</v>
      </c>
      <c r="G27">
        <v>46037</v>
      </c>
      <c r="H27">
        <v>46047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161</v>
      </c>
      <c r="B28" t="s">
        <v>231</v>
      </c>
      <c r="C28" t="s">
        <v>2</v>
      </c>
      <c r="D28" t="s">
        <v>232</v>
      </c>
      <c r="E28" t="s">
        <v>233</v>
      </c>
      <c r="F28" t="s">
        <v>49</v>
      </c>
      <c r="G28">
        <v>46037</v>
      </c>
      <c r="H28">
        <v>46049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161</v>
      </c>
      <c r="B29" t="s">
        <v>137</v>
      </c>
      <c r="C29" t="s">
        <v>96</v>
      </c>
      <c r="D29" t="s">
        <v>234</v>
      </c>
      <c r="E29" t="s">
        <v>235</v>
      </c>
      <c r="F29" t="s">
        <v>55</v>
      </c>
      <c r="G29">
        <v>46037</v>
      </c>
      <c r="H29">
        <v>46050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80</v>
      </c>
      <c r="B30" t="s">
        <v>236</v>
      </c>
      <c r="C30" t="s">
        <v>2</v>
      </c>
      <c r="D30" t="s">
        <v>237</v>
      </c>
      <c r="E30" t="s">
        <v>238</v>
      </c>
      <c r="F30" t="s">
        <v>55</v>
      </c>
      <c r="G30">
        <v>46042</v>
      </c>
      <c r="H30">
        <v>46051</v>
      </c>
      <c r="I30" t="s">
        <v>5</v>
      </c>
      <c r="M30" t="s">
        <v>58</v>
      </c>
      <c r="N30" t="s">
        <v>3</v>
      </c>
      <c r="O30" t="s">
        <v>52</v>
      </c>
    </row>
    <row r="31" spans="1:15" x14ac:dyDescent="0.2">
      <c r="A31" t="s">
        <v>72</v>
      </c>
      <c r="B31" t="s">
        <v>158</v>
      </c>
      <c r="C31" t="s">
        <v>2</v>
      </c>
      <c r="D31" t="s">
        <v>239</v>
      </c>
      <c r="E31" t="s">
        <v>240</v>
      </c>
      <c r="F31" t="s">
        <v>55</v>
      </c>
      <c r="G31">
        <v>46037</v>
      </c>
      <c r="H31">
        <v>46052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161</v>
      </c>
      <c r="B32" t="s">
        <v>158</v>
      </c>
      <c r="C32" t="s">
        <v>2</v>
      </c>
      <c r="D32" t="s">
        <v>241</v>
      </c>
      <c r="E32" t="s">
        <v>242</v>
      </c>
      <c r="F32" t="s">
        <v>55</v>
      </c>
      <c r="G32">
        <v>46037</v>
      </c>
      <c r="H32">
        <v>46052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119</v>
      </c>
      <c r="B33" t="s">
        <v>158</v>
      </c>
      <c r="C33" t="s">
        <v>96</v>
      </c>
      <c r="D33" t="s">
        <v>243</v>
      </c>
      <c r="E33" t="s">
        <v>244</v>
      </c>
      <c r="F33" t="s">
        <v>49</v>
      </c>
      <c r="G33">
        <v>46037</v>
      </c>
      <c r="H33">
        <v>46052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72</v>
      </c>
      <c r="B34" t="s">
        <v>162</v>
      </c>
      <c r="C34" t="s">
        <v>2</v>
      </c>
      <c r="D34" t="s">
        <v>245</v>
      </c>
      <c r="E34" t="s">
        <v>246</v>
      </c>
      <c r="F34" t="s">
        <v>55</v>
      </c>
      <c r="G34">
        <v>46037</v>
      </c>
      <c r="H34">
        <v>46053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119</v>
      </c>
      <c r="B35" t="s">
        <v>162</v>
      </c>
      <c r="C35" t="s">
        <v>2</v>
      </c>
      <c r="D35" t="s">
        <v>247</v>
      </c>
      <c r="E35" t="s">
        <v>248</v>
      </c>
      <c r="F35" t="s">
        <v>55</v>
      </c>
      <c r="G35">
        <v>46037</v>
      </c>
      <c r="H35">
        <v>46053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161</v>
      </c>
      <c r="B36" t="s">
        <v>162</v>
      </c>
      <c r="C36" t="s">
        <v>97</v>
      </c>
      <c r="D36" t="s">
        <v>163</v>
      </c>
      <c r="E36" t="s">
        <v>164</v>
      </c>
      <c r="F36" t="s">
        <v>55</v>
      </c>
      <c r="G36">
        <v>46037</v>
      </c>
      <c r="H36">
        <v>46053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80</v>
      </c>
      <c r="B37" t="s">
        <v>162</v>
      </c>
      <c r="C37" t="s">
        <v>97</v>
      </c>
      <c r="D37" t="s">
        <v>165</v>
      </c>
      <c r="E37" t="s">
        <v>166</v>
      </c>
      <c r="F37" t="s">
        <v>55</v>
      </c>
      <c r="G37">
        <v>46042</v>
      </c>
      <c r="H37">
        <v>46053</v>
      </c>
      <c r="I37" t="s">
        <v>5</v>
      </c>
      <c r="M37" t="s">
        <v>58</v>
      </c>
      <c r="N37" t="s">
        <v>3</v>
      </c>
      <c r="O37" t="s">
        <v>52</v>
      </c>
    </row>
    <row r="38" spans="1:15" x14ac:dyDescent="0.2">
      <c r="A38" t="s">
        <v>80</v>
      </c>
      <c r="B38" t="s">
        <v>167</v>
      </c>
      <c r="C38" t="s">
        <v>2</v>
      </c>
      <c r="D38" t="s">
        <v>249</v>
      </c>
      <c r="E38" t="s">
        <v>250</v>
      </c>
      <c r="F38" t="s">
        <v>49</v>
      </c>
      <c r="G38">
        <v>46037</v>
      </c>
      <c r="H38">
        <v>46055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80</v>
      </c>
      <c r="B39" t="s">
        <v>167</v>
      </c>
      <c r="C39" t="s">
        <v>2</v>
      </c>
      <c r="D39" t="s">
        <v>251</v>
      </c>
      <c r="E39" t="s">
        <v>252</v>
      </c>
      <c r="F39" t="s">
        <v>55</v>
      </c>
      <c r="G39">
        <v>46037</v>
      </c>
      <c r="H39">
        <v>46055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161</v>
      </c>
      <c r="B40" t="s">
        <v>167</v>
      </c>
      <c r="C40" t="s">
        <v>96</v>
      </c>
      <c r="D40" t="s">
        <v>253</v>
      </c>
      <c r="E40" t="s">
        <v>254</v>
      </c>
      <c r="F40" t="s">
        <v>55</v>
      </c>
      <c r="G40">
        <v>46037</v>
      </c>
      <c r="H40">
        <v>46055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119</v>
      </c>
      <c r="B41" t="s">
        <v>170</v>
      </c>
      <c r="C41" t="s">
        <v>97</v>
      </c>
      <c r="D41" t="s">
        <v>173</v>
      </c>
      <c r="E41" t="s">
        <v>174</v>
      </c>
      <c r="F41" t="s">
        <v>49</v>
      </c>
      <c r="G41">
        <v>46037</v>
      </c>
      <c r="H41">
        <v>46056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A42" t="s">
        <v>161</v>
      </c>
      <c r="B42" t="s">
        <v>255</v>
      </c>
      <c r="C42" t="s">
        <v>2</v>
      </c>
      <c r="D42" t="s">
        <v>256</v>
      </c>
      <c r="E42" t="s">
        <v>257</v>
      </c>
      <c r="F42" t="s">
        <v>55</v>
      </c>
      <c r="G42">
        <v>46037</v>
      </c>
      <c r="H42">
        <v>46058</v>
      </c>
      <c r="I42" t="s">
        <v>4</v>
      </c>
      <c r="M42" t="s">
        <v>58</v>
      </c>
      <c r="N42" t="s">
        <v>3</v>
      </c>
      <c r="O42" t="s">
        <v>52</v>
      </c>
    </row>
    <row r="43" spans="1:15" x14ac:dyDescent="0.2">
      <c r="A43" t="s">
        <v>161</v>
      </c>
      <c r="B43" t="s">
        <v>255</v>
      </c>
      <c r="C43" t="s">
        <v>2</v>
      </c>
      <c r="D43" t="s">
        <v>258</v>
      </c>
      <c r="E43" t="s">
        <v>259</v>
      </c>
      <c r="F43" t="s">
        <v>55</v>
      </c>
      <c r="G43">
        <v>46037</v>
      </c>
      <c r="H43">
        <v>46058</v>
      </c>
      <c r="I43" t="s">
        <v>4</v>
      </c>
      <c r="M43" t="s">
        <v>58</v>
      </c>
      <c r="N43" t="s">
        <v>3</v>
      </c>
      <c r="O43" t="s">
        <v>52</v>
      </c>
    </row>
    <row r="44" spans="1:15" x14ac:dyDescent="0.2">
      <c r="A44" t="s">
        <v>72</v>
      </c>
      <c r="B44" t="s">
        <v>260</v>
      </c>
      <c r="C44" t="s">
        <v>2</v>
      </c>
      <c r="D44" t="s">
        <v>261</v>
      </c>
      <c r="E44" t="s">
        <v>262</v>
      </c>
      <c r="F44" t="s">
        <v>55</v>
      </c>
      <c r="G44">
        <v>46037</v>
      </c>
      <c r="H44">
        <v>46058</v>
      </c>
      <c r="M44" t="s">
        <v>58</v>
      </c>
      <c r="N44" t="s">
        <v>3</v>
      </c>
      <c r="O44" t="s">
        <v>52</v>
      </c>
    </row>
    <row r="45" spans="1:15" x14ac:dyDescent="0.2">
      <c r="A45" t="s">
        <v>119</v>
      </c>
      <c r="B45" t="s">
        <v>260</v>
      </c>
      <c r="C45" t="s">
        <v>2</v>
      </c>
      <c r="D45" t="s">
        <v>263</v>
      </c>
      <c r="E45" t="s">
        <v>264</v>
      </c>
      <c r="F45" t="s">
        <v>49</v>
      </c>
      <c r="G45">
        <v>46037</v>
      </c>
      <c r="H45">
        <v>46058</v>
      </c>
      <c r="M45" t="s">
        <v>58</v>
      </c>
      <c r="N45" t="s">
        <v>3</v>
      </c>
      <c r="O45" t="s">
        <v>52</v>
      </c>
    </row>
    <row r="46" spans="1:15" x14ac:dyDescent="0.2">
      <c r="A46" t="s">
        <v>72</v>
      </c>
      <c r="B46" t="s">
        <v>260</v>
      </c>
      <c r="C46" t="s">
        <v>2</v>
      </c>
      <c r="D46" t="s">
        <v>265</v>
      </c>
      <c r="E46" t="s">
        <v>266</v>
      </c>
      <c r="F46" t="s">
        <v>55</v>
      </c>
      <c r="G46">
        <v>46037</v>
      </c>
      <c r="H46">
        <v>46058</v>
      </c>
      <c r="M46" t="s">
        <v>58</v>
      </c>
      <c r="N46" t="s">
        <v>3</v>
      </c>
      <c r="O46" t="s">
        <v>52</v>
      </c>
    </row>
    <row r="47" spans="1:15" x14ac:dyDescent="0.2">
      <c r="A47" t="s">
        <v>119</v>
      </c>
      <c r="B47" t="s">
        <v>260</v>
      </c>
      <c r="C47" t="s">
        <v>2</v>
      </c>
      <c r="D47" t="s">
        <v>267</v>
      </c>
      <c r="E47" t="s">
        <v>268</v>
      </c>
      <c r="F47" t="s">
        <v>55</v>
      </c>
      <c r="G47">
        <v>46037</v>
      </c>
      <c r="H47">
        <v>46058</v>
      </c>
      <c r="M47" t="s">
        <v>58</v>
      </c>
      <c r="N47" t="s">
        <v>3</v>
      </c>
      <c r="O47" t="s">
        <v>52</v>
      </c>
    </row>
    <row r="48" spans="1:15" x14ac:dyDescent="0.2">
      <c r="A48" t="s">
        <v>72</v>
      </c>
      <c r="B48" t="s">
        <v>175</v>
      </c>
      <c r="C48" t="s">
        <v>2</v>
      </c>
      <c r="D48" t="s">
        <v>269</v>
      </c>
      <c r="E48" t="s">
        <v>270</v>
      </c>
      <c r="F48" t="s">
        <v>55</v>
      </c>
      <c r="G48">
        <v>46037</v>
      </c>
      <c r="H48">
        <v>46058</v>
      </c>
      <c r="M48" t="s">
        <v>58</v>
      </c>
      <c r="N48" t="s">
        <v>3</v>
      </c>
      <c r="O48" t="s">
        <v>52</v>
      </c>
    </row>
    <row r="49" spans="1:15" x14ac:dyDescent="0.2">
      <c r="A49" t="s">
        <v>80</v>
      </c>
      <c r="B49" t="s">
        <v>178</v>
      </c>
      <c r="C49" t="s">
        <v>2</v>
      </c>
      <c r="D49" t="s">
        <v>271</v>
      </c>
      <c r="E49" t="s">
        <v>272</v>
      </c>
      <c r="F49" t="s">
        <v>49</v>
      </c>
      <c r="G49">
        <v>46037</v>
      </c>
      <c r="H49">
        <v>46058</v>
      </c>
      <c r="M49" t="s">
        <v>58</v>
      </c>
      <c r="N49" t="s">
        <v>3</v>
      </c>
      <c r="O49" t="s">
        <v>52</v>
      </c>
    </row>
    <row r="50" spans="1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1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1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1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1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1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1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1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1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1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1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1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1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1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1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84</v>
      </c>
      <c r="B4" t="s">
        <v>209</v>
      </c>
      <c r="C4" t="s">
        <v>95</v>
      </c>
      <c r="D4" t="s">
        <v>273</v>
      </c>
      <c r="E4" t="s">
        <v>274</v>
      </c>
      <c r="F4">
        <v>46032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81</v>
      </c>
      <c r="B5" t="s">
        <v>275</v>
      </c>
      <c r="C5" t="s">
        <v>95</v>
      </c>
      <c r="D5" t="s">
        <v>276</v>
      </c>
      <c r="E5" t="s">
        <v>277</v>
      </c>
      <c r="F5">
        <v>46037</v>
      </c>
      <c r="G5" t="s">
        <v>9</v>
      </c>
      <c r="J5" t="s">
        <v>10</v>
      </c>
      <c r="K5" t="s">
        <v>3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84</v>
      </c>
      <c r="B6" t="s">
        <v>278</v>
      </c>
      <c r="C6" t="s">
        <v>95</v>
      </c>
      <c r="D6" t="s">
        <v>279</v>
      </c>
      <c r="E6" t="s">
        <v>280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81</v>
      </c>
      <c r="B7" t="s">
        <v>167</v>
      </c>
      <c r="C7" t="s">
        <v>95</v>
      </c>
      <c r="D7" t="s">
        <v>281</v>
      </c>
      <c r="E7" t="s">
        <v>282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59</v>
      </c>
    </row>
    <row r="8" spans="1:17" x14ac:dyDescent="0.2">
      <c r="A8" t="s">
        <v>81</v>
      </c>
      <c r="B8" t="s">
        <v>170</v>
      </c>
      <c r="C8" t="s">
        <v>95</v>
      </c>
      <c r="D8" t="s">
        <v>283</v>
      </c>
      <c r="E8" t="s">
        <v>284</v>
      </c>
      <c r="F8">
        <v>46037</v>
      </c>
      <c r="G8" t="s">
        <v>9</v>
      </c>
      <c r="J8" t="s">
        <v>10</v>
      </c>
      <c r="K8" t="s">
        <v>3</v>
      </c>
      <c r="M8" t="s">
        <v>59</v>
      </c>
    </row>
    <row r="9" spans="1:17" x14ac:dyDescent="0.2">
      <c r="A9" t="s">
        <v>81</v>
      </c>
      <c r="B9" t="s">
        <v>170</v>
      </c>
      <c r="C9" t="s">
        <v>95</v>
      </c>
      <c r="D9" t="s">
        <v>285</v>
      </c>
      <c r="E9" t="s">
        <v>286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85</v>
      </c>
      <c r="B10" t="s">
        <v>287</v>
      </c>
      <c r="C10" t="s">
        <v>95</v>
      </c>
      <c r="D10" t="s">
        <v>288</v>
      </c>
      <c r="E10" t="s">
        <v>289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85</v>
      </c>
      <c r="B4" t="s">
        <v>181</v>
      </c>
      <c r="C4" t="s">
        <v>2</v>
      </c>
      <c r="D4" t="s">
        <v>290</v>
      </c>
      <c r="E4" t="s">
        <v>291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84</v>
      </c>
      <c r="B5" t="s">
        <v>143</v>
      </c>
      <c r="C5" t="s">
        <v>96</v>
      </c>
      <c r="D5" t="s">
        <v>292</v>
      </c>
      <c r="E5" t="s">
        <v>293</v>
      </c>
      <c r="F5" t="s">
        <v>49</v>
      </c>
      <c r="H5">
        <v>46034</v>
      </c>
      <c r="I5" t="s">
        <v>4</v>
      </c>
      <c r="J5" t="s">
        <v>50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84</v>
      </c>
      <c r="B6" t="s">
        <v>143</v>
      </c>
      <c r="C6" t="s">
        <v>96</v>
      </c>
      <c r="D6" t="s">
        <v>294</v>
      </c>
      <c r="E6" t="s">
        <v>295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85</v>
      </c>
      <c r="B7" t="s">
        <v>188</v>
      </c>
      <c r="C7" t="s">
        <v>2</v>
      </c>
      <c r="D7" t="s">
        <v>296</v>
      </c>
      <c r="E7" t="s">
        <v>297</v>
      </c>
      <c r="F7" t="s">
        <v>55</v>
      </c>
      <c r="G7">
        <v>46025</v>
      </c>
      <c r="H7">
        <v>46035</v>
      </c>
      <c r="I7" t="s">
        <v>4</v>
      </c>
      <c r="J7" t="s">
        <v>50</v>
      </c>
      <c r="M7" t="s">
        <v>10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84</v>
      </c>
      <c r="B8" t="s">
        <v>148</v>
      </c>
      <c r="C8" t="s">
        <v>2</v>
      </c>
      <c r="D8" t="s">
        <v>298</v>
      </c>
      <c r="E8" t="s">
        <v>299</v>
      </c>
      <c r="F8" t="s">
        <v>55</v>
      </c>
      <c r="G8">
        <v>46027</v>
      </c>
      <c r="H8">
        <v>46037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85</v>
      </c>
      <c r="B9" t="s">
        <v>148</v>
      </c>
      <c r="C9" t="s">
        <v>2</v>
      </c>
      <c r="D9" t="s">
        <v>300</v>
      </c>
      <c r="E9" t="s">
        <v>301</v>
      </c>
      <c r="F9" t="s">
        <v>49</v>
      </c>
      <c r="G9">
        <v>46027</v>
      </c>
      <c r="H9">
        <v>46037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84</v>
      </c>
      <c r="B10" t="s">
        <v>148</v>
      </c>
      <c r="C10" t="s">
        <v>96</v>
      </c>
      <c r="D10" t="s">
        <v>302</v>
      </c>
      <c r="E10" t="s">
        <v>303</v>
      </c>
      <c r="F10" t="s">
        <v>55</v>
      </c>
      <c r="G10">
        <v>46027</v>
      </c>
      <c r="H10">
        <v>46037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106</v>
      </c>
      <c r="B11" t="s">
        <v>148</v>
      </c>
      <c r="C11" t="s">
        <v>96</v>
      </c>
      <c r="D11" t="s">
        <v>304</v>
      </c>
      <c r="E11" t="s">
        <v>305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85</v>
      </c>
      <c r="B12" t="s">
        <v>202</v>
      </c>
      <c r="C12" t="s">
        <v>96</v>
      </c>
      <c r="D12" t="s">
        <v>306</v>
      </c>
      <c r="E12" t="s">
        <v>307</v>
      </c>
      <c r="F12" t="s">
        <v>55</v>
      </c>
      <c r="G12">
        <v>46030</v>
      </c>
      <c r="H12">
        <v>46040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85</v>
      </c>
      <c r="B13" t="s">
        <v>202</v>
      </c>
      <c r="C13" t="s">
        <v>96</v>
      </c>
      <c r="D13" t="s">
        <v>308</v>
      </c>
      <c r="E13" t="s">
        <v>309</v>
      </c>
      <c r="F13" t="s">
        <v>55</v>
      </c>
      <c r="G13">
        <v>46030</v>
      </c>
      <c r="H13">
        <v>46040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85</v>
      </c>
      <c r="B14" t="s">
        <v>202</v>
      </c>
      <c r="C14" t="s">
        <v>96</v>
      </c>
      <c r="D14" t="s">
        <v>310</v>
      </c>
      <c r="E14" t="s">
        <v>311</v>
      </c>
      <c r="F14" t="s">
        <v>55</v>
      </c>
      <c r="G14">
        <v>46030</v>
      </c>
      <c r="H14">
        <v>46040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84</v>
      </c>
      <c r="B15" t="s">
        <v>209</v>
      </c>
      <c r="C15" t="s">
        <v>2</v>
      </c>
      <c r="D15" t="s">
        <v>312</v>
      </c>
      <c r="E15" t="s">
        <v>313</v>
      </c>
      <c r="F15" t="s">
        <v>55</v>
      </c>
      <c r="G15">
        <v>46032</v>
      </c>
      <c r="H15">
        <v>46042</v>
      </c>
      <c r="I15" t="s">
        <v>4</v>
      </c>
      <c r="M15" t="s">
        <v>58</v>
      </c>
      <c r="N15" t="s">
        <v>51</v>
      </c>
      <c r="O15" t="s">
        <v>54</v>
      </c>
    </row>
    <row r="16" spans="1:23" x14ac:dyDescent="0.2">
      <c r="A16" t="s">
        <v>84</v>
      </c>
      <c r="B16" t="s">
        <v>314</v>
      </c>
      <c r="C16" t="s">
        <v>2</v>
      </c>
      <c r="D16" t="s">
        <v>315</v>
      </c>
      <c r="E16" t="s">
        <v>316</v>
      </c>
      <c r="F16" t="s">
        <v>49</v>
      </c>
      <c r="G16">
        <v>46033</v>
      </c>
      <c r="H16">
        <v>46043</v>
      </c>
      <c r="I16" t="s">
        <v>4</v>
      </c>
      <c r="M16" t="s">
        <v>58</v>
      </c>
      <c r="N16" t="s">
        <v>51</v>
      </c>
      <c r="O16" t="s">
        <v>54</v>
      </c>
    </row>
    <row r="17" spans="1:15" x14ac:dyDescent="0.2">
      <c r="A17" t="s">
        <v>85</v>
      </c>
      <c r="B17" t="s">
        <v>314</v>
      </c>
      <c r="C17" t="s">
        <v>2</v>
      </c>
      <c r="D17" t="s">
        <v>317</v>
      </c>
      <c r="E17" t="s">
        <v>318</v>
      </c>
      <c r="F17" t="s">
        <v>55</v>
      </c>
      <c r="G17">
        <v>46033</v>
      </c>
      <c r="H17">
        <v>46043</v>
      </c>
      <c r="I17" t="s">
        <v>4</v>
      </c>
      <c r="M17" t="s">
        <v>58</v>
      </c>
      <c r="N17" t="s">
        <v>51</v>
      </c>
      <c r="O17" t="s">
        <v>54</v>
      </c>
    </row>
    <row r="18" spans="1:15" x14ac:dyDescent="0.2">
      <c r="A18" t="s">
        <v>106</v>
      </c>
      <c r="B18" t="s">
        <v>223</v>
      </c>
      <c r="C18" t="s">
        <v>2</v>
      </c>
      <c r="D18" t="s">
        <v>319</v>
      </c>
      <c r="E18" t="s">
        <v>320</v>
      </c>
      <c r="F18" t="s">
        <v>55</v>
      </c>
      <c r="G18">
        <v>46035</v>
      </c>
      <c r="H18">
        <v>46045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85</v>
      </c>
      <c r="B19" t="s">
        <v>223</v>
      </c>
      <c r="C19" t="s">
        <v>2</v>
      </c>
      <c r="D19" t="s">
        <v>321</v>
      </c>
      <c r="E19" t="s">
        <v>322</v>
      </c>
      <c r="F19" t="s">
        <v>49</v>
      </c>
      <c r="G19">
        <v>46035</v>
      </c>
      <c r="H19">
        <v>46045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81</v>
      </c>
      <c r="B20" t="s">
        <v>223</v>
      </c>
      <c r="C20" t="s">
        <v>2</v>
      </c>
      <c r="D20" t="s">
        <v>323</v>
      </c>
      <c r="E20" t="s">
        <v>324</v>
      </c>
      <c r="F20" t="s">
        <v>55</v>
      </c>
      <c r="G20">
        <v>46035</v>
      </c>
      <c r="H20">
        <v>46045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84</v>
      </c>
      <c r="B21" t="s">
        <v>325</v>
      </c>
      <c r="C21" t="s">
        <v>105</v>
      </c>
      <c r="D21" t="s">
        <v>326</v>
      </c>
      <c r="E21" t="s">
        <v>327</v>
      </c>
      <c r="F21" t="s">
        <v>55</v>
      </c>
      <c r="G21">
        <v>46036</v>
      </c>
      <c r="H21">
        <v>46046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81</v>
      </c>
      <c r="B22" t="s">
        <v>275</v>
      </c>
      <c r="C22" t="s">
        <v>2</v>
      </c>
      <c r="D22" t="s">
        <v>328</v>
      </c>
      <c r="E22" t="s">
        <v>329</v>
      </c>
      <c r="F22" t="s">
        <v>55</v>
      </c>
      <c r="G22">
        <v>46037</v>
      </c>
      <c r="H22">
        <v>46048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81</v>
      </c>
      <c r="B23" t="s">
        <v>275</v>
      </c>
      <c r="C23" t="s">
        <v>97</v>
      </c>
      <c r="D23" t="s">
        <v>276</v>
      </c>
      <c r="E23" t="s">
        <v>277</v>
      </c>
      <c r="F23" t="s">
        <v>55</v>
      </c>
      <c r="G23">
        <v>46037</v>
      </c>
      <c r="H23">
        <v>46048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85</v>
      </c>
      <c r="B24" t="s">
        <v>231</v>
      </c>
      <c r="C24" t="s">
        <v>2</v>
      </c>
      <c r="D24" t="s">
        <v>330</v>
      </c>
      <c r="E24" t="s">
        <v>331</v>
      </c>
      <c r="F24" t="s">
        <v>55</v>
      </c>
      <c r="G24">
        <v>46037</v>
      </c>
      <c r="H24">
        <v>46049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81</v>
      </c>
      <c r="B25" t="s">
        <v>278</v>
      </c>
      <c r="C25" t="s">
        <v>96</v>
      </c>
      <c r="D25" t="s">
        <v>332</v>
      </c>
      <c r="E25" t="s">
        <v>333</v>
      </c>
      <c r="F25" t="s">
        <v>55</v>
      </c>
      <c r="G25">
        <v>46037</v>
      </c>
      <c r="H25">
        <v>46054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84</v>
      </c>
      <c r="B26" t="s">
        <v>278</v>
      </c>
      <c r="C26" t="s">
        <v>105</v>
      </c>
      <c r="D26" t="s">
        <v>334</v>
      </c>
      <c r="E26" t="s">
        <v>335</v>
      </c>
      <c r="F26" t="s">
        <v>55</v>
      </c>
      <c r="G26">
        <v>46037</v>
      </c>
      <c r="H26">
        <v>46054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85</v>
      </c>
      <c r="B27" t="s">
        <v>167</v>
      </c>
      <c r="C27" t="s">
        <v>2</v>
      </c>
      <c r="D27" t="s">
        <v>336</v>
      </c>
      <c r="E27" t="s">
        <v>337</v>
      </c>
      <c r="F27" t="s">
        <v>55</v>
      </c>
      <c r="G27">
        <v>46037</v>
      </c>
      <c r="H27">
        <v>46055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85</v>
      </c>
      <c r="B28" t="s">
        <v>167</v>
      </c>
      <c r="C28" t="s">
        <v>2</v>
      </c>
      <c r="D28" t="s">
        <v>338</v>
      </c>
      <c r="E28" t="s">
        <v>339</v>
      </c>
      <c r="F28" t="s">
        <v>55</v>
      </c>
      <c r="G28">
        <v>46037</v>
      </c>
      <c r="H28">
        <v>46055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84</v>
      </c>
      <c r="B29" t="s">
        <v>170</v>
      </c>
      <c r="C29" t="s">
        <v>2</v>
      </c>
      <c r="D29" t="s">
        <v>340</v>
      </c>
      <c r="E29" t="s">
        <v>341</v>
      </c>
      <c r="F29" t="s">
        <v>49</v>
      </c>
      <c r="G29">
        <v>46037</v>
      </c>
      <c r="H29">
        <v>46056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81</v>
      </c>
      <c r="B30" t="s">
        <v>170</v>
      </c>
      <c r="C30" t="s">
        <v>2</v>
      </c>
      <c r="D30" t="s">
        <v>342</v>
      </c>
      <c r="E30" t="s">
        <v>343</v>
      </c>
      <c r="F30" t="s">
        <v>49</v>
      </c>
      <c r="G30">
        <v>46037</v>
      </c>
      <c r="H30">
        <v>46056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85</v>
      </c>
      <c r="B31" t="s">
        <v>170</v>
      </c>
      <c r="C31" t="s">
        <v>2</v>
      </c>
      <c r="D31" t="s">
        <v>344</v>
      </c>
      <c r="E31" t="s">
        <v>345</v>
      </c>
      <c r="F31" t="s">
        <v>49</v>
      </c>
      <c r="G31">
        <v>46037</v>
      </c>
      <c r="H31">
        <v>46056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346</v>
      </c>
      <c r="B4" t="s">
        <v>181</v>
      </c>
      <c r="C4" t="s">
        <v>95</v>
      </c>
      <c r="D4" t="s">
        <v>347</v>
      </c>
      <c r="E4" t="s">
        <v>348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346</v>
      </c>
      <c r="B5" t="s">
        <v>143</v>
      </c>
      <c r="C5" t="s">
        <v>95</v>
      </c>
      <c r="D5" t="s">
        <v>349</v>
      </c>
      <c r="E5" t="s">
        <v>350</v>
      </c>
      <c r="F5">
        <v>46024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91</v>
      </c>
      <c r="B6" t="s">
        <v>188</v>
      </c>
      <c r="C6" t="s">
        <v>95</v>
      </c>
      <c r="D6" t="s">
        <v>351</v>
      </c>
      <c r="E6" t="s">
        <v>352</v>
      </c>
      <c r="F6">
        <v>46025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91</v>
      </c>
      <c r="B7" t="s">
        <v>148</v>
      </c>
      <c r="C7" t="s">
        <v>95</v>
      </c>
      <c r="D7" t="s">
        <v>353</v>
      </c>
      <c r="E7" t="s">
        <v>354</v>
      </c>
      <c r="F7">
        <v>46027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91</v>
      </c>
      <c r="B8" t="s">
        <v>209</v>
      </c>
      <c r="C8" t="s">
        <v>95</v>
      </c>
      <c r="D8" t="s">
        <v>355</v>
      </c>
      <c r="E8" t="s">
        <v>356</v>
      </c>
      <c r="F8">
        <v>46032</v>
      </c>
      <c r="G8" t="s">
        <v>9</v>
      </c>
      <c r="J8" t="s">
        <v>10</v>
      </c>
      <c r="K8" t="s">
        <v>51</v>
      </c>
      <c r="M8" t="s">
        <v>59</v>
      </c>
    </row>
    <row r="9" spans="1:17" x14ac:dyDescent="0.2">
      <c r="A9" t="s">
        <v>91</v>
      </c>
      <c r="B9" t="s">
        <v>209</v>
      </c>
      <c r="C9" t="s">
        <v>95</v>
      </c>
      <c r="D9" t="s">
        <v>357</v>
      </c>
      <c r="E9" t="s">
        <v>358</v>
      </c>
      <c r="F9">
        <v>46032</v>
      </c>
      <c r="G9" t="s">
        <v>9</v>
      </c>
      <c r="J9" t="s">
        <v>10</v>
      </c>
      <c r="K9" t="s">
        <v>51</v>
      </c>
    </row>
    <row r="10" spans="1:17" x14ac:dyDescent="0.2">
      <c r="A10" t="s">
        <v>91</v>
      </c>
      <c r="B10" t="s">
        <v>209</v>
      </c>
      <c r="C10" t="s">
        <v>95</v>
      </c>
      <c r="D10" t="s">
        <v>359</v>
      </c>
      <c r="E10" t="s">
        <v>360</v>
      </c>
      <c r="F10">
        <v>46032</v>
      </c>
      <c r="G10" t="s">
        <v>9</v>
      </c>
      <c r="J10" t="s">
        <v>10</v>
      </c>
      <c r="K10" t="s">
        <v>51</v>
      </c>
    </row>
    <row r="11" spans="1:17" x14ac:dyDescent="0.2">
      <c r="A11" t="s">
        <v>346</v>
      </c>
      <c r="B11" t="s">
        <v>209</v>
      </c>
      <c r="C11" t="s">
        <v>95</v>
      </c>
      <c r="D11" t="s">
        <v>361</v>
      </c>
      <c r="E11" t="s">
        <v>362</v>
      </c>
      <c r="F11">
        <v>46032</v>
      </c>
      <c r="G11" t="s">
        <v>9</v>
      </c>
      <c r="J11" t="s">
        <v>10</v>
      </c>
      <c r="K11" t="s">
        <v>51</v>
      </c>
    </row>
    <row r="12" spans="1:17" x14ac:dyDescent="0.2">
      <c r="A12" t="s">
        <v>346</v>
      </c>
      <c r="B12" t="s">
        <v>223</v>
      </c>
      <c r="C12" t="s">
        <v>95</v>
      </c>
      <c r="D12" t="s">
        <v>58</v>
      </c>
      <c r="E12" t="s">
        <v>58</v>
      </c>
      <c r="F12">
        <v>46035</v>
      </c>
      <c r="G12" t="s">
        <v>9</v>
      </c>
      <c r="J12" t="s">
        <v>10</v>
      </c>
      <c r="K12" t="s">
        <v>51</v>
      </c>
    </row>
    <row r="13" spans="1:17" x14ac:dyDescent="0.2">
      <c r="A13" t="s">
        <v>346</v>
      </c>
      <c r="B13" t="s">
        <v>223</v>
      </c>
      <c r="C13" t="s">
        <v>95</v>
      </c>
      <c r="D13" t="s">
        <v>58</v>
      </c>
      <c r="E13" t="s">
        <v>58</v>
      </c>
      <c r="F13">
        <v>46035</v>
      </c>
      <c r="G13" t="s">
        <v>11</v>
      </c>
      <c r="J13" t="s">
        <v>363</v>
      </c>
      <c r="K13" t="s">
        <v>51</v>
      </c>
    </row>
    <row r="14" spans="1:17" x14ac:dyDescent="0.2">
      <c r="A14" t="s">
        <v>90</v>
      </c>
      <c r="B14" t="s">
        <v>137</v>
      </c>
      <c r="C14" t="s">
        <v>95</v>
      </c>
      <c r="D14" t="s">
        <v>364</v>
      </c>
      <c r="E14" t="s">
        <v>365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90</v>
      </c>
      <c r="B15" t="s">
        <v>278</v>
      </c>
      <c r="C15" t="s">
        <v>95</v>
      </c>
      <c r="D15" t="s">
        <v>366</v>
      </c>
      <c r="E15" t="s">
        <v>367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346</v>
      </c>
      <c r="B16" t="s">
        <v>167</v>
      </c>
      <c r="C16" t="s">
        <v>95</v>
      </c>
      <c r="D16" t="s">
        <v>368</v>
      </c>
      <c r="E16" t="s">
        <v>369</v>
      </c>
      <c r="F16">
        <v>46037</v>
      </c>
      <c r="G16" t="s">
        <v>11</v>
      </c>
      <c r="J16" t="s">
        <v>363</v>
      </c>
      <c r="K16" t="s">
        <v>3</v>
      </c>
    </row>
    <row r="17" spans="1:11" x14ac:dyDescent="0.2">
      <c r="A17" t="s">
        <v>91</v>
      </c>
      <c r="B17" t="s">
        <v>170</v>
      </c>
      <c r="C17" t="s">
        <v>95</v>
      </c>
      <c r="D17" t="s">
        <v>370</v>
      </c>
      <c r="E17" t="s">
        <v>371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346</v>
      </c>
      <c r="B18" t="s">
        <v>170</v>
      </c>
      <c r="C18" t="s">
        <v>95</v>
      </c>
      <c r="D18" t="s">
        <v>372</v>
      </c>
      <c r="E18" t="s">
        <v>373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A19" t="s">
        <v>91</v>
      </c>
      <c r="B19" t="s">
        <v>260</v>
      </c>
      <c r="C19" t="s">
        <v>95</v>
      </c>
      <c r="D19" t="s">
        <v>374</v>
      </c>
      <c r="E19" t="s">
        <v>375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91</v>
      </c>
      <c r="B20" t="s">
        <v>260</v>
      </c>
      <c r="C20" t="s">
        <v>95</v>
      </c>
      <c r="D20" t="s">
        <v>376</v>
      </c>
      <c r="E20" t="s">
        <v>377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91</v>
      </c>
      <c r="B21" t="s">
        <v>260</v>
      </c>
      <c r="C21" t="s">
        <v>95</v>
      </c>
      <c r="D21" t="s">
        <v>378</v>
      </c>
      <c r="E21" t="s">
        <v>379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91</v>
      </c>
      <c r="B22" t="s">
        <v>175</v>
      </c>
      <c r="C22" t="s">
        <v>95</v>
      </c>
      <c r="D22" t="s">
        <v>380</v>
      </c>
      <c r="E22" t="s">
        <v>381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346</v>
      </c>
      <c r="B4" t="s">
        <v>181</v>
      </c>
      <c r="C4" t="s">
        <v>97</v>
      </c>
      <c r="D4" t="s">
        <v>347</v>
      </c>
      <c r="E4" t="s">
        <v>348</v>
      </c>
      <c r="F4" t="s">
        <v>49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346</v>
      </c>
      <c r="B5" t="s">
        <v>143</v>
      </c>
      <c r="C5" t="s">
        <v>2</v>
      </c>
      <c r="D5" t="s">
        <v>382</v>
      </c>
      <c r="E5" t="s">
        <v>383</v>
      </c>
      <c r="F5" t="s">
        <v>55</v>
      </c>
      <c r="G5">
        <v>46024</v>
      </c>
      <c r="H5">
        <v>46034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346</v>
      </c>
      <c r="B6" t="s">
        <v>143</v>
      </c>
      <c r="C6" t="s">
        <v>2</v>
      </c>
      <c r="D6" t="s">
        <v>384</v>
      </c>
      <c r="E6" t="s">
        <v>385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91</v>
      </c>
      <c r="B7" t="s">
        <v>143</v>
      </c>
      <c r="C7" t="s">
        <v>96</v>
      </c>
      <c r="D7" t="s">
        <v>386</v>
      </c>
      <c r="E7" t="s">
        <v>387</v>
      </c>
      <c r="F7" t="s">
        <v>49</v>
      </c>
      <c r="G7">
        <v>46024</v>
      </c>
      <c r="H7">
        <v>46034</v>
      </c>
      <c r="I7" t="s">
        <v>4</v>
      </c>
      <c r="J7" t="s">
        <v>50</v>
      </c>
      <c r="M7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346</v>
      </c>
      <c r="B8" t="s">
        <v>143</v>
      </c>
      <c r="C8" t="s">
        <v>97</v>
      </c>
      <c r="D8" t="s">
        <v>349</v>
      </c>
      <c r="E8" t="s">
        <v>350</v>
      </c>
      <c r="F8" t="s">
        <v>49</v>
      </c>
      <c r="G8">
        <v>46024</v>
      </c>
      <c r="H8">
        <v>46034</v>
      </c>
      <c r="I8" t="s">
        <v>4</v>
      </c>
      <c r="J8" t="s">
        <v>50</v>
      </c>
      <c r="M8" t="s">
        <v>10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91</v>
      </c>
      <c r="B9" t="s">
        <v>188</v>
      </c>
      <c r="C9" t="s">
        <v>97</v>
      </c>
      <c r="D9" t="s">
        <v>351</v>
      </c>
      <c r="E9" t="s">
        <v>352</v>
      </c>
      <c r="F9" t="s">
        <v>55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51</v>
      </c>
    </row>
    <row r="10" spans="1:23" x14ac:dyDescent="0.2">
      <c r="A10" t="s">
        <v>91</v>
      </c>
      <c r="B10" t="s">
        <v>388</v>
      </c>
      <c r="C10" t="s">
        <v>2</v>
      </c>
      <c r="D10" t="s">
        <v>389</v>
      </c>
      <c r="E10" t="s">
        <v>390</v>
      </c>
      <c r="F10" t="s">
        <v>55</v>
      </c>
      <c r="G10">
        <v>46036</v>
      </c>
      <c r="H10">
        <v>46036</v>
      </c>
      <c r="I10" t="s">
        <v>5</v>
      </c>
      <c r="J10" t="s">
        <v>50</v>
      </c>
      <c r="M10" t="s">
        <v>58</v>
      </c>
      <c r="N10" t="s">
        <v>51</v>
      </c>
      <c r="O10" t="s">
        <v>51</v>
      </c>
    </row>
    <row r="11" spans="1:23" x14ac:dyDescent="0.2">
      <c r="A11" t="s">
        <v>91</v>
      </c>
      <c r="B11" t="s">
        <v>148</v>
      </c>
      <c r="C11" t="s">
        <v>97</v>
      </c>
      <c r="D11" t="s">
        <v>353</v>
      </c>
      <c r="E11" t="s">
        <v>354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91</v>
      </c>
      <c r="B12" t="s">
        <v>131</v>
      </c>
      <c r="C12" t="s">
        <v>2</v>
      </c>
      <c r="D12" t="s">
        <v>391</v>
      </c>
      <c r="E12" t="s">
        <v>392</v>
      </c>
      <c r="F12" t="s">
        <v>55</v>
      </c>
      <c r="G12">
        <v>46028</v>
      </c>
      <c r="H12">
        <v>46038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346</v>
      </c>
      <c r="B13" t="s">
        <v>134</v>
      </c>
      <c r="C13" t="s">
        <v>2</v>
      </c>
      <c r="D13" t="s">
        <v>393</v>
      </c>
      <c r="E13" t="s">
        <v>394</v>
      </c>
      <c r="F13" t="s">
        <v>55</v>
      </c>
      <c r="G13">
        <v>46031</v>
      </c>
      <c r="H13">
        <v>46041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90</v>
      </c>
      <c r="B14" t="s">
        <v>209</v>
      </c>
      <c r="C14" t="s">
        <v>2</v>
      </c>
      <c r="D14" t="s">
        <v>395</v>
      </c>
      <c r="E14" t="s">
        <v>396</v>
      </c>
      <c r="F14" t="s">
        <v>55</v>
      </c>
      <c r="G14">
        <v>46032</v>
      </c>
      <c r="H14">
        <v>46042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91</v>
      </c>
      <c r="B15" t="s">
        <v>209</v>
      </c>
      <c r="C15" t="s">
        <v>97</v>
      </c>
      <c r="D15" t="s">
        <v>355</v>
      </c>
      <c r="E15" t="s">
        <v>356</v>
      </c>
      <c r="F15" t="s">
        <v>55</v>
      </c>
      <c r="G15">
        <v>46032</v>
      </c>
      <c r="H15">
        <v>46042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91</v>
      </c>
      <c r="B16" t="s">
        <v>209</v>
      </c>
      <c r="C16" t="s">
        <v>97</v>
      </c>
      <c r="D16" t="s">
        <v>357</v>
      </c>
      <c r="E16" t="s">
        <v>358</v>
      </c>
      <c r="F16" t="s">
        <v>55</v>
      </c>
      <c r="G16">
        <v>46032</v>
      </c>
      <c r="H16">
        <v>46042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346</v>
      </c>
      <c r="B17" t="s">
        <v>209</v>
      </c>
      <c r="C17" t="s">
        <v>97</v>
      </c>
      <c r="D17" t="s">
        <v>361</v>
      </c>
      <c r="E17" t="s">
        <v>362</v>
      </c>
      <c r="F17" t="s">
        <v>55</v>
      </c>
      <c r="G17">
        <v>46032</v>
      </c>
      <c r="H17">
        <v>46042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91</v>
      </c>
      <c r="B18" t="s">
        <v>216</v>
      </c>
      <c r="C18" t="s">
        <v>2</v>
      </c>
      <c r="D18" t="s">
        <v>397</v>
      </c>
      <c r="E18" t="s">
        <v>398</v>
      </c>
      <c r="F18" t="s">
        <v>49</v>
      </c>
      <c r="G18">
        <v>46034</v>
      </c>
      <c r="H18">
        <v>46044</v>
      </c>
      <c r="I18" t="s">
        <v>11</v>
      </c>
      <c r="J18" t="s">
        <v>11</v>
      </c>
      <c r="M18" t="s">
        <v>363</v>
      </c>
      <c r="N18" t="s">
        <v>51</v>
      </c>
      <c r="O18" t="s">
        <v>54</v>
      </c>
    </row>
    <row r="19" spans="1:15" x14ac:dyDescent="0.2">
      <c r="A19" t="s">
        <v>91</v>
      </c>
      <c r="B19" t="s">
        <v>223</v>
      </c>
      <c r="C19" t="s">
        <v>2</v>
      </c>
      <c r="D19" t="s">
        <v>399</v>
      </c>
      <c r="E19" t="s">
        <v>400</v>
      </c>
      <c r="F19" t="s">
        <v>55</v>
      </c>
      <c r="G19">
        <v>46035</v>
      </c>
      <c r="H19">
        <v>46045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346</v>
      </c>
      <c r="B20" t="s">
        <v>223</v>
      </c>
      <c r="C20" t="s">
        <v>97</v>
      </c>
      <c r="D20" t="s">
        <v>58</v>
      </c>
      <c r="E20" t="s">
        <v>58</v>
      </c>
      <c r="F20" t="s">
        <v>55</v>
      </c>
      <c r="G20">
        <v>46035</v>
      </c>
      <c r="H20">
        <v>46045</v>
      </c>
      <c r="I20" t="s">
        <v>4</v>
      </c>
      <c r="J20" t="s">
        <v>50</v>
      </c>
      <c r="M20" t="s">
        <v>10</v>
      </c>
      <c r="N20" t="s">
        <v>51</v>
      </c>
      <c r="O20" t="s">
        <v>54</v>
      </c>
    </row>
    <row r="21" spans="1:15" x14ac:dyDescent="0.2">
      <c r="A21" t="s">
        <v>346</v>
      </c>
      <c r="B21" t="s">
        <v>223</v>
      </c>
      <c r="C21" t="s">
        <v>97</v>
      </c>
      <c r="D21" t="s">
        <v>58</v>
      </c>
      <c r="E21" t="s">
        <v>58</v>
      </c>
      <c r="F21" t="s">
        <v>55</v>
      </c>
      <c r="G21">
        <v>46035</v>
      </c>
      <c r="H21">
        <v>46045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346</v>
      </c>
      <c r="B22" t="s">
        <v>325</v>
      </c>
      <c r="C22" t="s">
        <v>2</v>
      </c>
      <c r="D22" t="s">
        <v>401</v>
      </c>
      <c r="E22" t="s">
        <v>402</v>
      </c>
      <c r="F22" t="s">
        <v>55</v>
      </c>
      <c r="G22">
        <v>46036</v>
      </c>
      <c r="H22">
        <v>46046</v>
      </c>
      <c r="I22" t="s">
        <v>4</v>
      </c>
      <c r="J22" t="s">
        <v>50</v>
      </c>
      <c r="M22" t="s">
        <v>10</v>
      </c>
      <c r="N22" t="s">
        <v>51</v>
      </c>
      <c r="O22" t="s">
        <v>54</v>
      </c>
    </row>
    <row r="23" spans="1:15" x14ac:dyDescent="0.2">
      <c r="A23" t="s">
        <v>346</v>
      </c>
      <c r="B23" t="s">
        <v>226</v>
      </c>
      <c r="C23" t="s">
        <v>2</v>
      </c>
      <c r="D23" t="s">
        <v>403</v>
      </c>
      <c r="E23" t="s">
        <v>404</v>
      </c>
      <c r="F23" t="s">
        <v>49</v>
      </c>
      <c r="G23">
        <v>46037</v>
      </c>
      <c r="H23">
        <v>46047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91</v>
      </c>
      <c r="B24" t="s">
        <v>137</v>
      </c>
      <c r="C24" t="s">
        <v>2</v>
      </c>
      <c r="D24" t="s">
        <v>405</v>
      </c>
      <c r="E24" t="s">
        <v>406</v>
      </c>
      <c r="F24" t="s">
        <v>49</v>
      </c>
      <c r="G24">
        <v>46037</v>
      </c>
      <c r="H24">
        <v>46050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91</v>
      </c>
      <c r="B25" t="s">
        <v>137</v>
      </c>
      <c r="C25" t="s">
        <v>2</v>
      </c>
      <c r="D25" t="s">
        <v>407</v>
      </c>
      <c r="E25" t="s">
        <v>408</v>
      </c>
      <c r="F25" t="s">
        <v>55</v>
      </c>
      <c r="G25">
        <v>46037</v>
      </c>
      <c r="H25">
        <v>46050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91</v>
      </c>
      <c r="B26" t="s">
        <v>137</v>
      </c>
      <c r="C26" t="s">
        <v>2</v>
      </c>
      <c r="D26" t="s">
        <v>409</v>
      </c>
      <c r="E26" t="s">
        <v>410</v>
      </c>
      <c r="F26" t="s">
        <v>49</v>
      </c>
      <c r="G26">
        <v>46037</v>
      </c>
      <c r="H26">
        <v>46050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90</v>
      </c>
      <c r="B27" t="s">
        <v>137</v>
      </c>
      <c r="C27" t="s">
        <v>97</v>
      </c>
      <c r="D27" t="s">
        <v>364</v>
      </c>
      <c r="E27" t="s">
        <v>365</v>
      </c>
      <c r="F27" t="s">
        <v>49</v>
      </c>
      <c r="G27">
        <v>46037</v>
      </c>
      <c r="H27">
        <v>46050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346</v>
      </c>
      <c r="B28" t="s">
        <v>278</v>
      </c>
      <c r="C28" t="s">
        <v>2</v>
      </c>
      <c r="D28" t="s">
        <v>411</v>
      </c>
      <c r="E28" t="s">
        <v>412</v>
      </c>
      <c r="F28" t="s">
        <v>49</v>
      </c>
      <c r="G28">
        <v>46037</v>
      </c>
      <c r="H28">
        <v>46054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346</v>
      </c>
      <c r="B29" t="s">
        <v>278</v>
      </c>
      <c r="C29" t="s">
        <v>2</v>
      </c>
      <c r="D29" t="s">
        <v>413</v>
      </c>
      <c r="E29" t="s">
        <v>414</v>
      </c>
      <c r="F29" t="s">
        <v>55</v>
      </c>
      <c r="G29">
        <v>46037</v>
      </c>
      <c r="H29">
        <v>46054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90</v>
      </c>
      <c r="B30" t="s">
        <v>278</v>
      </c>
      <c r="C30" t="s">
        <v>96</v>
      </c>
      <c r="D30" t="s">
        <v>415</v>
      </c>
      <c r="E30" t="s">
        <v>416</v>
      </c>
      <c r="F30" t="s">
        <v>55</v>
      </c>
      <c r="G30">
        <v>46037</v>
      </c>
      <c r="H30">
        <v>46054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90</v>
      </c>
      <c r="B31" t="s">
        <v>278</v>
      </c>
      <c r="C31" t="s">
        <v>97</v>
      </c>
      <c r="D31" t="s">
        <v>366</v>
      </c>
      <c r="E31" t="s">
        <v>367</v>
      </c>
      <c r="F31" t="s">
        <v>55</v>
      </c>
      <c r="G31">
        <v>46037</v>
      </c>
      <c r="H31">
        <v>46054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346</v>
      </c>
      <c r="B32" t="s">
        <v>167</v>
      </c>
      <c r="C32" t="s">
        <v>97</v>
      </c>
      <c r="D32" t="s">
        <v>368</v>
      </c>
      <c r="E32" t="s">
        <v>369</v>
      </c>
      <c r="F32" t="s">
        <v>55</v>
      </c>
      <c r="G32">
        <v>46037</v>
      </c>
      <c r="H32">
        <v>46055</v>
      </c>
      <c r="I32" t="s">
        <v>11</v>
      </c>
      <c r="M32" t="s">
        <v>363</v>
      </c>
      <c r="N32" t="s">
        <v>3</v>
      </c>
      <c r="O32" t="s">
        <v>52</v>
      </c>
    </row>
    <row r="33" spans="1:15" x14ac:dyDescent="0.2">
      <c r="A33" t="s">
        <v>90</v>
      </c>
      <c r="B33" t="s">
        <v>170</v>
      </c>
      <c r="C33" t="s">
        <v>2</v>
      </c>
      <c r="D33" t="s">
        <v>417</v>
      </c>
      <c r="E33" t="s">
        <v>418</v>
      </c>
      <c r="F33" t="s">
        <v>55</v>
      </c>
      <c r="G33">
        <v>46037</v>
      </c>
      <c r="H33">
        <v>46056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91</v>
      </c>
      <c r="B34" t="s">
        <v>170</v>
      </c>
      <c r="C34" t="s">
        <v>97</v>
      </c>
      <c r="D34" t="s">
        <v>370</v>
      </c>
      <c r="E34" t="s">
        <v>371</v>
      </c>
      <c r="F34" t="s">
        <v>55</v>
      </c>
      <c r="G34">
        <v>46037</v>
      </c>
      <c r="H34">
        <v>46056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346</v>
      </c>
      <c r="B35" t="s">
        <v>170</v>
      </c>
      <c r="C35" t="s">
        <v>97</v>
      </c>
      <c r="D35" t="s">
        <v>372</v>
      </c>
      <c r="E35" t="s">
        <v>373</v>
      </c>
      <c r="F35" t="s">
        <v>55</v>
      </c>
      <c r="G35">
        <v>46037</v>
      </c>
      <c r="H35">
        <v>46056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91</v>
      </c>
      <c r="B36" t="s">
        <v>287</v>
      </c>
      <c r="C36" t="s">
        <v>2</v>
      </c>
      <c r="D36" t="s">
        <v>419</v>
      </c>
      <c r="E36" t="s">
        <v>420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91</v>
      </c>
      <c r="B37" t="s">
        <v>260</v>
      </c>
      <c r="C37" t="s">
        <v>97</v>
      </c>
      <c r="D37" t="s">
        <v>376</v>
      </c>
      <c r="E37" t="s">
        <v>377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91</v>
      </c>
      <c r="B38" t="s">
        <v>260</v>
      </c>
      <c r="C38" t="s">
        <v>97</v>
      </c>
      <c r="D38" t="s">
        <v>378</v>
      </c>
      <c r="E38" t="s">
        <v>379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91</v>
      </c>
      <c r="B39" t="s">
        <v>175</v>
      </c>
      <c r="C39" t="s">
        <v>97</v>
      </c>
      <c r="D39" t="s">
        <v>380</v>
      </c>
      <c r="E39" t="s">
        <v>381</v>
      </c>
      <c r="F39" t="s">
        <v>55</v>
      </c>
      <c r="G39">
        <v>46037</v>
      </c>
      <c r="H39">
        <v>46058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91</v>
      </c>
      <c r="B40" t="s">
        <v>178</v>
      </c>
      <c r="C40" t="s">
        <v>2</v>
      </c>
      <c r="D40" t="s">
        <v>421</v>
      </c>
      <c r="E40" t="s">
        <v>422</v>
      </c>
      <c r="F40" t="s">
        <v>49</v>
      </c>
      <c r="G40">
        <v>46037</v>
      </c>
      <c r="H40">
        <v>46058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91</v>
      </c>
      <c r="B41" t="s">
        <v>178</v>
      </c>
      <c r="C41" t="s">
        <v>2</v>
      </c>
      <c r="D41" t="s">
        <v>423</v>
      </c>
      <c r="E41" t="s">
        <v>424</v>
      </c>
      <c r="F41" t="s">
        <v>55</v>
      </c>
      <c r="G41">
        <v>46037</v>
      </c>
      <c r="H41">
        <v>46058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70</v>
      </c>
      <c r="B4" t="s">
        <v>181</v>
      </c>
      <c r="C4" t="s">
        <v>2</v>
      </c>
      <c r="D4" t="s">
        <v>425</v>
      </c>
      <c r="E4" t="s">
        <v>426</v>
      </c>
      <c r="F4" t="s">
        <v>55</v>
      </c>
      <c r="G4">
        <v>46023</v>
      </c>
      <c r="H4">
        <v>46033</v>
      </c>
      <c r="I4" t="s">
        <v>4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427</v>
      </c>
      <c r="B5" t="s">
        <v>181</v>
      </c>
      <c r="C5" t="s">
        <v>2</v>
      </c>
      <c r="D5" t="s">
        <v>428</v>
      </c>
      <c r="E5" t="s">
        <v>429</v>
      </c>
      <c r="F5" t="s">
        <v>55</v>
      </c>
      <c r="G5">
        <v>46023</v>
      </c>
      <c r="H5">
        <v>46033</v>
      </c>
      <c r="I5" t="s">
        <v>4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427</v>
      </c>
      <c r="B6" t="s">
        <v>181</v>
      </c>
      <c r="C6" t="s">
        <v>2</v>
      </c>
      <c r="D6" t="s">
        <v>430</v>
      </c>
      <c r="E6" t="s">
        <v>431</v>
      </c>
      <c r="F6" t="s">
        <v>55</v>
      </c>
      <c r="G6">
        <v>46023</v>
      </c>
      <c r="H6">
        <v>46033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427</v>
      </c>
      <c r="B7" t="s">
        <v>143</v>
      </c>
      <c r="C7" t="s">
        <v>2</v>
      </c>
      <c r="D7" t="s">
        <v>432</v>
      </c>
      <c r="E7" t="s">
        <v>433</v>
      </c>
      <c r="F7" t="s">
        <v>55</v>
      </c>
      <c r="G7">
        <v>46024</v>
      </c>
      <c r="H7">
        <v>46034</v>
      </c>
      <c r="I7" t="s">
        <v>4</v>
      </c>
      <c r="M7" t="s">
        <v>58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427</v>
      </c>
      <c r="B8" t="s">
        <v>143</v>
      </c>
      <c r="C8" t="s">
        <v>2</v>
      </c>
      <c r="D8" t="s">
        <v>434</v>
      </c>
      <c r="E8" t="s">
        <v>435</v>
      </c>
      <c r="F8" t="s">
        <v>55</v>
      </c>
      <c r="G8">
        <v>46024</v>
      </c>
      <c r="H8">
        <v>46034</v>
      </c>
      <c r="I8" t="s">
        <v>4</v>
      </c>
      <c r="M8" t="s">
        <v>58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427</v>
      </c>
      <c r="B9" t="s">
        <v>188</v>
      </c>
      <c r="C9" t="s">
        <v>2</v>
      </c>
      <c r="D9" t="s">
        <v>436</v>
      </c>
      <c r="E9" t="s">
        <v>437</v>
      </c>
      <c r="F9" t="s">
        <v>55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71</v>
      </c>
      <c r="B10" t="s">
        <v>388</v>
      </c>
      <c r="C10" t="s">
        <v>2</v>
      </c>
      <c r="D10" t="s">
        <v>438</v>
      </c>
      <c r="E10" t="s">
        <v>439</v>
      </c>
      <c r="F10" t="s">
        <v>55</v>
      </c>
      <c r="G10">
        <v>46026</v>
      </c>
      <c r="H10">
        <v>46036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73</v>
      </c>
      <c r="B11" t="s">
        <v>388</v>
      </c>
      <c r="C11" t="s">
        <v>96</v>
      </c>
      <c r="D11" t="s">
        <v>440</v>
      </c>
      <c r="E11" t="s">
        <v>441</v>
      </c>
      <c r="F11" t="s">
        <v>55</v>
      </c>
      <c r="G11">
        <v>46026</v>
      </c>
      <c r="H11">
        <v>46036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70</v>
      </c>
      <c r="B12" t="s">
        <v>148</v>
      </c>
      <c r="C12" t="s">
        <v>2</v>
      </c>
      <c r="D12" t="s">
        <v>442</v>
      </c>
      <c r="E12" t="s">
        <v>443</v>
      </c>
      <c r="F12" t="s">
        <v>49</v>
      </c>
      <c r="G12">
        <v>46027</v>
      </c>
      <c r="H12">
        <v>46037</v>
      </c>
      <c r="J12" t="s">
        <v>59</v>
      </c>
      <c r="M12" t="s">
        <v>363</v>
      </c>
      <c r="N12" t="s">
        <v>51</v>
      </c>
      <c r="O12" t="s">
        <v>54</v>
      </c>
    </row>
    <row r="13" spans="1:23" x14ac:dyDescent="0.2">
      <c r="A13" t="s">
        <v>427</v>
      </c>
      <c r="B13" t="s">
        <v>131</v>
      </c>
      <c r="C13" t="s">
        <v>97</v>
      </c>
      <c r="D13" t="s">
        <v>444</v>
      </c>
      <c r="E13" t="s">
        <v>445</v>
      </c>
      <c r="F13" t="s">
        <v>49</v>
      </c>
      <c r="G13">
        <v>46028</v>
      </c>
      <c r="H13">
        <v>46038</v>
      </c>
      <c r="J13" t="s">
        <v>50</v>
      </c>
      <c r="M13" t="s">
        <v>58</v>
      </c>
      <c r="N13" t="s">
        <v>51</v>
      </c>
      <c r="O13" t="s">
        <v>54</v>
      </c>
    </row>
    <row r="14" spans="1:23" x14ac:dyDescent="0.2">
      <c r="A14" t="s">
        <v>70</v>
      </c>
      <c r="B14" t="s">
        <v>199</v>
      </c>
      <c r="C14" t="s">
        <v>97</v>
      </c>
      <c r="D14" t="s">
        <v>446</v>
      </c>
      <c r="E14" t="s">
        <v>447</v>
      </c>
      <c r="F14" t="s">
        <v>55</v>
      </c>
      <c r="G14">
        <v>46029</v>
      </c>
      <c r="H14">
        <v>46039</v>
      </c>
      <c r="J14" t="s">
        <v>50</v>
      </c>
      <c r="M14" t="s">
        <v>58</v>
      </c>
      <c r="N14" t="s">
        <v>51</v>
      </c>
      <c r="O14" t="s">
        <v>54</v>
      </c>
    </row>
    <row r="15" spans="1:23" x14ac:dyDescent="0.2">
      <c r="A15" t="s">
        <v>70</v>
      </c>
      <c r="B15" t="s">
        <v>134</v>
      </c>
      <c r="C15" t="s">
        <v>2</v>
      </c>
      <c r="D15" t="s">
        <v>448</v>
      </c>
      <c r="E15" t="s">
        <v>449</v>
      </c>
      <c r="F15" t="s">
        <v>49</v>
      </c>
      <c r="G15">
        <v>46031</v>
      </c>
      <c r="H15">
        <v>46041</v>
      </c>
      <c r="J15" t="s">
        <v>50</v>
      </c>
      <c r="M15" t="s">
        <v>58</v>
      </c>
      <c r="N15" t="s">
        <v>51</v>
      </c>
      <c r="O15" t="s">
        <v>54</v>
      </c>
    </row>
    <row r="16" spans="1:23" x14ac:dyDescent="0.2">
      <c r="A16" t="s">
        <v>71</v>
      </c>
      <c r="B16" t="s">
        <v>134</v>
      </c>
      <c r="C16" t="s">
        <v>97</v>
      </c>
      <c r="D16" t="s">
        <v>450</v>
      </c>
      <c r="E16" t="s">
        <v>451</v>
      </c>
      <c r="F16" t="s">
        <v>55</v>
      </c>
      <c r="G16">
        <v>46031</v>
      </c>
      <c r="H16">
        <v>46041</v>
      </c>
      <c r="J16" t="s">
        <v>50</v>
      </c>
      <c r="M16" t="s">
        <v>58</v>
      </c>
      <c r="N16" t="s">
        <v>51</v>
      </c>
      <c r="O16" t="s">
        <v>54</v>
      </c>
    </row>
    <row r="17" spans="1:15" x14ac:dyDescent="0.2">
      <c r="A17" t="s">
        <v>71</v>
      </c>
      <c r="B17" t="s">
        <v>134</v>
      </c>
      <c r="C17" t="s">
        <v>97</v>
      </c>
      <c r="D17" t="s">
        <v>452</v>
      </c>
      <c r="E17" t="s">
        <v>453</v>
      </c>
      <c r="F17" t="s">
        <v>55</v>
      </c>
      <c r="G17">
        <v>46031</v>
      </c>
      <c r="H17">
        <v>46041</v>
      </c>
      <c r="J17" t="s">
        <v>50</v>
      </c>
      <c r="M17" t="s">
        <v>58</v>
      </c>
      <c r="N17" t="s">
        <v>51</v>
      </c>
      <c r="O17" t="s">
        <v>54</v>
      </c>
    </row>
    <row r="18" spans="1:15" x14ac:dyDescent="0.2">
      <c r="A18" t="s">
        <v>70</v>
      </c>
      <c r="B18" t="s">
        <v>209</v>
      </c>
      <c r="C18" t="s">
        <v>96</v>
      </c>
      <c r="D18" t="s">
        <v>454</v>
      </c>
      <c r="E18" t="s">
        <v>455</v>
      </c>
      <c r="F18" t="s">
        <v>49</v>
      </c>
      <c r="G18">
        <v>46032</v>
      </c>
      <c r="H18">
        <v>46042</v>
      </c>
      <c r="J18" t="s">
        <v>50</v>
      </c>
      <c r="M18" t="s">
        <v>58</v>
      </c>
      <c r="N18" t="s">
        <v>51</v>
      </c>
      <c r="O18" t="s">
        <v>54</v>
      </c>
    </row>
    <row r="19" spans="1:15" x14ac:dyDescent="0.2">
      <c r="A19" t="s">
        <v>427</v>
      </c>
      <c r="B19" t="s">
        <v>216</v>
      </c>
      <c r="C19" t="s">
        <v>2</v>
      </c>
      <c r="D19" t="s">
        <v>456</v>
      </c>
      <c r="E19" t="s">
        <v>457</v>
      </c>
      <c r="F19" t="s">
        <v>55</v>
      </c>
      <c r="G19">
        <v>46034</v>
      </c>
      <c r="H19">
        <v>46044</v>
      </c>
      <c r="J19" t="s">
        <v>50</v>
      </c>
      <c r="M19" t="s">
        <v>58</v>
      </c>
      <c r="N19" t="s">
        <v>51</v>
      </c>
      <c r="O19" t="s">
        <v>54</v>
      </c>
    </row>
    <row r="20" spans="1:15" x14ac:dyDescent="0.2">
      <c r="A20" t="s">
        <v>71</v>
      </c>
      <c r="B20" t="s">
        <v>223</v>
      </c>
      <c r="C20" t="s">
        <v>2</v>
      </c>
      <c r="D20" t="s">
        <v>458</v>
      </c>
      <c r="E20" t="s">
        <v>459</v>
      </c>
      <c r="F20" t="s">
        <v>55</v>
      </c>
      <c r="G20">
        <v>46035</v>
      </c>
      <c r="H20">
        <v>46045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71</v>
      </c>
      <c r="B21" t="s">
        <v>223</v>
      </c>
      <c r="C21" t="s">
        <v>2</v>
      </c>
      <c r="D21" t="s">
        <v>460</v>
      </c>
      <c r="E21" t="s">
        <v>461</v>
      </c>
      <c r="F21" t="s">
        <v>55</v>
      </c>
      <c r="G21">
        <v>46035</v>
      </c>
      <c r="H21">
        <v>46045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70</v>
      </c>
      <c r="B22" t="s">
        <v>223</v>
      </c>
      <c r="C22" t="s">
        <v>97</v>
      </c>
      <c r="D22" t="s">
        <v>462</v>
      </c>
      <c r="E22" t="s">
        <v>463</v>
      </c>
      <c r="F22" t="s">
        <v>55</v>
      </c>
      <c r="G22">
        <v>46035</v>
      </c>
      <c r="H22">
        <v>46045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71</v>
      </c>
      <c r="B23" t="s">
        <v>325</v>
      </c>
      <c r="C23" t="s">
        <v>97</v>
      </c>
      <c r="D23" t="s">
        <v>464</v>
      </c>
      <c r="E23" t="s">
        <v>465</v>
      </c>
      <c r="F23" t="s">
        <v>55</v>
      </c>
      <c r="G23">
        <v>46036</v>
      </c>
      <c r="H23">
        <v>46046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71</v>
      </c>
      <c r="B24" t="s">
        <v>325</v>
      </c>
      <c r="C24" t="s">
        <v>97</v>
      </c>
      <c r="D24" t="s">
        <v>466</v>
      </c>
      <c r="E24" t="s">
        <v>467</v>
      </c>
      <c r="F24" t="s">
        <v>55</v>
      </c>
      <c r="G24">
        <v>46036</v>
      </c>
      <c r="H24">
        <v>46046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71</v>
      </c>
      <c r="B25" t="s">
        <v>137</v>
      </c>
      <c r="C25" t="s">
        <v>2</v>
      </c>
      <c r="D25" t="s">
        <v>468</v>
      </c>
      <c r="E25" t="s">
        <v>469</v>
      </c>
      <c r="F25" t="s">
        <v>55</v>
      </c>
      <c r="G25">
        <v>46037</v>
      </c>
      <c r="H25">
        <v>46050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71</v>
      </c>
      <c r="B26" t="s">
        <v>162</v>
      </c>
      <c r="C26" t="s">
        <v>2</v>
      </c>
      <c r="D26" t="s">
        <v>470</v>
      </c>
      <c r="E26" t="s">
        <v>471</v>
      </c>
      <c r="F26" t="s">
        <v>55</v>
      </c>
      <c r="G26">
        <v>46037</v>
      </c>
      <c r="H26">
        <v>46053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71</v>
      </c>
      <c r="B27" t="s">
        <v>167</v>
      </c>
      <c r="C27" t="s">
        <v>2</v>
      </c>
      <c r="D27" t="s">
        <v>472</v>
      </c>
      <c r="E27" t="s">
        <v>473</v>
      </c>
      <c r="F27" t="s">
        <v>49</v>
      </c>
      <c r="G27">
        <v>46037</v>
      </c>
      <c r="H27">
        <v>46055</v>
      </c>
      <c r="M27" t="s">
        <v>58</v>
      </c>
      <c r="N27" t="s">
        <v>3</v>
      </c>
      <c r="O27" t="s">
        <v>52</v>
      </c>
    </row>
    <row r="28" spans="1:15" x14ac:dyDescent="0.2">
      <c r="A28" t="s">
        <v>427</v>
      </c>
      <c r="B28" t="s">
        <v>287</v>
      </c>
      <c r="C28" t="s">
        <v>2</v>
      </c>
      <c r="D28" t="s">
        <v>474</v>
      </c>
      <c r="E28" t="s">
        <v>475</v>
      </c>
      <c r="F28" t="s">
        <v>55</v>
      </c>
      <c r="G28">
        <v>46037</v>
      </c>
      <c r="H28">
        <v>46058</v>
      </c>
      <c r="I28" t="s">
        <v>476</v>
      </c>
      <c r="M28" t="s">
        <v>58</v>
      </c>
      <c r="N28" t="s">
        <v>3</v>
      </c>
      <c r="O28" t="s">
        <v>52</v>
      </c>
    </row>
    <row r="29" spans="1:15" x14ac:dyDescent="0.2">
      <c r="A29" t="s">
        <v>71</v>
      </c>
      <c r="B29" t="s">
        <v>287</v>
      </c>
      <c r="C29" t="s">
        <v>2</v>
      </c>
      <c r="D29" t="s">
        <v>477</v>
      </c>
      <c r="E29" t="s">
        <v>478</v>
      </c>
      <c r="F29" t="s">
        <v>49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70</v>
      </c>
      <c r="B30" t="s">
        <v>287</v>
      </c>
      <c r="C30" t="s">
        <v>97</v>
      </c>
      <c r="D30" t="s">
        <v>479</v>
      </c>
      <c r="E30" t="s">
        <v>480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70</v>
      </c>
      <c r="B31" t="s">
        <v>287</v>
      </c>
      <c r="C31" t="s">
        <v>97</v>
      </c>
      <c r="D31" t="s">
        <v>481</v>
      </c>
      <c r="E31" t="s">
        <v>482</v>
      </c>
      <c r="F31" t="s">
        <v>55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70</v>
      </c>
      <c r="B32" t="s">
        <v>287</v>
      </c>
      <c r="C32" t="s">
        <v>97</v>
      </c>
      <c r="D32" t="s">
        <v>483</v>
      </c>
      <c r="E32" t="s">
        <v>484</v>
      </c>
      <c r="F32" t="s">
        <v>49</v>
      </c>
      <c r="G32">
        <v>46037</v>
      </c>
      <c r="H32">
        <v>46058</v>
      </c>
      <c r="I32" t="s">
        <v>476</v>
      </c>
      <c r="M32" t="s">
        <v>58</v>
      </c>
      <c r="N32" t="s">
        <v>3</v>
      </c>
      <c r="O32" t="s">
        <v>52</v>
      </c>
    </row>
    <row r="33" spans="1:15" x14ac:dyDescent="0.2">
      <c r="A33" t="s">
        <v>427</v>
      </c>
      <c r="B33" t="s">
        <v>287</v>
      </c>
      <c r="C33" t="s">
        <v>97</v>
      </c>
      <c r="D33" t="s">
        <v>485</v>
      </c>
      <c r="E33" t="s">
        <v>486</v>
      </c>
      <c r="F33" t="s">
        <v>49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70</v>
      </c>
      <c r="B34" t="s">
        <v>255</v>
      </c>
      <c r="C34" t="s">
        <v>97</v>
      </c>
      <c r="D34" t="s">
        <v>487</v>
      </c>
      <c r="E34" t="s">
        <v>488</v>
      </c>
      <c r="F34" t="s">
        <v>55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70</v>
      </c>
      <c r="B35" t="s">
        <v>255</v>
      </c>
      <c r="C35" t="s">
        <v>97</v>
      </c>
      <c r="D35" t="s">
        <v>489</v>
      </c>
      <c r="E35" t="s">
        <v>490</v>
      </c>
      <c r="F35" t="s">
        <v>55</v>
      </c>
      <c r="G35">
        <v>46037</v>
      </c>
      <c r="H35">
        <v>46058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73</v>
      </c>
      <c r="B36" t="s">
        <v>260</v>
      </c>
      <c r="C36" t="s">
        <v>2</v>
      </c>
      <c r="D36" t="s">
        <v>491</v>
      </c>
      <c r="E36" t="s">
        <v>492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70</v>
      </c>
      <c r="B37" t="s">
        <v>260</v>
      </c>
      <c r="C37" t="s">
        <v>97</v>
      </c>
      <c r="D37" t="s">
        <v>493</v>
      </c>
      <c r="E37" t="s">
        <v>494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70</v>
      </c>
      <c r="B38" t="s">
        <v>175</v>
      </c>
      <c r="C38" t="s">
        <v>2</v>
      </c>
      <c r="D38" t="s">
        <v>495</v>
      </c>
      <c r="E38" t="s">
        <v>496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1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1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87</v>
      </c>
      <c r="B4" t="s">
        <v>181</v>
      </c>
      <c r="C4" t="s">
        <v>97</v>
      </c>
      <c r="D4" t="s">
        <v>497</v>
      </c>
      <c r="E4" t="s">
        <v>498</v>
      </c>
      <c r="F4" t="s">
        <v>49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104</v>
      </c>
      <c r="B5" t="s">
        <v>188</v>
      </c>
      <c r="C5" t="s">
        <v>97</v>
      </c>
      <c r="D5" t="s">
        <v>499</v>
      </c>
      <c r="E5" t="s">
        <v>500</v>
      </c>
      <c r="F5" t="s">
        <v>55</v>
      </c>
      <c r="G5">
        <v>46025</v>
      </c>
      <c r="H5">
        <v>46035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104</v>
      </c>
      <c r="B6" t="s">
        <v>131</v>
      </c>
      <c r="C6" t="s">
        <v>2</v>
      </c>
      <c r="D6" t="s">
        <v>501</v>
      </c>
      <c r="E6" t="s">
        <v>502</v>
      </c>
      <c r="F6" t="s">
        <v>55</v>
      </c>
      <c r="G6">
        <v>46028</v>
      </c>
      <c r="H6">
        <v>46038</v>
      </c>
      <c r="I6" t="s">
        <v>4</v>
      </c>
      <c r="J6" t="s">
        <v>50</v>
      </c>
      <c r="M6" t="s">
        <v>10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88</v>
      </c>
      <c r="B7" t="s">
        <v>202</v>
      </c>
      <c r="C7" t="s">
        <v>2</v>
      </c>
      <c r="D7" t="s">
        <v>503</v>
      </c>
      <c r="E7" t="s">
        <v>504</v>
      </c>
      <c r="F7" t="s">
        <v>55</v>
      </c>
      <c r="G7">
        <v>46040</v>
      </c>
      <c r="H7">
        <v>46040</v>
      </c>
      <c r="I7" t="s">
        <v>5</v>
      </c>
      <c r="J7" t="s">
        <v>57</v>
      </c>
      <c r="M7" t="s">
        <v>58</v>
      </c>
      <c r="N7" t="s">
        <v>3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87</v>
      </c>
      <c r="B8" t="s">
        <v>202</v>
      </c>
      <c r="C8" t="s">
        <v>97</v>
      </c>
      <c r="D8" t="s">
        <v>505</v>
      </c>
      <c r="E8" t="s">
        <v>506</v>
      </c>
      <c r="F8" t="s">
        <v>55</v>
      </c>
      <c r="G8">
        <v>46030</v>
      </c>
      <c r="H8">
        <v>46040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104</v>
      </c>
      <c r="B9" t="s">
        <v>134</v>
      </c>
      <c r="C9" t="s">
        <v>2</v>
      </c>
      <c r="D9" t="s">
        <v>507</v>
      </c>
      <c r="E9" t="s">
        <v>508</v>
      </c>
      <c r="F9" t="s">
        <v>49</v>
      </c>
      <c r="G9">
        <v>46031</v>
      </c>
      <c r="H9">
        <v>46041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104</v>
      </c>
      <c r="B10" t="s">
        <v>314</v>
      </c>
      <c r="C10" t="s">
        <v>97</v>
      </c>
      <c r="D10" t="s">
        <v>509</v>
      </c>
      <c r="E10" t="s">
        <v>510</v>
      </c>
      <c r="F10" t="s">
        <v>55</v>
      </c>
      <c r="G10">
        <v>46033</v>
      </c>
      <c r="H10">
        <v>46043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104</v>
      </c>
      <c r="B11" t="s">
        <v>314</v>
      </c>
      <c r="C11" t="s">
        <v>97</v>
      </c>
      <c r="D11" t="s">
        <v>511</v>
      </c>
      <c r="E11" t="s">
        <v>512</v>
      </c>
      <c r="F11" t="s">
        <v>55</v>
      </c>
      <c r="G11">
        <v>46033</v>
      </c>
      <c r="H11">
        <v>46043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104</v>
      </c>
      <c r="B12" t="s">
        <v>216</v>
      </c>
      <c r="C12" t="s">
        <v>2</v>
      </c>
      <c r="D12" t="s">
        <v>513</v>
      </c>
      <c r="E12" t="s">
        <v>514</v>
      </c>
      <c r="F12" t="s">
        <v>55</v>
      </c>
      <c r="G12">
        <v>46034</v>
      </c>
      <c r="H12">
        <v>46044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88</v>
      </c>
      <c r="B13" t="s">
        <v>216</v>
      </c>
      <c r="C13" t="s">
        <v>2</v>
      </c>
      <c r="D13" t="s">
        <v>515</v>
      </c>
      <c r="E13" t="s">
        <v>516</v>
      </c>
      <c r="F13" t="s">
        <v>55</v>
      </c>
      <c r="G13">
        <v>46034</v>
      </c>
      <c r="H13">
        <v>46044</v>
      </c>
      <c r="I13" t="s">
        <v>4</v>
      </c>
      <c r="J13" t="s">
        <v>50</v>
      </c>
      <c r="N13" t="s">
        <v>51</v>
      </c>
    </row>
    <row r="14" spans="1:23" x14ac:dyDescent="0.2">
      <c r="A14" t="s">
        <v>88</v>
      </c>
      <c r="B14" t="s">
        <v>216</v>
      </c>
      <c r="C14" t="s">
        <v>97</v>
      </c>
      <c r="D14" t="s">
        <v>517</v>
      </c>
      <c r="E14" t="s">
        <v>518</v>
      </c>
      <c r="F14" t="s">
        <v>55</v>
      </c>
      <c r="G14">
        <v>46034</v>
      </c>
      <c r="H14">
        <v>46044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88</v>
      </c>
      <c r="B15" t="s">
        <v>223</v>
      </c>
      <c r="C15" t="s">
        <v>2</v>
      </c>
      <c r="D15" t="s">
        <v>519</v>
      </c>
      <c r="E15" t="s">
        <v>520</v>
      </c>
      <c r="F15" t="s">
        <v>55</v>
      </c>
      <c r="G15">
        <v>46035</v>
      </c>
      <c r="H15">
        <v>46045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104</v>
      </c>
      <c r="B16" t="s">
        <v>223</v>
      </c>
      <c r="C16" t="s">
        <v>2</v>
      </c>
      <c r="D16" t="s">
        <v>521</v>
      </c>
      <c r="E16" t="s">
        <v>522</v>
      </c>
      <c r="F16" t="s">
        <v>55</v>
      </c>
      <c r="G16">
        <v>46035</v>
      </c>
      <c r="H16">
        <v>46045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87</v>
      </c>
      <c r="B17" t="s">
        <v>223</v>
      </c>
      <c r="C17" t="s">
        <v>96</v>
      </c>
      <c r="D17" t="s">
        <v>523</v>
      </c>
      <c r="E17" t="s">
        <v>524</v>
      </c>
      <c r="F17" t="s">
        <v>55</v>
      </c>
      <c r="G17">
        <v>46035</v>
      </c>
      <c r="H17">
        <v>46045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88</v>
      </c>
      <c r="B18" t="s">
        <v>223</v>
      </c>
      <c r="C18" t="s">
        <v>97</v>
      </c>
      <c r="D18" t="s">
        <v>525</v>
      </c>
      <c r="E18" t="s">
        <v>526</v>
      </c>
      <c r="F18" t="s">
        <v>55</v>
      </c>
      <c r="G18">
        <v>46035</v>
      </c>
      <c r="H18">
        <v>46045</v>
      </c>
      <c r="I18" t="s">
        <v>4</v>
      </c>
      <c r="J18" t="s">
        <v>57</v>
      </c>
      <c r="M18" t="s">
        <v>58</v>
      </c>
      <c r="N18" t="s">
        <v>51</v>
      </c>
      <c r="O18" t="s">
        <v>54</v>
      </c>
    </row>
    <row r="19" spans="1:15" x14ac:dyDescent="0.2">
      <c r="A19" t="s">
        <v>104</v>
      </c>
      <c r="B19" t="s">
        <v>223</v>
      </c>
      <c r="C19" t="s">
        <v>97</v>
      </c>
      <c r="D19" t="s">
        <v>527</v>
      </c>
      <c r="E19" t="s">
        <v>528</v>
      </c>
      <c r="F19" t="s">
        <v>49</v>
      </c>
      <c r="G19">
        <v>46035</v>
      </c>
      <c r="H19">
        <v>46045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104</v>
      </c>
      <c r="B20" t="s">
        <v>223</v>
      </c>
      <c r="C20" t="s">
        <v>97</v>
      </c>
      <c r="D20" t="s">
        <v>529</v>
      </c>
      <c r="E20" t="s">
        <v>530</v>
      </c>
      <c r="F20" t="s">
        <v>49</v>
      </c>
      <c r="G20">
        <v>46035</v>
      </c>
      <c r="H20">
        <v>46045</v>
      </c>
      <c r="I20" t="s">
        <v>4</v>
      </c>
      <c r="J20" t="s">
        <v>50</v>
      </c>
      <c r="M20" t="s">
        <v>10</v>
      </c>
      <c r="N20" t="s">
        <v>51</v>
      </c>
      <c r="O20" t="s">
        <v>54</v>
      </c>
    </row>
    <row r="21" spans="1:15" x14ac:dyDescent="0.2">
      <c r="A21" t="s">
        <v>87</v>
      </c>
      <c r="B21" t="s">
        <v>325</v>
      </c>
      <c r="C21" t="s">
        <v>97</v>
      </c>
      <c r="D21" t="s">
        <v>531</v>
      </c>
      <c r="E21" t="s">
        <v>532</v>
      </c>
      <c r="F21" t="s">
        <v>49</v>
      </c>
      <c r="G21">
        <v>46036</v>
      </c>
      <c r="H21">
        <v>46046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104</v>
      </c>
      <c r="B22" t="s">
        <v>226</v>
      </c>
      <c r="C22" t="s">
        <v>2</v>
      </c>
      <c r="D22" t="s">
        <v>533</v>
      </c>
      <c r="E22" t="s">
        <v>534</v>
      </c>
      <c r="F22" t="s">
        <v>55</v>
      </c>
      <c r="G22">
        <v>46037</v>
      </c>
      <c r="H22">
        <v>46047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88</v>
      </c>
      <c r="B23" t="s">
        <v>158</v>
      </c>
      <c r="C23" t="s">
        <v>97</v>
      </c>
      <c r="D23" t="s">
        <v>535</v>
      </c>
      <c r="E23" t="s">
        <v>536</v>
      </c>
      <c r="F23" t="s">
        <v>55</v>
      </c>
      <c r="G23">
        <v>46037</v>
      </c>
      <c r="H23">
        <v>46052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87</v>
      </c>
      <c r="B24" t="s">
        <v>162</v>
      </c>
      <c r="C24" t="s">
        <v>2</v>
      </c>
      <c r="D24" t="s">
        <v>537</v>
      </c>
      <c r="E24" t="s">
        <v>538</v>
      </c>
      <c r="F24" t="s">
        <v>55</v>
      </c>
      <c r="G24">
        <v>46037</v>
      </c>
      <c r="H24">
        <v>46053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104</v>
      </c>
      <c r="B25" t="s">
        <v>162</v>
      </c>
      <c r="C25" t="s">
        <v>2</v>
      </c>
      <c r="D25" t="s">
        <v>539</v>
      </c>
      <c r="E25" t="s">
        <v>540</v>
      </c>
      <c r="F25" t="s">
        <v>55</v>
      </c>
      <c r="G25">
        <v>46037</v>
      </c>
      <c r="H25">
        <v>46053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88</v>
      </c>
      <c r="B26" t="s">
        <v>170</v>
      </c>
      <c r="C26" t="s">
        <v>2</v>
      </c>
      <c r="D26" t="s">
        <v>541</v>
      </c>
      <c r="E26" t="s">
        <v>542</v>
      </c>
      <c r="F26" t="s">
        <v>55</v>
      </c>
      <c r="G26">
        <v>46037</v>
      </c>
      <c r="H26">
        <v>46056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104</v>
      </c>
      <c r="B27" t="s">
        <v>170</v>
      </c>
      <c r="C27" t="s">
        <v>97</v>
      </c>
      <c r="D27" t="s">
        <v>543</v>
      </c>
      <c r="E27" t="s">
        <v>544</v>
      </c>
      <c r="F27" t="s">
        <v>55</v>
      </c>
      <c r="G27">
        <v>46037</v>
      </c>
      <c r="H27">
        <v>46056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104</v>
      </c>
      <c r="B28" t="s">
        <v>287</v>
      </c>
      <c r="C28" t="s">
        <v>97</v>
      </c>
      <c r="D28" t="s">
        <v>545</v>
      </c>
      <c r="E28" t="s">
        <v>546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104</v>
      </c>
      <c r="B29" t="s">
        <v>287</v>
      </c>
      <c r="C29" t="s">
        <v>97</v>
      </c>
      <c r="D29" t="s">
        <v>547</v>
      </c>
      <c r="E29" t="s">
        <v>548</v>
      </c>
      <c r="F29" t="s">
        <v>55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104</v>
      </c>
      <c r="B30" t="s">
        <v>287</v>
      </c>
      <c r="C30" t="s">
        <v>97</v>
      </c>
      <c r="D30" t="s">
        <v>549</v>
      </c>
      <c r="E30" t="s">
        <v>550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104</v>
      </c>
      <c r="B31" t="s">
        <v>255</v>
      </c>
      <c r="C31" t="s">
        <v>2</v>
      </c>
      <c r="D31" t="s">
        <v>551</v>
      </c>
      <c r="E31" t="s">
        <v>552</v>
      </c>
      <c r="F31" t="s">
        <v>49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87</v>
      </c>
      <c r="B32" t="s">
        <v>255</v>
      </c>
      <c r="C32" t="s">
        <v>2</v>
      </c>
      <c r="D32" t="s">
        <v>553</v>
      </c>
      <c r="E32" t="s">
        <v>554</v>
      </c>
      <c r="F32" t="s">
        <v>55</v>
      </c>
      <c r="G32">
        <v>46037</v>
      </c>
      <c r="H32">
        <v>46058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104</v>
      </c>
      <c r="B33" t="s">
        <v>255</v>
      </c>
      <c r="C33" t="s">
        <v>97</v>
      </c>
      <c r="D33" t="s">
        <v>555</v>
      </c>
      <c r="E33" t="s">
        <v>556</v>
      </c>
      <c r="F33" t="s">
        <v>55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104</v>
      </c>
      <c r="B34" t="s">
        <v>255</v>
      </c>
      <c r="C34" t="s">
        <v>97</v>
      </c>
      <c r="D34" t="s">
        <v>557</v>
      </c>
      <c r="E34" t="s">
        <v>558</v>
      </c>
      <c r="F34" t="s">
        <v>55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104</v>
      </c>
      <c r="B35" t="s">
        <v>255</v>
      </c>
      <c r="C35" t="s">
        <v>97</v>
      </c>
      <c r="D35" t="s">
        <v>559</v>
      </c>
      <c r="E35" t="s">
        <v>558</v>
      </c>
      <c r="F35" t="s">
        <v>55</v>
      </c>
      <c r="G35">
        <v>46042</v>
      </c>
      <c r="H35">
        <v>46058</v>
      </c>
      <c r="I35" t="s">
        <v>5</v>
      </c>
      <c r="M35" t="s">
        <v>58</v>
      </c>
      <c r="N35" t="s">
        <v>3</v>
      </c>
      <c r="O35" t="s">
        <v>52</v>
      </c>
    </row>
    <row r="36" spans="1:15" x14ac:dyDescent="0.2">
      <c r="A36" t="s">
        <v>104</v>
      </c>
      <c r="B36" t="s">
        <v>175</v>
      </c>
      <c r="C36" t="s">
        <v>2</v>
      </c>
      <c r="D36" t="s">
        <v>560</v>
      </c>
      <c r="E36" t="s">
        <v>561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88</v>
      </c>
      <c r="B37" t="s">
        <v>175</v>
      </c>
      <c r="C37" t="s">
        <v>2</v>
      </c>
      <c r="D37" t="s">
        <v>562</v>
      </c>
      <c r="E37" t="s">
        <v>563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104</v>
      </c>
      <c r="B38" t="s">
        <v>175</v>
      </c>
      <c r="C38" t="s">
        <v>97</v>
      </c>
      <c r="D38" t="s">
        <v>564</v>
      </c>
      <c r="E38" t="s">
        <v>565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88</v>
      </c>
      <c r="B39" t="s">
        <v>175</v>
      </c>
      <c r="C39" t="s">
        <v>97</v>
      </c>
      <c r="D39" t="s">
        <v>566</v>
      </c>
      <c r="E39" t="s">
        <v>567</v>
      </c>
      <c r="F39" t="s">
        <v>55</v>
      </c>
      <c r="G39">
        <v>46042</v>
      </c>
      <c r="H39">
        <v>46058</v>
      </c>
      <c r="I39" t="s">
        <v>5</v>
      </c>
      <c r="M39" t="s">
        <v>58</v>
      </c>
      <c r="N39" t="s">
        <v>3</v>
      </c>
      <c r="O39" t="s">
        <v>52</v>
      </c>
    </row>
    <row r="40" spans="1:15" x14ac:dyDescent="0.2">
      <c r="A40" t="s">
        <v>87</v>
      </c>
      <c r="B40" t="s">
        <v>178</v>
      </c>
      <c r="C40" t="s">
        <v>2</v>
      </c>
      <c r="D40" t="s">
        <v>568</v>
      </c>
      <c r="E40" t="s">
        <v>569</v>
      </c>
      <c r="F40" t="s">
        <v>49</v>
      </c>
      <c r="G40">
        <v>46037</v>
      </c>
      <c r="H40">
        <v>46058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104</v>
      </c>
      <c r="B41" t="s">
        <v>178</v>
      </c>
      <c r="C41" t="s">
        <v>2</v>
      </c>
      <c r="D41" t="s">
        <v>570</v>
      </c>
      <c r="E41" t="s">
        <v>571</v>
      </c>
      <c r="F41" t="s">
        <v>49</v>
      </c>
      <c r="G41">
        <v>46037</v>
      </c>
      <c r="H41">
        <v>46058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77</v>
      </c>
      <c r="B4" t="s">
        <v>181</v>
      </c>
      <c r="C4" t="s">
        <v>95</v>
      </c>
      <c r="D4" t="s">
        <v>572</v>
      </c>
      <c r="E4" t="s">
        <v>573</v>
      </c>
      <c r="F4">
        <v>46023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77</v>
      </c>
      <c r="B5" t="s">
        <v>143</v>
      </c>
      <c r="C5" t="s">
        <v>95</v>
      </c>
      <c r="D5" t="s">
        <v>574</v>
      </c>
      <c r="E5" t="s">
        <v>575</v>
      </c>
      <c r="F5">
        <v>46024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120</v>
      </c>
      <c r="B6" t="s">
        <v>388</v>
      </c>
      <c r="C6" t="s">
        <v>95</v>
      </c>
      <c r="D6" t="s">
        <v>576</v>
      </c>
      <c r="E6" t="s">
        <v>577</v>
      </c>
      <c r="F6">
        <v>46026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578</v>
      </c>
      <c r="B7" t="s">
        <v>131</v>
      </c>
      <c r="C7" t="s">
        <v>95</v>
      </c>
      <c r="D7" t="s">
        <v>579</v>
      </c>
      <c r="E7" t="s">
        <v>580</v>
      </c>
      <c r="F7">
        <v>46038</v>
      </c>
      <c r="G7" t="s">
        <v>5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A8" t="s">
        <v>578</v>
      </c>
      <c r="B8" t="s">
        <v>202</v>
      </c>
      <c r="C8" t="s">
        <v>95</v>
      </c>
      <c r="D8" t="s">
        <v>581</v>
      </c>
      <c r="E8" t="s">
        <v>582</v>
      </c>
      <c r="F8">
        <v>46030</v>
      </c>
      <c r="J8" t="s">
        <v>58</v>
      </c>
      <c r="K8" t="s">
        <v>51</v>
      </c>
      <c r="M8" t="s">
        <v>59</v>
      </c>
    </row>
    <row r="9" spans="1:17" x14ac:dyDescent="0.2">
      <c r="A9" t="s">
        <v>120</v>
      </c>
      <c r="B9" t="s">
        <v>202</v>
      </c>
      <c r="C9" t="s">
        <v>95</v>
      </c>
      <c r="D9" t="s">
        <v>583</v>
      </c>
      <c r="E9" t="s">
        <v>584</v>
      </c>
      <c r="F9">
        <v>46030</v>
      </c>
      <c r="J9" t="s">
        <v>58</v>
      </c>
      <c r="K9" t="s">
        <v>51</v>
      </c>
    </row>
    <row r="10" spans="1:17" x14ac:dyDescent="0.2">
      <c r="A10" t="s">
        <v>76</v>
      </c>
      <c r="B10" t="s">
        <v>209</v>
      </c>
      <c r="C10" t="s">
        <v>95</v>
      </c>
      <c r="D10" t="s">
        <v>585</v>
      </c>
      <c r="E10" t="s">
        <v>586</v>
      </c>
      <c r="F10">
        <v>46032</v>
      </c>
      <c r="J10" t="s">
        <v>58</v>
      </c>
      <c r="K10" t="s">
        <v>51</v>
      </c>
    </row>
    <row r="11" spans="1:17" x14ac:dyDescent="0.2">
      <c r="A11" t="s">
        <v>76</v>
      </c>
      <c r="B11" t="s">
        <v>216</v>
      </c>
      <c r="C11" t="s">
        <v>95</v>
      </c>
      <c r="D11" t="s">
        <v>587</v>
      </c>
      <c r="E11" t="s">
        <v>588</v>
      </c>
      <c r="F11">
        <v>46034</v>
      </c>
      <c r="J11" t="s">
        <v>58</v>
      </c>
      <c r="K11" t="s">
        <v>51</v>
      </c>
    </row>
    <row r="12" spans="1:17" x14ac:dyDescent="0.2">
      <c r="A12" t="s">
        <v>77</v>
      </c>
      <c r="B12" t="s">
        <v>216</v>
      </c>
      <c r="C12" t="s">
        <v>95</v>
      </c>
      <c r="D12" t="s">
        <v>589</v>
      </c>
      <c r="E12" t="s">
        <v>590</v>
      </c>
      <c r="F12">
        <v>46034</v>
      </c>
      <c r="J12" t="s">
        <v>58</v>
      </c>
      <c r="K12" t="s">
        <v>51</v>
      </c>
    </row>
    <row r="13" spans="1:17" x14ac:dyDescent="0.2">
      <c r="A13" t="s">
        <v>76</v>
      </c>
      <c r="B13" t="s">
        <v>236</v>
      </c>
      <c r="C13" t="s">
        <v>95</v>
      </c>
      <c r="D13" t="s">
        <v>591</v>
      </c>
      <c r="E13" t="s">
        <v>592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120</v>
      </c>
      <c r="B14" t="s">
        <v>162</v>
      </c>
      <c r="C14" t="s">
        <v>95</v>
      </c>
      <c r="D14" t="s">
        <v>593</v>
      </c>
      <c r="E14" t="s">
        <v>594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120</v>
      </c>
      <c r="B15" t="s">
        <v>167</v>
      </c>
      <c r="C15" t="s">
        <v>95</v>
      </c>
      <c r="D15" t="s">
        <v>595</v>
      </c>
      <c r="E15" t="s">
        <v>596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76</v>
      </c>
      <c r="B16" t="s">
        <v>167</v>
      </c>
      <c r="C16" t="s">
        <v>95</v>
      </c>
      <c r="D16" t="s">
        <v>597</v>
      </c>
      <c r="E16" t="s">
        <v>598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578</v>
      </c>
      <c r="B17" t="s">
        <v>170</v>
      </c>
      <c r="C17" t="s">
        <v>95</v>
      </c>
      <c r="D17" t="s">
        <v>599</v>
      </c>
      <c r="E17" t="s">
        <v>600</v>
      </c>
      <c r="F17">
        <v>46042</v>
      </c>
      <c r="G17" t="s">
        <v>5</v>
      </c>
      <c r="J17" t="s">
        <v>58</v>
      </c>
      <c r="K17" t="s">
        <v>3</v>
      </c>
    </row>
    <row r="18" spans="1:11" x14ac:dyDescent="0.2">
      <c r="A18" t="s">
        <v>578</v>
      </c>
      <c r="B18" t="s">
        <v>260</v>
      </c>
      <c r="C18" t="s">
        <v>95</v>
      </c>
      <c r="D18" t="s">
        <v>601</v>
      </c>
      <c r="E18" t="s">
        <v>602</v>
      </c>
      <c r="F18">
        <v>46042</v>
      </c>
      <c r="G18" t="s">
        <v>5</v>
      </c>
      <c r="J18" t="s">
        <v>58</v>
      </c>
      <c r="K18" t="s">
        <v>3</v>
      </c>
    </row>
    <row r="19" spans="1:11" x14ac:dyDescent="0.2">
      <c r="A19" t="s">
        <v>120</v>
      </c>
      <c r="B19" t="s">
        <v>260</v>
      </c>
      <c r="C19" t="s">
        <v>95</v>
      </c>
      <c r="D19" t="s">
        <v>603</v>
      </c>
      <c r="E19" t="s">
        <v>604</v>
      </c>
      <c r="F19">
        <v>46042</v>
      </c>
      <c r="G19" t="s">
        <v>5</v>
      </c>
      <c r="J19" t="s">
        <v>58</v>
      </c>
      <c r="K19" t="s">
        <v>3</v>
      </c>
    </row>
    <row r="20" spans="1:11" x14ac:dyDescent="0.2">
      <c r="A20" t="s">
        <v>77</v>
      </c>
      <c r="B20" t="s">
        <v>260</v>
      </c>
      <c r="C20" t="s">
        <v>95</v>
      </c>
      <c r="D20" t="s">
        <v>605</v>
      </c>
      <c r="E20" t="s">
        <v>606</v>
      </c>
      <c r="F20">
        <v>46042</v>
      </c>
      <c r="G20" t="s">
        <v>5</v>
      </c>
      <c r="J20" t="s">
        <v>58</v>
      </c>
      <c r="K20" t="s">
        <v>3</v>
      </c>
    </row>
    <row r="21" spans="1:11" x14ac:dyDescent="0.2">
      <c r="A21" t="s">
        <v>76</v>
      </c>
      <c r="B21" t="s">
        <v>175</v>
      </c>
      <c r="C21" t="s">
        <v>95</v>
      </c>
      <c r="D21" t="s">
        <v>607</v>
      </c>
      <c r="E21" t="s">
        <v>608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120</v>
      </c>
      <c r="B22" t="s">
        <v>175</v>
      </c>
      <c r="C22" t="s">
        <v>95</v>
      </c>
      <c r="D22" t="s">
        <v>609</v>
      </c>
      <c r="E22" t="s">
        <v>610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578</v>
      </c>
      <c r="B23" t="s">
        <v>178</v>
      </c>
      <c r="C23" t="s">
        <v>95</v>
      </c>
      <c r="D23" t="s">
        <v>611</v>
      </c>
      <c r="E23" t="s">
        <v>612</v>
      </c>
      <c r="F23">
        <v>46037</v>
      </c>
      <c r="G23" t="s">
        <v>9</v>
      </c>
      <c r="J23" t="s">
        <v>10</v>
      </c>
      <c r="K23" t="s">
        <v>3</v>
      </c>
    </row>
    <row r="24" spans="1:11" x14ac:dyDescent="0.2">
      <c r="A24" t="s">
        <v>77</v>
      </c>
      <c r="B24" t="s">
        <v>178</v>
      </c>
      <c r="C24" t="s">
        <v>95</v>
      </c>
      <c r="D24" t="s">
        <v>613</v>
      </c>
      <c r="E24" t="s">
        <v>614</v>
      </c>
      <c r="F24">
        <v>46042</v>
      </c>
      <c r="G24" t="s">
        <v>5</v>
      </c>
      <c r="J24" t="s">
        <v>58</v>
      </c>
      <c r="K24" t="s">
        <v>3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85E4E-B09C-4DC7-BB7B-32CBDF4D7EA1}">
  <dimension ref="A1:R500"/>
  <sheetViews>
    <sheetView workbookViewId="0">
      <selection activeCell="F27" sqref="F27"/>
    </sheetView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811</v>
      </c>
      <c r="B4">
        <v>45997</v>
      </c>
      <c r="C4" t="s">
        <v>797</v>
      </c>
      <c r="D4" t="s">
        <v>812</v>
      </c>
      <c r="E4" t="s">
        <v>799</v>
      </c>
      <c r="F4">
        <v>46045</v>
      </c>
      <c r="G4" t="s">
        <v>11</v>
      </c>
      <c r="J4" t="s">
        <v>363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813</v>
      </c>
      <c r="B5">
        <v>46000</v>
      </c>
      <c r="C5" t="s">
        <v>803</v>
      </c>
      <c r="D5" t="s">
        <v>814</v>
      </c>
      <c r="E5" t="s">
        <v>795</v>
      </c>
      <c r="F5">
        <v>46045</v>
      </c>
      <c r="G5" t="s">
        <v>11</v>
      </c>
      <c r="J5" t="s">
        <v>363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815</v>
      </c>
      <c r="B6">
        <v>46008</v>
      </c>
      <c r="C6" t="s">
        <v>797</v>
      </c>
      <c r="D6" t="s">
        <v>816</v>
      </c>
      <c r="E6" t="s">
        <v>799</v>
      </c>
      <c r="F6">
        <v>46045</v>
      </c>
      <c r="G6" t="s">
        <v>128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A7" t="s">
        <v>817</v>
      </c>
      <c r="B7">
        <v>46010</v>
      </c>
      <c r="C7" t="s">
        <v>129</v>
      </c>
      <c r="D7" t="s">
        <v>818</v>
      </c>
      <c r="E7" t="s">
        <v>792</v>
      </c>
      <c r="F7">
        <v>46045</v>
      </c>
      <c r="G7" t="s">
        <v>128</v>
      </c>
      <c r="J7" t="s">
        <v>10</v>
      </c>
      <c r="K7" t="s">
        <v>3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3"/>
  <sheetViews>
    <sheetView zoomScaleNormal="100" workbookViewId="0">
      <selection activeCell="J8" sqref="J8"/>
    </sheetView>
  </sheetViews>
  <sheetFormatPr defaultColWidth="14" defaultRowHeight="14.25" x14ac:dyDescent="0.2"/>
  <cols>
    <col min="1" max="1" width="20.125" style="1" bestFit="1" customWidth="1"/>
    <col min="2" max="2" width="21.62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20.25" style="13" bestFit="1" customWidth="1"/>
    <col min="9" max="9" width="14" style="1" customWidth="1"/>
    <col min="10" max="10" width="19.125" style="1" bestFit="1" customWidth="1"/>
    <col min="11" max="16384" width="14" style="1"/>
  </cols>
  <sheetData>
    <row r="1" spans="1:11" x14ac:dyDescent="0.2">
      <c r="A1" s="14" t="str">
        <f>$I1&amp;$J1&amp;$A3</f>
        <v>Ancona; MNP TOT 26</v>
      </c>
      <c r="B1" s="14"/>
      <c r="C1" s="14"/>
      <c r="D1" s="14"/>
      <c r="E1" s="14"/>
      <c r="F1" s="14"/>
      <c r="G1" s="14"/>
      <c r="H1" s="14"/>
      <c r="I1" s="1" t="s">
        <v>107</v>
      </c>
      <c r="J1" s="1" t="s">
        <v>108</v>
      </c>
    </row>
    <row r="2" spans="1:11" x14ac:dyDescent="0.2">
      <c r="A2" s="1" t="s">
        <v>0</v>
      </c>
      <c r="B2" s="1" t="s">
        <v>1</v>
      </c>
      <c r="C2" s="1" t="s">
        <v>93</v>
      </c>
      <c r="D2" s="1" t="s">
        <v>98</v>
      </c>
      <c r="E2" s="1" t="s">
        <v>99</v>
      </c>
      <c r="F2" s="1" t="s">
        <v>92</v>
      </c>
      <c r="G2" s="1" t="s">
        <v>94</v>
      </c>
      <c r="H2" s="13" t="s">
        <v>121</v>
      </c>
    </row>
    <row r="3" spans="1:11" ht="15" customHeight="1" x14ac:dyDescent="0.2">
      <c r="A3" s="2">
        <f>IF(COUNTA('MNP Ancona'!$C$4:$C$100)&gt;0,COUNTA('MNP Ancona'!$C$4:$C$100),#N/A)</f>
        <v>26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12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1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13</v>
      </c>
      <c r="G3" s="1">
        <f>COUNTIFS(
  'MNP Ancona'!$C$4:$C$100,"&lt;&gt;",
  'MNP Ancona'!$M$4:$M$100,"DA ELIMINARE"
)</f>
        <v>0</v>
      </c>
      <c r="H3" s="13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4" t="str">
        <f>$I4&amp;$J4&amp;$A6</f>
        <v>Ancona; Family TOT 4</v>
      </c>
      <c r="B4" s="14"/>
      <c r="C4" s="14"/>
      <c r="D4" s="14"/>
      <c r="E4" s="14"/>
      <c r="F4" s="14"/>
      <c r="G4" s="14"/>
      <c r="H4" s="14"/>
      <c r="I4" s="1" t="s">
        <v>107</v>
      </c>
      <c r="J4" s="1" t="s">
        <v>109</v>
      </c>
    </row>
    <row r="5" spans="1:11" x14ac:dyDescent="0.2">
      <c r="A5" s="1" t="s">
        <v>6</v>
      </c>
      <c r="B5" s="1" t="s">
        <v>7</v>
      </c>
      <c r="C5" s="1" t="s">
        <v>8</v>
      </c>
      <c r="D5" s="1" t="s">
        <v>102</v>
      </c>
      <c r="F5" s="1" t="s">
        <v>100</v>
      </c>
      <c r="G5" s="1" t="s">
        <v>101</v>
      </c>
      <c r="H5" s="13" t="s">
        <v>122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3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4" t="str">
        <f>$I7&amp;$J7&amp;$A9</f>
        <v>Ancona; Energia Da Lavorare 4</v>
      </c>
      <c r="B7" s="14"/>
      <c r="C7" s="14"/>
      <c r="D7" s="14"/>
      <c r="E7" s="14"/>
      <c r="F7" s="14"/>
      <c r="G7" s="14"/>
      <c r="H7" s="14"/>
      <c r="I7" s="1" t="s">
        <v>107</v>
      </c>
      <c r="J7" s="1" t="s">
        <v>979</v>
      </c>
    </row>
    <row r="8" spans="1:11" x14ac:dyDescent="0.2">
      <c r="A8" s="1" t="s">
        <v>973</v>
      </c>
      <c r="B8" s="1" t="s">
        <v>974</v>
      </c>
      <c r="C8" s="1" t="s">
        <v>975</v>
      </c>
      <c r="F8" s="1" t="s">
        <v>976</v>
      </c>
      <c r="G8" s="1" t="s">
        <v>977</v>
      </c>
      <c r="H8" s="13" t="s">
        <v>978</v>
      </c>
    </row>
    <row r="9" spans="1:11" x14ac:dyDescent="0.2">
      <c r="A9" s="2">
        <f>IF(COUNTA('ENERGIA Ancona'!$C$4:$C$100)&gt;0,COUNTA('FAMILY Ancona'!$C$4:$C$100),#N/A)</f>
        <v>4</v>
      </c>
      <c r="B9" s="1" cm="1">
        <f t="array" ref="B9">SUMPRODUCT(
    ('ENERGIA Ancona'!$C$4:$C$100&lt;&gt;"")*
    ('ENERGIA Ancona'!$G$4:$G$100='ENERGIA Ancona'!$M$6)*
    ('ENERGIA Ancona'!$K$4:$K$100='ENERGIA Ancona'!$M$4))</f>
        <v>0</v>
      </c>
      <c r="C9" s="1" cm="1">
        <f t="array" ref="C9">SUMPRODUCT(
    ('ENERGIA Ancona'!$C$4:$C$100&lt;&gt;"")*
    ('ENERGIA Ancona'!$G$4:$G$100="")*
    ('ENERGIA Ancona'!$K$4:$K$100='ENERGIA Ancona'!$M$4))</f>
        <v>0</v>
      </c>
      <c r="F9" s="1" cm="1">
        <f t="array" ref="F9">SUMPRODUCT(
    ('ENERGIA Ancona'!$C$4:$C$100&lt;&gt;"")*
    ('ENERGIA Ancona'!$G$4:$G$100&lt;&gt;"")*
    ('ENERGIA Ancona'!$G$4:$G$100='ENERGIA Ancona'!$M$5)*
    ('ENERGIA Ancona'!$J$4:$J$100="OK"))</f>
        <v>2</v>
      </c>
      <c r="G9" s="1" cm="1">
        <f t="array" ref="G9">SUMPRODUCT(
    ('ENERGIA Ancona'!$C$4:$C$100&lt;&gt;"")*
    ('ENERGIA Ancona'!$G$4:$G$100&lt;&gt;"")*
    ('ENERGIA Ancona'!$J$4:$J$100="DA ELIMINARE"))</f>
        <v>2</v>
      </c>
      <c r="H9" s="13" cm="1">
        <f t="array" ref="H9">SUMPRODUCT(
    ('ENERGIA Ancona'!$C$4:$C$100&lt;&gt;"")*
    ('ENERGIA Ancona'!$G$4:$G$100="")*
    ('ENERGIA Ancona'!$K$4:$K$100='ENERGIA Ancona'!$L$4))+
    SUMPRODUCT(
    ('ENERGIA Ancona'!$C$4:$C$100&lt;&gt;"")*
    ('ENERGIA Ancona'!$G$4:$G$100='ENERGIA Ancona'!$M$6)*
    ('ENERGIA Ancona'!$K$4:$K$100='ENERGIA Ancona'!$L$4))</f>
        <v>0</v>
      </c>
    </row>
    <row r="10" spans="1:11" x14ac:dyDescent="0.2">
      <c r="A10" s="14" t="str">
        <f>$I10&amp;$J10&amp;$A12</f>
        <v>Campobasso; MNP TOT 26</v>
      </c>
      <c r="B10" s="14"/>
      <c r="C10" s="14"/>
      <c r="D10" s="14"/>
      <c r="E10" s="14"/>
      <c r="F10" s="14"/>
      <c r="G10" s="14"/>
      <c r="H10" s="14"/>
      <c r="I10" s="1" t="s">
        <v>110</v>
      </c>
      <c r="J10" s="1" t="s">
        <v>108</v>
      </c>
    </row>
    <row r="11" spans="1:11" x14ac:dyDescent="0.2">
      <c r="A11" s="1" t="s">
        <v>0</v>
      </c>
      <c r="B11" s="1" t="s">
        <v>1</v>
      </c>
      <c r="C11" s="1" t="s">
        <v>93</v>
      </c>
      <c r="D11" s="1" t="s">
        <v>98</v>
      </c>
      <c r="E11" s="1" t="s">
        <v>99</v>
      </c>
      <c r="F11" s="1" t="s">
        <v>92</v>
      </c>
      <c r="G11" s="1" t="s">
        <v>94</v>
      </c>
      <c r="H11" s="13" t="s">
        <v>121</v>
      </c>
      <c r="K11" s="13"/>
    </row>
    <row r="12" spans="1:11" x14ac:dyDescent="0.2">
      <c r="A12" s="2">
        <f>IF(COUNTA('MNP Campobasso'!$C$4:$C$100)&gt;0,COUNTA('MNP Campobasso'!$C$4:$C$100),#N/A)</f>
        <v>26</v>
      </c>
      <c r="B12" s="1" cm="1">
        <f t="array" ref="B12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12" s="1" cm="1">
        <f t="array" ref="C12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14</v>
      </c>
      <c r="D12" s="1" cm="1">
        <f t="array" ref="D12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12" s="1" cm="1">
        <f t="array" ref="E12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12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11</v>
      </c>
      <c r="G12" s="1">
        <f>COUNTIFS(
  'MNP Campobasso'!$C$4:$C$100,"&lt;&gt;",
  'MNP Campobasso'!$M$4:$M$100,"DA ELIMINARE"
)</f>
        <v>0</v>
      </c>
      <c r="H12" s="13" cm="1">
        <f t="array" ref="H12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12" s="2"/>
    </row>
    <row r="13" spans="1:11" x14ac:dyDescent="0.2">
      <c r="A13" s="14" t="str">
        <f>$I13&amp;$J13&amp;$A15</f>
        <v>Campobasso; Family TOT 9</v>
      </c>
      <c r="B13" s="14"/>
      <c r="C13" s="14"/>
      <c r="D13" s="14"/>
      <c r="E13" s="14"/>
      <c r="F13" s="14"/>
      <c r="G13" s="14"/>
      <c r="H13" s="14"/>
      <c r="I13" s="1" t="s">
        <v>110</v>
      </c>
      <c r="J13" s="1" t="s">
        <v>109</v>
      </c>
    </row>
    <row r="14" spans="1:11" x14ac:dyDescent="0.2">
      <c r="A14" s="1" t="s">
        <v>6</v>
      </c>
      <c r="B14" s="1" t="s">
        <v>7</v>
      </c>
      <c r="C14" s="1" t="s">
        <v>8</v>
      </c>
      <c r="D14" s="1" t="s">
        <v>102</v>
      </c>
      <c r="F14" s="1" t="s">
        <v>100</v>
      </c>
      <c r="G14" s="1" t="s">
        <v>101</v>
      </c>
      <c r="H14" s="13" t="s">
        <v>122</v>
      </c>
    </row>
    <row r="15" spans="1:11" x14ac:dyDescent="0.2">
      <c r="A15" s="2">
        <f>IF(COUNTA('FAMILY Campobasso'!$C$4:$C$100)&gt;0,COUNTA('FAMILY Campobasso'!$C$4:$C$100),#N/A)</f>
        <v>9</v>
      </c>
      <c r="B15" s="1" cm="1">
        <f t="array" ref="B15">SUMPRODUCT(
    ('FAMILY Campobasso'!$C$4:$C$100&lt;&gt;"")*
    ('FAMILY Campobasso'!$G$4:$G$100='FAMILY Campobasso'!$M$6)*
    ('FAMILY Campobasso'!$K$4:$K$100='FAMILY Campobasso'!$M$4))</f>
        <v>1</v>
      </c>
      <c r="C15" s="3" cm="1">
        <f t="array" ref="C15">SUMPRODUCT(
    ('FAMILY Campobasso'!$C$4:$C$100&lt;&gt;"")*
    ('FAMILY Campobasso'!$G$4:$G$100="")*
    ('FAMILY Campobasso'!$K$4:$K$100='FAMILY Campobasso'!$M$4))</f>
        <v>0</v>
      </c>
      <c r="D15" s="3" cm="1">
        <f t="array" ref="D15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5" s="3"/>
      <c r="F15" s="1" cm="1">
        <f t="array" ref="F15">SUMPRODUCT(
    ('FAMILY Campobasso'!$C$4:$C$100&lt;&gt;"")*
    ('FAMILY Campobasso'!$G$4:$G$100&lt;&gt;"")*
    ('FAMILY Campobasso'!$G$4:$G$100='FAMILY Campobasso'!$M$5)*
    ('FAMILY Campobasso'!$J$4:$J$100="OK"))</f>
        <v>7</v>
      </c>
      <c r="G15" s="1" cm="1">
        <f t="array" ref="G15">SUMPRODUCT(
    ('FAMILY Campobasso'!$C$4:$C$100&lt;&gt;"")*
    ('FAMILY Campobasso'!$G$4:$G$100&lt;&gt;"")*
    ('FAMILY Campobasso'!$J$4:$J$100="DA ELIMINARE"))</f>
        <v>1</v>
      </c>
      <c r="H15" s="13" cm="1">
        <f t="array" ref="H15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6" spans="1:11" x14ac:dyDescent="0.2">
      <c r="A16" s="14" t="str">
        <f>$I16&amp;$J16&amp;$A18</f>
        <v>SGT; MNP TOT 35</v>
      </c>
      <c r="B16" s="14"/>
      <c r="C16" s="14"/>
      <c r="D16" s="14"/>
      <c r="E16" s="14"/>
      <c r="F16" s="14"/>
      <c r="G16" s="14"/>
      <c r="H16" s="14"/>
      <c r="I16" s="1" t="s">
        <v>111</v>
      </c>
      <c r="J16" s="1" t="s">
        <v>108</v>
      </c>
    </row>
    <row r="17" spans="1:10" x14ac:dyDescent="0.2">
      <c r="A17" s="1" t="s">
        <v>0</v>
      </c>
      <c r="B17" s="1" t="s">
        <v>1</v>
      </c>
      <c r="C17" s="1" t="s">
        <v>93</v>
      </c>
      <c r="D17" s="1" t="s">
        <v>98</v>
      </c>
      <c r="E17" s="1" t="s">
        <v>99</v>
      </c>
      <c r="F17" s="1" t="s">
        <v>92</v>
      </c>
      <c r="G17" s="1" t="s">
        <v>94</v>
      </c>
      <c r="H17" s="13" t="s">
        <v>121</v>
      </c>
    </row>
    <row r="18" spans="1:10" x14ac:dyDescent="0.2">
      <c r="A18" s="2">
        <f>IF(COUNTA('MNP Centro Dabruzzo'!$C$4:$C$100)&gt;0,COUNTA('MNP Centro Dabruzzo'!$C$4:$C$100),#N/A)</f>
        <v>35</v>
      </c>
      <c r="B18" s="1" cm="1">
        <f t="array" ref="B18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8" s="1" cm="1">
        <f t="array" ref="C18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19</v>
      </c>
      <c r="D18" s="1" cm="1">
        <f t="array" ref="D18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7</v>
      </c>
      <c r="E18" s="1" cm="1">
        <f t="array" ref="E18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5</v>
      </c>
      <c r="F18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8" s="1">
        <f>COUNTIFS(
  'MNP Centro Dabruzzo'!$C$4:$C$100,"&lt;&gt;",
  'MNP Centro Dabruzzo'!$M$4:$M$100,"DA ELIMINARE"
)</f>
        <v>1</v>
      </c>
      <c r="H18" s="13" cm="1">
        <f t="array" ref="H18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8" s="2"/>
    </row>
    <row r="19" spans="1:10" x14ac:dyDescent="0.2">
      <c r="A19" s="14" t="str">
        <f>$I19&amp;$J19&amp;$A21</f>
        <v>SGT; Family TOT 17</v>
      </c>
      <c r="B19" s="14"/>
      <c r="C19" s="14"/>
      <c r="D19" s="14"/>
      <c r="E19" s="14"/>
      <c r="F19" s="14"/>
      <c r="G19" s="14"/>
      <c r="H19" s="14"/>
      <c r="I19" s="1" t="s">
        <v>111</v>
      </c>
      <c r="J19" s="1" t="s">
        <v>109</v>
      </c>
    </row>
    <row r="20" spans="1:10" x14ac:dyDescent="0.2">
      <c r="A20" s="1" t="s">
        <v>6</v>
      </c>
      <c r="B20" s="1" t="s">
        <v>7</v>
      </c>
      <c r="C20" s="1" t="s">
        <v>8</v>
      </c>
      <c r="D20" s="1" t="s">
        <v>102</v>
      </c>
      <c r="F20" s="1" t="s">
        <v>100</v>
      </c>
      <c r="G20" s="1" t="s">
        <v>101</v>
      </c>
      <c r="H20" s="13" t="s">
        <v>122</v>
      </c>
    </row>
    <row r="21" spans="1:10" x14ac:dyDescent="0.2">
      <c r="A21" s="2">
        <f>IF(COUNTA('FAMILY Centro Dabruzzo'!$C$4:$C$100)&gt;0,COUNTA('FAMILY Centro Dabruzzo'!$C$4:$C$100),#N/A)</f>
        <v>17</v>
      </c>
      <c r="B21" s="1" cm="1">
        <f t="array" ref="B21">SUMPRODUCT(
    ('FAMILY Centro Dabruzzo'!$C$4:$C$100&lt;&gt;"")*
    ('FAMILY Centro Dabruzzo'!$G$4:$G$100='FAMILY Centro Dabruzzo'!$M$6)*
    ('FAMILY Centro Dabruzzo'!$K$4:$K$100='FAMILY Centro Dabruzzo'!$M$4))</f>
        <v>1</v>
      </c>
      <c r="C21" s="3" cm="1">
        <f t="array" ref="C21">SUMPRODUCT(
    ('FAMILY Centro Dabruzzo'!$C$4:$C$100&lt;&gt;"")*
    ('FAMILY Centro Dabruzzo'!$G$4:$G$100="")*
    ('FAMILY Centro Dabruzzo'!$K$4:$K$100='FAMILY Centro Dabruzzo'!$M$4))</f>
        <v>10</v>
      </c>
      <c r="D21" s="3" cm="1">
        <f t="array" ref="D21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  <c r="E21" s="3"/>
      <c r="F21" s="1" cm="1">
        <f t="array" ref="F21">SUMPRODUCT(
    ('FAMILY Centro Dabruzzo'!$C$4:$C$100&lt;&gt;"")*
    ('FAMILY Centro Dabruzzo'!$G$4:$G$100&lt;&gt;"")*
    ('FAMILY Centro Dabruzzo'!$G$4:$G$100='FAMILY Centro Dabruzzo'!$M$5)*
    ('FAMILY Centro Dabruzzo'!$J$4:$J$100="OK"))</f>
        <v>1</v>
      </c>
      <c r="G21" s="1" cm="1">
        <f t="array" ref="G21">SUMPRODUCT(
    ('FAMILY Centro Dabruzzo'!$C$4:$C$100&lt;&gt;"")*
    ('FAMILY Centro Dabruzzo'!$G$4:$G$100&lt;&gt;"")*
    ('FAMILY Centro Dabruzzo'!$J$4:$J$100="DA ELIMINARE"))</f>
        <v>0</v>
      </c>
      <c r="H21" s="13" cm="1">
        <f t="array" ref="H21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</row>
    <row r="22" spans="1:10" x14ac:dyDescent="0.2">
      <c r="A22" s="14" t="str">
        <f>$I22&amp;"; "&amp;$J22&amp;$A24</f>
        <v>Colonnella; MNP TOT 35</v>
      </c>
      <c r="B22" s="14"/>
      <c r="C22" s="14"/>
      <c r="D22" s="14"/>
      <c r="E22" s="14"/>
      <c r="F22" s="14"/>
      <c r="G22" s="14"/>
      <c r="H22" s="14"/>
      <c r="I22" s="1" t="s">
        <v>112</v>
      </c>
      <c r="J22" s="1" t="s">
        <v>108</v>
      </c>
    </row>
    <row r="23" spans="1:10" x14ac:dyDescent="0.2">
      <c r="A23" s="1" t="s">
        <v>0</v>
      </c>
      <c r="B23" s="1" t="s">
        <v>1</v>
      </c>
      <c r="C23" s="1" t="s">
        <v>93</v>
      </c>
      <c r="D23" s="1" t="s">
        <v>98</v>
      </c>
      <c r="E23" s="1" t="s">
        <v>99</v>
      </c>
      <c r="F23" s="1" t="s">
        <v>92</v>
      </c>
      <c r="G23" s="1" t="s">
        <v>94</v>
      </c>
      <c r="H23" s="13" t="s">
        <v>121</v>
      </c>
    </row>
    <row r="24" spans="1:10" x14ac:dyDescent="0.2">
      <c r="A24" s="2">
        <f>IF(COUNTA('MNP Colonnella'!$C$4:$C$100)&gt;0,COUNTA('MNP Colonnella'!$C$4:$C$100),#N/A)</f>
        <v>35</v>
      </c>
      <c r="B24" s="1" cm="1">
        <f t="array" ref="B24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1</v>
      </c>
      <c r="C24" s="1" cm="1">
        <f t="array" ref="C24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24</v>
      </c>
      <c r="D24" s="1" cm="1">
        <f t="array" ref="D24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11</v>
      </c>
      <c r="E24" s="1" cm="1">
        <f t="array" ref="E24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2</v>
      </c>
      <c r="F24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4" s="1">
        <f>COUNTIFS(
  'MNP Colonnella'!$C$4:$C$100,"&lt;&gt;",
  'MNP Colonnella'!$M$4:$M$100,"DA ELIMINARE"
)</f>
        <v>0</v>
      </c>
      <c r="H24" s="13" cm="1">
        <f t="array" ref="H24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2</v>
      </c>
      <c r="J24" s="2"/>
    </row>
    <row r="25" spans="1:10" x14ac:dyDescent="0.2">
      <c r="A25" s="14" t="str">
        <f>$I25&amp;"; "&amp;$J25&amp;$A27</f>
        <v>Colonnella; Family TOT 15</v>
      </c>
      <c r="B25" s="14"/>
      <c r="C25" s="14"/>
      <c r="D25" s="14"/>
      <c r="E25" s="14"/>
      <c r="F25" s="14"/>
      <c r="G25" s="14"/>
      <c r="H25" s="14"/>
      <c r="I25" s="1" t="s">
        <v>112</v>
      </c>
      <c r="J25" s="1" t="s">
        <v>109</v>
      </c>
    </row>
    <row r="26" spans="1:10" x14ac:dyDescent="0.2">
      <c r="A26" s="1" t="s">
        <v>6</v>
      </c>
      <c r="B26" s="1" t="s">
        <v>7</v>
      </c>
      <c r="C26" s="1" t="s">
        <v>8</v>
      </c>
      <c r="D26" s="1" t="s">
        <v>102</v>
      </c>
      <c r="F26" s="1" t="s">
        <v>100</v>
      </c>
      <c r="G26" s="1" t="s">
        <v>101</v>
      </c>
      <c r="H26" s="13" t="s">
        <v>122</v>
      </c>
    </row>
    <row r="27" spans="1:10" x14ac:dyDescent="0.2">
      <c r="A27" s="2">
        <f>IF(COUNTA('FAMILY Colonnella'!$C$4:$C$100)&gt;0,COUNTA('FAMILY Colonnella'!$C$4:$C$100),#N/A)</f>
        <v>15</v>
      </c>
      <c r="B27" s="1" cm="1">
        <f t="array" ref="B27">SUMPRODUCT(
    ('FAMILY Colonnella'!$C$4:$C$100&lt;&gt;"")*
    ('FAMILY Colonnella'!$G$4:$G$100='FAMILY Colonnella'!$M$6)*
    ('FAMILY Colonnella'!$K$4:$K$100='FAMILY Colonnella'!$M$4))</f>
        <v>4</v>
      </c>
      <c r="C27" s="3" cm="1">
        <f t="array" ref="C27">SUMPRODUCT(
    ('FAMILY Colonnella'!$C$4:$C$100&lt;&gt;"")*
    ('FAMILY Colonnella'!$G$4:$G$100="")*
    ('FAMILY Colonnella'!$K$4:$K$100='FAMILY Colonnella'!$M$4))</f>
        <v>0</v>
      </c>
      <c r="D27" s="3" cm="1">
        <f t="array" ref="D27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  <c r="E27" s="3"/>
      <c r="F27" s="1" cm="1">
        <f t="array" ref="F27">SUMPRODUCT(
    ('FAMILY Colonnella'!$C$4:$C$100&lt;&gt;"")*
    ('FAMILY Colonnella'!$G$4:$G$100&lt;&gt;"")*
    ('FAMILY Colonnella'!$G$4:$G$100='FAMILY Colonnella'!$M$5)*
    ('FAMILY Colonnella'!$J$4:$J$100="OK"))</f>
        <v>5</v>
      </c>
      <c r="G27" s="1" cm="1">
        <f t="array" ref="G27">SUMPRODUCT(
    ('FAMILY Colonnella'!$C$4:$C$100&lt;&gt;"")*
    ('FAMILY Colonnella'!$G$4:$G$100&lt;&gt;"")*
    ('FAMILY Colonnella'!$J$4:$J$100="DA ELIMINARE"))</f>
        <v>0</v>
      </c>
      <c r="H27" s="13" cm="1">
        <f t="array" ref="H27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</row>
    <row r="28" spans="1:10" x14ac:dyDescent="0.2">
      <c r="A28" s="14" t="str">
        <f>$I28&amp;"; "&amp;$J28&amp;$A30</f>
        <v>Conero; MNP TOT 47</v>
      </c>
      <c r="B28" s="14"/>
      <c r="C28" s="14"/>
      <c r="D28" s="14"/>
      <c r="E28" s="14"/>
      <c r="F28" s="14"/>
      <c r="G28" s="14"/>
      <c r="H28" s="14"/>
      <c r="I28" s="1" t="s">
        <v>113</v>
      </c>
      <c r="J28" s="1" t="s">
        <v>108</v>
      </c>
    </row>
    <row r="29" spans="1:10" x14ac:dyDescent="0.2">
      <c r="A29" s="1" t="s">
        <v>0</v>
      </c>
      <c r="B29" s="1" t="s">
        <v>1</v>
      </c>
      <c r="C29" s="1" t="s">
        <v>93</v>
      </c>
      <c r="D29" s="1" t="s">
        <v>98</v>
      </c>
      <c r="E29" s="1" t="s">
        <v>99</v>
      </c>
      <c r="F29" s="1" t="s">
        <v>92</v>
      </c>
      <c r="G29" s="1" t="s">
        <v>94</v>
      </c>
      <c r="H29" s="13" t="s">
        <v>121</v>
      </c>
    </row>
    <row r="30" spans="1:10" x14ac:dyDescent="0.2">
      <c r="A30" s="2">
        <f>IF(COUNTA('MNP Conero'!$C$4:$C$100)&gt;0,COUNTA('MNP Conero'!$C$4:$C$100),#N/A)</f>
        <v>47</v>
      </c>
      <c r="B30" s="1" cm="1">
        <f t="array" ref="B30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2</v>
      </c>
      <c r="C30" s="1" cm="1">
        <f t="array" ref="C30">SUMPRODUCT(
    ('MNP Conero'!$C$4:$C$100&lt;&gt;"") *
    ('MNP Conero'!$M$4:$M$100="") *
    ('MNP Conero'!$N$4:$N$100='MNP Conero'!$Q$4) *
    ((('MNP Conero'!$O$4:$O$100='MNP Conero'!$T$4) +
      ('MNP Conero'!$O$4:$O$100='MNP Conero'!$P$6))&gt;0)
)</f>
        <v>24</v>
      </c>
      <c r="D30" s="1" cm="1">
        <f t="array" ref="D30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30" s="1" cm="1">
        <f t="array" ref="E30">SUMPRODUCT(
('MNP Conero'!$C$4:$C$100&lt;&gt;"") *
('MNP Conero'!$M$4:$M$100="") *
('MNP Conero'!$K$4:$K$100="") *
('MNP Conero'!$O$4:$O$100='MNP Conero'!$P$4) *
((('MNP Conero'!$J$4:$J$100="") +
   ('MNP Conero'!$J$4:$J$100='MNP Conero'!$Q$6)) &gt; 0)
)</f>
        <v>5</v>
      </c>
      <c r="F30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30" s="1">
        <f>COUNTIFS(
  'MNP Conero'!$C$4:$C$100,"&lt;&gt;",
  'MNP Conero'!$M$4:$M$100,"DA ELIMINARE"
)</f>
        <v>1</v>
      </c>
      <c r="H30" s="13" cm="1">
        <f t="array" ref="H30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30" s="2"/>
    </row>
    <row r="31" spans="1:10" x14ac:dyDescent="0.2">
      <c r="A31" s="14" t="str">
        <f>$I31&amp;"; "&amp;$J31&amp;$A33</f>
        <v>Conero; Family TOT 21</v>
      </c>
      <c r="B31" s="14"/>
      <c r="C31" s="14"/>
      <c r="D31" s="14"/>
      <c r="E31" s="14"/>
      <c r="F31" s="14"/>
      <c r="G31" s="14"/>
      <c r="H31" s="14"/>
      <c r="I31" s="1" t="s">
        <v>113</v>
      </c>
      <c r="J31" s="1" t="s">
        <v>109</v>
      </c>
    </row>
    <row r="32" spans="1:10" x14ac:dyDescent="0.2">
      <c r="A32" s="1" t="s">
        <v>6</v>
      </c>
      <c r="B32" s="1" t="s">
        <v>7</v>
      </c>
      <c r="C32" s="1" t="s">
        <v>8</v>
      </c>
      <c r="D32" s="1" t="s">
        <v>102</v>
      </c>
      <c r="F32" s="1" t="s">
        <v>100</v>
      </c>
      <c r="G32" s="1" t="s">
        <v>101</v>
      </c>
      <c r="H32" s="13" t="s">
        <v>122</v>
      </c>
    </row>
    <row r="33" spans="1:10" x14ac:dyDescent="0.2">
      <c r="A33" s="2">
        <f>IF(COUNTA('FAMILY Conero'!$C$4:$C$100)&gt;0,COUNTA('FAMILY Conero'!$C$4:$C$100),#N/A)</f>
        <v>21</v>
      </c>
      <c r="B33" s="1" cm="1">
        <f t="array" ref="B33">SUMPRODUCT(
    ('FAMILY Conero'!$C$4:$C$100&lt;&gt;"")*
    ('FAMILY Conero'!$G$4:$G$100='FAMILY Conero'!$M$6)*
    ('FAMILY Conero'!$K$4:$K$100='FAMILY Conero'!$M$4))</f>
        <v>6</v>
      </c>
      <c r="C33" s="3" cm="1">
        <f t="array" ref="C33">SUMPRODUCT(
    ('FAMILY Conero'!$C$4:$C$100&lt;&gt;"")*
    ('FAMILY Conero'!$G$4:$G$100="")*
    ('FAMILY Conero'!$K$4:$K$100='FAMILY Conero'!$M$4))</f>
        <v>0</v>
      </c>
      <c r="D33" s="3" cm="1">
        <f t="array" ref="D33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7</v>
      </c>
      <c r="E33" s="3"/>
      <c r="F33" s="1" cm="1">
        <f t="array" ref="F33">SUMPRODUCT(
    ('FAMILY Conero'!$C$4:$C$100&lt;&gt;"")*
    ('FAMILY Conero'!$G$4:$G$100&lt;&gt;"")*
    ('FAMILY Conero'!$G$4:$G$100='FAMILY Conero'!$M$5)*
    ('FAMILY Conero'!$J$4:$J$100="OK"))</f>
        <v>8</v>
      </c>
      <c r="G33" s="1" cm="1">
        <f t="array" ref="G33">SUMPRODUCT(
    ('FAMILY Conero'!$C$4:$C$100&lt;&gt;"")*
    ('FAMILY Conero'!$G$4:$G$100&lt;&gt;"")*
    ('FAMILY Conero'!$J$4:$J$100="DA ELIMINARE"))</f>
        <v>0</v>
      </c>
      <c r="H33" s="13" cm="1">
        <f t="array" ref="H33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7</v>
      </c>
    </row>
    <row r="34" spans="1:10" x14ac:dyDescent="0.2">
      <c r="A34" s="14" t="str">
        <f>$I34&amp;"; "&amp;$J34&amp;$A36</f>
        <v>CV; MNP TOT 28</v>
      </c>
      <c r="B34" s="14"/>
      <c r="C34" s="14"/>
      <c r="D34" s="14"/>
      <c r="E34" s="14"/>
      <c r="F34" s="14"/>
      <c r="G34" s="14"/>
      <c r="H34" s="14"/>
      <c r="I34" s="1" t="s">
        <v>114</v>
      </c>
      <c r="J34" s="1" t="s">
        <v>108</v>
      </c>
    </row>
    <row r="35" spans="1:10" x14ac:dyDescent="0.2">
      <c r="A35" s="1" t="s">
        <v>0</v>
      </c>
      <c r="B35" s="1" t="s">
        <v>1</v>
      </c>
      <c r="C35" s="1" t="s">
        <v>93</v>
      </c>
      <c r="D35" s="1" t="s">
        <v>98</v>
      </c>
      <c r="E35" s="1" t="s">
        <v>99</v>
      </c>
      <c r="F35" s="1" t="s">
        <v>92</v>
      </c>
      <c r="G35" s="1" t="s">
        <v>94</v>
      </c>
      <c r="H35" s="13" t="s">
        <v>121</v>
      </c>
    </row>
    <row r="36" spans="1:10" x14ac:dyDescent="0.2">
      <c r="A36" s="2">
        <f>IF(COUNTA('MNP CV'!$C$4:$C$100)&gt;0,COUNTA('MNP CV'!$C$4:$C$100),#N/A)</f>
        <v>28</v>
      </c>
      <c r="B36" s="1" cm="1">
        <f t="array" ref="B36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1</v>
      </c>
      <c r="C36" s="1" cm="1">
        <f t="array" ref="C36">SUMPRODUCT(
    ('MNP CV'!$C$4:$C$100&lt;&gt;"") *
    ('MNP CV'!$M$4:$M$100="") *
    ('MNP CV'!$N$4:$N$100='MNP CV'!$Q$4) *
    ((('MNP CV'!$O$4:$O$100='MNP CV'!$T$4) +
      ('MNP CV'!$O$4:$O$100='MNP CV'!$P$6))&gt;0)
)</f>
        <v>20</v>
      </c>
      <c r="D36" s="1" cm="1">
        <f t="array" ref="D36">SUMPRODUCT(
('MNP CV'!$C$4:$C$100&lt;&gt;"") *
('MNP CV'!$M$4:$M$100="") *
('MNP CV'!$K$4:$K$100="") *
('MNP CV'!$N$4:$N$100='MNP CV'!$P$4) *
((('MNP CV'!$I$4:$I$100="") +
   ('MNP CV'!$I$4:$I$100='MNP CV'!$Q$6)) &gt; 0)
)</f>
        <v>0</v>
      </c>
      <c r="E36" s="1" cm="1">
        <f t="array" ref="E36">SUMPRODUCT(
('MNP CV'!$C$4:$C$100&lt;&gt;"") *
('MNP CV'!$M$4:$M$100="") *
('MNP CV'!$K$4:$K$100="") *
('MNP CV'!$O$4:$O$100='MNP CV'!$P$4) *
((('MNP CV'!$J$4:$J$100="") +
   ('MNP CV'!$J$4:$J$100='MNP CV'!$Q$6)) &gt; 0)
)</f>
        <v>3</v>
      </c>
      <c r="F36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6" s="1">
        <f>COUNTIFS(
  'MNP CV'!$C$4:$C$100,"&lt;&gt;",
  'MNP CV'!$M$4:$M$100,"DA ELIMINARE"
)</f>
        <v>0</v>
      </c>
      <c r="H36" s="13" cm="1">
        <f t="array" ref="H36">SUMPRODUCT(
('MNP CV'!$C$4:$C$100&lt;&gt;"") *
(('MNP CV'!$I$4:$I$100="") + ('MNP CV'!$I$4:$I$100='MNP CV'!$Q$6)) *
('MNP CV'!$N$4:$N$100='MNP CV'!$P$4) *
('MNP CV'!$J$4:$J$100="") *
('MNP CV'!$O$4:$O$100='MNP CV'!$P$4)
)</f>
        <v>0</v>
      </c>
      <c r="J36" s="2"/>
    </row>
    <row r="37" spans="1:10" x14ac:dyDescent="0.2">
      <c r="A37" s="14" t="str">
        <f>$I37&amp;"; "&amp;$J37&amp;$A39</f>
        <v>CV; Family TOT 7</v>
      </c>
      <c r="B37" s="14"/>
      <c r="C37" s="14"/>
      <c r="D37" s="14"/>
      <c r="E37" s="14"/>
      <c r="F37" s="14"/>
      <c r="G37" s="14"/>
      <c r="H37" s="14"/>
      <c r="I37" s="1" t="s">
        <v>114</v>
      </c>
      <c r="J37" s="1" t="s">
        <v>109</v>
      </c>
    </row>
    <row r="38" spans="1:10" x14ac:dyDescent="0.2">
      <c r="A38" s="1" t="s">
        <v>6</v>
      </c>
      <c r="B38" s="1" t="s">
        <v>7</v>
      </c>
      <c r="C38" s="1" t="s">
        <v>8</v>
      </c>
      <c r="D38" s="1" t="s">
        <v>102</v>
      </c>
      <c r="F38" s="1" t="s">
        <v>100</v>
      </c>
      <c r="G38" s="1" t="s">
        <v>101</v>
      </c>
      <c r="H38" s="13" t="s">
        <v>122</v>
      </c>
    </row>
    <row r="39" spans="1:10" x14ac:dyDescent="0.2">
      <c r="A39" s="2">
        <f>IF(COUNTA('FAMILY CV'!$C$4:$C$100)&gt;0,COUNTA('FAMILY CV'!$C$4:$C$100),#N/A)</f>
        <v>7</v>
      </c>
      <c r="B39" s="1" cm="1">
        <f t="array" ref="B39">SUMPRODUCT(
    ('FAMILY CV'!$C$4:$C$100&lt;&gt;"")*
    ('FAMILY CV'!$G$4:$G$100='FAMILY CV'!$M$6)*
    ('FAMILY CV'!$K$4:$K$100='FAMILY CV'!$M$4))</f>
        <v>0</v>
      </c>
      <c r="C39" s="3" cm="1">
        <f t="array" ref="C39">SUMPRODUCT(
    ('FAMILY CV'!$C$4:$C$100&lt;&gt;"")*
    ('FAMILY CV'!$G$4:$G$100="")*
    ('FAMILY CV'!$K$4:$K$100='FAMILY CV'!$M$4))</f>
        <v>5</v>
      </c>
      <c r="D39" s="3" cm="1">
        <f t="array" ref="D39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9" s="3"/>
      <c r="F39" s="1" cm="1">
        <f t="array" ref="F39">SUMPRODUCT(
    ('FAMILY CV'!$C$4:$C$100&lt;&gt;"")*
    ('FAMILY CV'!$G$4:$G$100&lt;&gt;"")*
    ('FAMILY CV'!$G$4:$G$100='FAMILY CV'!$M$5)*
    ('FAMILY CV'!$J$4:$J$100="OK"))</f>
        <v>2</v>
      </c>
      <c r="G39" s="1" cm="1">
        <f t="array" ref="G39">SUMPRODUCT(
    ('FAMILY CV'!$C$4:$C$100&lt;&gt;"")*
    ('FAMILY CV'!$G$4:$G$100&lt;&gt;"")*
    ('FAMILY CV'!$J$4:$J$100="DA ELIMINARE"))</f>
        <v>0</v>
      </c>
      <c r="H39" s="13" cm="1">
        <f t="array" ref="H39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40" spans="1:10" x14ac:dyDescent="0.2">
      <c r="A40" s="14" t="str">
        <f>$I40&amp;"; "&amp;$J40&amp;$A42</f>
        <v>Megalò; MNP TOT 46</v>
      </c>
      <c r="B40" s="14"/>
      <c r="C40" s="14"/>
      <c r="D40" s="14"/>
      <c r="E40" s="14"/>
      <c r="F40" s="14"/>
      <c r="G40" s="14"/>
      <c r="H40" s="14"/>
      <c r="I40" s="1" t="s">
        <v>115</v>
      </c>
      <c r="J40" s="1" t="s">
        <v>108</v>
      </c>
    </row>
    <row r="41" spans="1:10" x14ac:dyDescent="0.2">
      <c r="A41" s="1" t="s">
        <v>0</v>
      </c>
      <c r="B41" s="1" t="s">
        <v>1</v>
      </c>
      <c r="C41" s="1" t="s">
        <v>93</v>
      </c>
      <c r="D41" s="1" t="s">
        <v>98</v>
      </c>
      <c r="E41" s="1" t="s">
        <v>99</v>
      </c>
      <c r="F41" s="1" t="s">
        <v>92</v>
      </c>
      <c r="G41" s="1" t="s">
        <v>94</v>
      </c>
      <c r="H41" s="13" t="s">
        <v>121</v>
      </c>
    </row>
    <row r="42" spans="1:10" x14ac:dyDescent="0.2">
      <c r="A42" s="2">
        <f>IF(COUNTA('MNP Megalò'!$C$4:$C$100)&gt;0,COUNTA('MNP Megalò'!$C$4:$C$100),#N/A)</f>
        <v>46</v>
      </c>
      <c r="B42" s="1" cm="1">
        <f t="array" ref="B42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42" s="1" cm="1">
        <f t="array" ref="C42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24</v>
      </c>
      <c r="D42" s="1" cm="1">
        <f t="array" ref="D42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42" s="1" cm="1">
        <f t="array" ref="E42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42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16</v>
      </c>
      <c r="G42" s="1">
        <f>COUNTIFS(
  'MNP Megalò'!$C$4:$C$100,"&lt;&gt;",
  'MNP Megalò'!$M$4:$M$100,"DA ELIMINARE"
)</f>
        <v>0</v>
      </c>
      <c r="H42" s="13" cm="1">
        <f t="array" ref="H42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42" s="2"/>
    </row>
    <row r="43" spans="1:10" x14ac:dyDescent="0.2">
      <c r="A43" s="14" t="str">
        <f>$I43&amp;"; "&amp;$J43&amp;$A45</f>
        <v>Megalò; Family TOT 14</v>
      </c>
      <c r="B43" s="14"/>
      <c r="C43" s="14"/>
      <c r="D43" s="14"/>
      <c r="E43" s="14"/>
      <c r="F43" s="14"/>
      <c r="G43" s="14"/>
      <c r="H43" s="14"/>
      <c r="I43" s="1" t="s">
        <v>115</v>
      </c>
      <c r="J43" s="1" t="s">
        <v>109</v>
      </c>
    </row>
    <row r="44" spans="1:10" x14ac:dyDescent="0.2">
      <c r="A44" s="1" t="s">
        <v>6</v>
      </c>
      <c r="B44" s="1" t="s">
        <v>7</v>
      </c>
      <c r="C44" s="1" t="s">
        <v>8</v>
      </c>
      <c r="D44" s="1" t="s">
        <v>102</v>
      </c>
      <c r="F44" s="1" t="s">
        <v>100</v>
      </c>
      <c r="G44" s="1" t="s">
        <v>101</v>
      </c>
      <c r="H44" s="13" t="s">
        <v>122</v>
      </c>
    </row>
    <row r="45" spans="1:10" x14ac:dyDescent="0.2">
      <c r="A45" s="2">
        <f>IF(COUNTA('FAMILY Megalò'!$C$4:$C$100)&gt;0,COUNTA('FAMILY Megalò'!$C$4:$C$100),#N/A)</f>
        <v>14</v>
      </c>
      <c r="B45" s="1" cm="1">
        <f t="array" ref="B45">SUMPRODUCT(
    ('FAMILY Megalò'!$C$4:$C$100&lt;&gt;"")*
    ('FAMILY Megalò'!$G$4:$G$100='FAMILY Megalò'!$M$6)*
    ('FAMILY Megalò'!$K$4:$K$100='FAMILY Megalò'!$M$4))</f>
        <v>3</v>
      </c>
      <c r="C45" s="3" cm="1">
        <f t="array" ref="C45">SUMPRODUCT(
    ('FAMILY Megalò'!$C$4:$C$100&lt;&gt;"")*
    ('FAMILY Megalò'!$G$4:$G$100="")*
    ('FAMILY Megalò'!$K$4:$K$100='FAMILY Megalò'!$M$4))</f>
        <v>0</v>
      </c>
      <c r="D45" s="3" cm="1">
        <f t="array" ref="D45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5" s="3"/>
      <c r="F45" s="1" cm="1">
        <f t="array" ref="F45">SUMPRODUCT(
    ('FAMILY Megalò'!$C$4:$C$100&lt;&gt;"")*
    ('FAMILY Megalò'!$G$4:$G$100&lt;&gt;"")*
    ('FAMILY Megalò'!$G$4:$G$100='FAMILY Megalò'!$M$5)*
    ('FAMILY Megalò'!$J$4:$J$100="OK"))</f>
        <v>11</v>
      </c>
      <c r="G45" s="1" cm="1">
        <f t="array" ref="G45">SUMPRODUCT(
    ('FAMILY Megalò'!$C$4:$C$100&lt;&gt;"")*
    ('FAMILY Megalò'!$G$4:$G$100&lt;&gt;"")*
    ('FAMILY Megalò'!$J$4:$J$100="DA ELIMINARE"))</f>
        <v>0</v>
      </c>
      <c r="H45" s="13" cm="1">
        <f t="array" ref="H45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6" spans="1:10" x14ac:dyDescent="0.2">
      <c r="A46" s="14" t="str">
        <f>$I46&amp;"; "&amp;$J46&amp;$A48</f>
        <v>CSA; MNP TOT 28</v>
      </c>
      <c r="B46" s="14"/>
      <c r="C46" s="14"/>
      <c r="D46" s="14"/>
      <c r="E46" s="14"/>
      <c r="F46" s="14"/>
      <c r="G46" s="14"/>
      <c r="H46" s="14"/>
      <c r="I46" s="1" t="s">
        <v>116</v>
      </c>
      <c r="J46" s="1" t="s">
        <v>108</v>
      </c>
    </row>
    <row r="47" spans="1:10" x14ac:dyDescent="0.2">
      <c r="A47" s="1" t="s">
        <v>0</v>
      </c>
      <c r="B47" s="1" t="s">
        <v>1</v>
      </c>
      <c r="C47" s="1" t="s">
        <v>93</v>
      </c>
      <c r="D47" s="1" t="s">
        <v>98</v>
      </c>
      <c r="E47" s="1" t="s">
        <v>99</v>
      </c>
      <c r="F47" s="1" t="s">
        <v>92</v>
      </c>
      <c r="G47" s="1" t="s">
        <v>94</v>
      </c>
      <c r="H47" s="13" t="s">
        <v>121</v>
      </c>
    </row>
    <row r="48" spans="1:10" x14ac:dyDescent="0.2">
      <c r="A48" s="2">
        <f>IF(COUNTA('MNP CSA'!$C$4:$C$100)&gt;0,COUNTA('MNP CSA'!$C$4:$C$100),#N/A)</f>
        <v>28</v>
      </c>
      <c r="B48" s="1" cm="1">
        <f t="array" ref="B48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8" s="1" cm="1">
        <f t="array" ref="C48">SUMPRODUCT(
    ('MNP CSA'!$C$4:$C$100&lt;&gt;"") *
    ('MNP CSA'!$M$4:$M$100="") *
    ('MNP CSA'!$N$4:$N$100='MNP CSA'!$Q$4) *
    ((('MNP CSA'!$O$4:$O$100='MNP CSA'!$T$4) +
      ('MNP CSA'!$O$4:$O$100='MNP CSA'!$P$6))&gt;0)
)</f>
        <v>14</v>
      </c>
      <c r="D48" s="1" cm="1">
        <f t="array" ref="D48">SUMPRODUCT(
('MNP CSA'!$C$4:$C$100&lt;&gt;"") *
('MNP CSA'!$M$4:$M$100="") *
('MNP CSA'!$K$4:$K$100="") *
('MNP CSA'!$N$4:$N$100='MNP CSA'!$P$4) *
((('MNP CSA'!$I$4:$I$100="") +
   ('MNP CSA'!$I$4:$I$100='MNP CSA'!$Q$6)) &gt; 0)
)</f>
        <v>0</v>
      </c>
      <c r="E48" s="1" cm="1">
        <f t="array" ref="E48">SUMPRODUCT(
('MNP CSA'!$C$4:$C$100&lt;&gt;"") *
('MNP CSA'!$M$4:$M$100="") *
('MNP CSA'!$K$4:$K$100="") *
('MNP CSA'!$O$4:$O$100='MNP CSA'!$P$4) *
((('MNP CSA'!$J$4:$J$100="") +
   ('MNP CSA'!$J$4:$J$100='MNP CSA'!$Q$6)) &gt; 0)
)</f>
        <v>0</v>
      </c>
      <c r="F48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10</v>
      </c>
      <c r="G48" s="1">
        <f>COUNTIFS(
  'MNP CSA'!$C$4:$C$100,"&lt;&gt;",
  'MNP CSA'!$M$4:$M$100,"DA ELIMINARE"
)</f>
        <v>0</v>
      </c>
      <c r="H48" s="13" cm="1">
        <f t="array" ref="H48">SUMPRODUCT(
('MNP CSA'!$C$4:$C$100&lt;&gt;"") *
(('MNP CSA'!$I$4:$I$100="") + ('MNP CSA'!$I$4:$I$100='MNP CSA'!$Q$6)) *
('MNP CSA'!$N$4:$N$100='MNP CSA'!$P$4) *
('MNP CSA'!$J$4:$J$100="") *
('MNP CSA'!$O$4:$O$100='MNP CSA'!$P$4)
)</f>
        <v>0</v>
      </c>
      <c r="J48" s="2"/>
    </row>
    <row r="49" spans="1:10" x14ac:dyDescent="0.2">
      <c r="A49" s="14" t="str">
        <f>$I49&amp;"; "&amp;$J49&amp;$A51</f>
        <v>CSA; Family TOT 7</v>
      </c>
      <c r="B49" s="14"/>
      <c r="C49" s="14"/>
      <c r="D49" s="14"/>
      <c r="E49" s="14"/>
      <c r="F49" s="14"/>
      <c r="G49" s="14"/>
      <c r="H49" s="14"/>
      <c r="I49" s="1" t="s">
        <v>116</v>
      </c>
      <c r="J49" s="1" t="s">
        <v>109</v>
      </c>
    </row>
    <row r="50" spans="1:10" x14ac:dyDescent="0.2">
      <c r="A50" s="1" t="s">
        <v>6</v>
      </c>
      <c r="B50" s="1" t="s">
        <v>7</v>
      </c>
      <c r="C50" s="1" t="s">
        <v>8</v>
      </c>
      <c r="D50" s="1" t="s">
        <v>102</v>
      </c>
      <c r="F50" s="1" t="s">
        <v>100</v>
      </c>
      <c r="G50" s="1" t="s">
        <v>101</v>
      </c>
      <c r="H50" s="13" t="s">
        <v>122</v>
      </c>
    </row>
    <row r="51" spans="1:10" x14ac:dyDescent="0.2">
      <c r="A51" s="2">
        <f>IF(COUNTA('FAMILY CSA'!$C$4:$C$100)&gt;0,COUNTA('FAMILY CSA'!$C$4:$C$100),#N/A)</f>
        <v>7</v>
      </c>
      <c r="B51" s="1" cm="1">
        <f t="array" ref="B51">SUMPRODUCT(
    ('FAMILY CSA'!$C$4:$C$100&lt;&gt;"")*
    ('FAMILY CSA'!$G$4:$G$100='FAMILY CSA'!$M$6)*
    ('FAMILY CSA'!$K$4:$K$100='FAMILY CSA'!$M$4))</f>
        <v>0</v>
      </c>
      <c r="C51" s="3" cm="1">
        <f t="array" ref="C51">SUMPRODUCT(
    ('FAMILY CSA'!$C$4:$C$100&lt;&gt;"")*
    ('FAMILY CSA'!$G$4:$G$100="")*
    ('FAMILY CSA'!$K$4:$K$100='FAMILY CSA'!$M$4))</f>
        <v>0</v>
      </c>
      <c r="D51" s="3" cm="1">
        <f t="array" ref="D51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51" s="3"/>
      <c r="F51" s="1" cm="1">
        <f t="array" ref="F51">SUMPRODUCT(
    ('FAMILY CSA'!$C$4:$C$100&lt;&gt;"")*
    ('FAMILY CSA'!$G$4:$G$100&lt;&gt;"")*
    ('FAMILY CSA'!$G$4:$G$100='FAMILY CSA'!$M$5)*
    ('FAMILY CSA'!$J$4:$J$100="OK"))</f>
        <v>7</v>
      </c>
      <c r="G51" s="1" cm="1">
        <f t="array" ref="G51">SUMPRODUCT(
    ('FAMILY CSA'!$C$4:$C$100&lt;&gt;"")*
    ('FAMILY CSA'!$G$4:$G$100&lt;&gt;"")*
    ('FAMILY CSA'!$J$4:$J$100="DA ELIMINARE"))</f>
        <v>0</v>
      </c>
      <c r="H51" s="13" cm="1">
        <f t="array" ref="H51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52" spans="1:10" x14ac:dyDescent="0.2">
      <c r="A52" s="14" t="str">
        <f>$I52&amp;"; "&amp;$J52&amp;$A54</f>
        <v>Porto Grande; MNP TOT 38</v>
      </c>
      <c r="B52" s="14"/>
      <c r="C52" s="14"/>
      <c r="D52" s="14"/>
      <c r="E52" s="14"/>
      <c r="F52" s="14"/>
      <c r="G52" s="14"/>
      <c r="H52" s="14"/>
      <c r="I52" s="1" t="s">
        <v>117</v>
      </c>
      <c r="J52" s="1" t="s">
        <v>108</v>
      </c>
    </row>
    <row r="53" spans="1:10" x14ac:dyDescent="0.2">
      <c r="A53" s="1" t="s">
        <v>0</v>
      </c>
      <c r="B53" s="1" t="s">
        <v>1</v>
      </c>
      <c r="C53" s="1" t="s">
        <v>93</v>
      </c>
      <c r="D53" s="1" t="s">
        <v>98</v>
      </c>
      <c r="E53" s="1" t="s">
        <v>99</v>
      </c>
      <c r="F53" s="1" t="s">
        <v>92</v>
      </c>
      <c r="G53" s="1" t="s">
        <v>94</v>
      </c>
      <c r="H53" s="13" t="s">
        <v>121</v>
      </c>
    </row>
    <row r="54" spans="1:10" x14ac:dyDescent="0.2">
      <c r="A54" s="2">
        <f>IF(COUNTA('MNP PG'!$C$4:$C$100)&gt;0,COUNTA('MNP PG'!$C$4:$C$100),#N/A)</f>
        <v>38</v>
      </c>
      <c r="B54" s="1" cm="1">
        <f t="array" ref="B54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4" s="1" cm="1">
        <f t="array" ref="C54">SUMPRODUCT(
    ('MNP PG'!$C$4:$C$100&lt;&gt;"") *
    ('MNP PG'!$M$4:$M$100="") *
    ('MNP PG'!$N$4:$N$100='MNP PG'!$Q$4) *
    ((('MNP PG'!$O$4:$O$100='MNP PG'!$T$4) +
      ('MNP PG'!$O$4:$O$100='MNP PG'!$P$6))&gt;0)
)</f>
        <v>21</v>
      </c>
      <c r="D54" s="1" cm="1">
        <f t="array" ref="D54">SUMPRODUCT(
('MNP PG'!$C$4:$C$100&lt;&gt;"") *
('MNP PG'!$M$4:$M$100="") *
('MNP PG'!$K$4:$K$100="") *
('MNP PG'!$N$4:$N$100='MNP PG'!$P$4) *
((('MNP PG'!$I$4:$I$100="") +
   ('MNP PG'!$I$4:$I$100='MNP PG'!$Q$6)) &gt; 0)
)</f>
        <v>0</v>
      </c>
      <c r="E54" s="1" cm="1">
        <f t="array" ref="E54">SUMPRODUCT(
('MNP PG'!$C$4:$C$100&lt;&gt;"") *
('MNP PG'!$M$4:$M$100="") *
('MNP PG'!$K$4:$K$100="") *
('MNP PG'!$O$4:$O$100='MNP PG'!$P$4) *
((('MNP PG'!$J$4:$J$100="") +
   ('MNP PG'!$J$4:$J$100='MNP PG'!$Q$6)) &gt; 0)
)</f>
        <v>0</v>
      </c>
      <c r="F54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16</v>
      </c>
      <c r="G54" s="1">
        <f>COUNTIFS(
  'MNP PG'!$C$4:$C$100,"&lt;&gt;",
  'MNP PG'!$M$4:$M$100,"DA ELIMINARE"
)</f>
        <v>0</v>
      </c>
      <c r="H54" s="13" cm="1">
        <f t="array" ref="H54">SUMPRODUCT(
('MNP PG'!$C$4:$C$100&lt;&gt;"") *
(('MNP PG'!$I$4:$I$100="") + ('MNP PG'!$I$4:$I$100='MNP PG'!$Q$6)) *
('MNP PG'!$N$4:$N$100='MNP PG'!$P$4) *
('MNP PG'!$J$4:$J$100="") *
('MNP PG'!$O$4:$O$100='MNP PG'!$P$4)
)</f>
        <v>0</v>
      </c>
      <c r="J54" s="2"/>
    </row>
    <row r="55" spans="1:10" x14ac:dyDescent="0.2">
      <c r="A55" s="14" t="str">
        <f>$I55&amp;"; "&amp;$J55&amp;$A57</f>
        <v>Porto Grande; Family TOT 29</v>
      </c>
      <c r="B55" s="14"/>
      <c r="C55" s="14"/>
      <c r="D55" s="14"/>
      <c r="E55" s="14"/>
      <c r="F55" s="14"/>
      <c r="G55" s="14"/>
      <c r="H55" s="14"/>
      <c r="I55" s="1" t="s">
        <v>117</v>
      </c>
      <c r="J55" s="1" t="s">
        <v>109</v>
      </c>
    </row>
    <row r="56" spans="1:10" x14ac:dyDescent="0.2">
      <c r="A56" s="1" t="s">
        <v>6</v>
      </c>
      <c r="B56" s="1" t="s">
        <v>7</v>
      </c>
      <c r="C56" s="1" t="s">
        <v>8</v>
      </c>
      <c r="D56" s="1" t="s">
        <v>102</v>
      </c>
      <c r="F56" s="1" t="s">
        <v>100</v>
      </c>
      <c r="G56" s="1" t="s">
        <v>101</v>
      </c>
      <c r="H56" s="13" t="s">
        <v>122</v>
      </c>
    </row>
    <row r="57" spans="1:10" x14ac:dyDescent="0.2">
      <c r="A57" s="2">
        <f>IF(COUNTA('FAMILY PG'!$C$4:$C$100)&gt;0,COUNTA('FAMILY PG'!$C$4:$C$100),#N/A)</f>
        <v>29</v>
      </c>
      <c r="B57" s="1" cm="1">
        <f t="array" ref="B57">SUMPRODUCT(
    ('FAMILY PG'!$C$4:$C$100&lt;&gt;"")*
    ('FAMILY PG'!$G$4:$G$100='FAMILY PG'!$M$6)*
    ('FAMILY PG'!$K$4:$K$100='FAMILY PG'!$M$4))</f>
        <v>3</v>
      </c>
      <c r="C57" s="3" cm="1">
        <f t="array" ref="C57">SUMPRODUCT(
    ('FAMILY PG'!$C$4:$C$100&lt;&gt;"")*
    ('FAMILY PG'!$G$4:$G$100="")*
    ('FAMILY PG'!$K$4:$K$100='FAMILY PG'!$M$4))</f>
        <v>0</v>
      </c>
      <c r="D57" s="3" cm="1">
        <f t="array" ref="D57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7" s="3"/>
      <c r="F57" s="1" cm="1">
        <f t="array" ref="F57">SUMPRODUCT(
    ('FAMILY PG'!$C$4:$C$100&lt;&gt;"")*
    ('FAMILY PG'!$G$4:$G$100&lt;&gt;"")*
    ('FAMILY PG'!$G$4:$G$100='FAMILY PG'!$M$5)*
    ('FAMILY PG'!$J$4:$J$100="OK"))</f>
        <v>24</v>
      </c>
      <c r="G57" s="1" cm="1">
        <f t="array" ref="G57">SUMPRODUCT(
    ('FAMILY PG'!$C$4:$C$100&lt;&gt;"")*
    ('FAMILY PG'!$G$4:$G$100&lt;&gt;"")*
    ('FAMILY PG'!$J$4:$J$100="DA ELIMINARE"))</f>
        <v>2</v>
      </c>
      <c r="H57" s="13" cm="1">
        <f t="array" ref="H57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8" spans="1:10" x14ac:dyDescent="0.2">
      <c r="A58" s="14" t="str">
        <f>$I58&amp;"; "&amp;$J58&amp;$A60</f>
        <v>Vasto; MNP TOT 38</v>
      </c>
      <c r="B58" s="14"/>
      <c r="C58" s="14"/>
      <c r="D58" s="14"/>
      <c r="E58" s="14"/>
      <c r="F58" s="14"/>
      <c r="G58" s="14"/>
      <c r="H58" s="14"/>
      <c r="I58" s="1" t="s">
        <v>118</v>
      </c>
      <c r="J58" s="1" t="s">
        <v>108</v>
      </c>
    </row>
    <row r="59" spans="1:10" x14ac:dyDescent="0.2">
      <c r="A59" s="1" t="s">
        <v>0</v>
      </c>
      <c r="B59" s="1" t="s">
        <v>1</v>
      </c>
      <c r="C59" s="1" t="s">
        <v>93</v>
      </c>
      <c r="D59" s="1" t="s">
        <v>98</v>
      </c>
      <c r="E59" s="1" t="s">
        <v>99</v>
      </c>
      <c r="F59" s="1" t="s">
        <v>92</v>
      </c>
      <c r="G59" s="1" t="s">
        <v>94</v>
      </c>
      <c r="H59" s="13" t="s">
        <v>121</v>
      </c>
    </row>
    <row r="60" spans="1:10" x14ac:dyDescent="0.2">
      <c r="A60" s="2">
        <f>IF(COUNTA('MNP Vasto'!$C$4:$C$100)&gt;0,COUNTA('MNP Vasto'!$C$4:$C$100),#N/A)</f>
        <v>38</v>
      </c>
      <c r="B60" s="1" cm="1">
        <f t="array" ref="B60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60" s="1" cm="1">
        <f t="array" ref="C60">SUMPRODUCT(
    ('MNP Vasto'!$C$4:$C$100&lt;&gt;"") *
    ('MNP Vasto'!$M$4:$M$100="") *
    ('MNP Vasto'!$N$4:$N$100='MNP Vasto'!$Q$4) *
    ((('MNP Vasto'!$O$4:$O$100='MNP Vasto'!$T$4) +
      ('MNP Vasto'!$O$4:$O$100='MNP Vasto'!$P$6))&gt;0)
)</f>
        <v>18</v>
      </c>
      <c r="D60" s="1" cm="1">
        <f t="array" ref="D60">SUMPRODUCT(
('MNP Vasto'!$C$4:$C$100&lt;&gt;"") *
('MNP Vasto'!$M$4:$M$100="") *
('MNP Vasto'!$K$4:$K$100="") *
('MNP Vasto'!$N$4:$N$100='MNP Vasto'!$P$4) *
((('MNP Vasto'!$I$4:$I$100="") +
   ('MNP Vasto'!$I$4:$I$100='MNP Vasto'!$Q$6)) &gt; 0)
)</f>
        <v>1</v>
      </c>
      <c r="E60" s="1" cm="1">
        <f t="array" ref="E60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60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17</v>
      </c>
      <c r="G60" s="1">
        <f>COUNTIFS(
  'MNP Vasto'!$C$4:$C$100,"&lt;&gt;",
  'MNP Vasto'!$M$4:$M$100,"DA ELIMINARE"
)</f>
        <v>2</v>
      </c>
      <c r="H60" s="13" cm="1">
        <f t="array" ref="H60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60" s="2"/>
    </row>
    <row r="61" spans="1:10" x14ac:dyDescent="0.2">
      <c r="A61" s="14" t="str">
        <f>$I61&amp;"; "&amp;$J61&amp;$A63</f>
        <v>Vasto; Family TOT 19</v>
      </c>
      <c r="B61" s="14"/>
      <c r="C61" s="14"/>
      <c r="D61" s="14"/>
      <c r="E61" s="14"/>
      <c r="F61" s="14"/>
      <c r="G61" s="14"/>
      <c r="H61" s="14"/>
      <c r="I61" s="1" t="s">
        <v>118</v>
      </c>
      <c r="J61" s="1" t="s">
        <v>109</v>
      </c>
    </row>
    <row r="62" spans="1:10" x14ac:dyDescent="0.2">
      <c r="A62" s="1" t="s">
        <v>6</v>
      </c>
      <c r="B62" s="1" t="s">
        <v>7</v>
      </c>
      <c r="C62" s="1" t="s">
        <v>8</v>
      </c>
      <c r="D62" s="1" t="s">
        <v>102</v>
      </c>
      <c r="F62" s="1" t="s">
        <v>100</v>
      </c>
      <c r="G62" s="1" t="s">
        <v>101</v>
      </c>
      <c r="H62" s="13" t="s">
        <v>122</v>
      </c>
    </row>
    <row r="63" spans="1:10" x14ac:dyDescent="0.2">
      <c r="A63" s="2">
        <f>IF(COUNTA('FAMILY Vasto'!$C$4:$C$100)&gt;0,COUNTA('FAMILY Vasto'!$C$4:$C$100),#N/A)</f>
        <v>19</v>
      </c>
      <c r="B63" s="1" cm="1">
        <f t="array" ref="B63">SUMPRODUCT(
    ('FAMILY Vasto'!$C$4:$C$100&lt;&gt;"")*
    ('FAMILY Vasto'!$G$4:$G$100='FAMILY Vasto'!$M$6)*
    ('FAMILY Vasto'!$K$4:$K$100='FAMILY Vasto'!$M$4))</f>
        <v>0</v>
      </c>
      <c r="C63" s="3" cm="1">
        <f t="array" ref="C63">SUMPRODUCT(
    ('FAMILY Vasto'!$C$4:$C$100&lt;&gt;"")*
    ('FAMILY Vasto'!$G$4:$G$100="")*
    ('FAMILY Vasto'!$K$4:$K$100='FAMILY Vasto'!$M$4))</f>
        <v>0</v>
      </c>
      <c r="D63" s="3" cm="1">
        <f t="array" ref="D63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3" s="3"/>
      <c r="F63" s="1" cm="1">
        <f t="array" ref="F63">SUMPRODUCT(
    ('FAMILY Vasto'!$C$4:$C$100&lt;&gt;"")*
    ('FAMILY Vasto'!$G$4:$G$100&lt;&gt;"")*
    ('FAMILY Vasto'!$G$4:$G$100='FAMILY Vasto'!$M$5)*
    ('FAMILY Vasto'!$J$4:$J$100="OK"))</f>
        <v>17</v>
      </c>
      <c r="G63" s="1" cm="1">
        <f t="array" ref="G63">SUMPRODUCT(
    ('FAMILY Vasto'!$C$4:$C$100&lt;&gt;"")*
    ('FAMILY Vasto'!$G$4:$G$100&lt;&gt;"")*
    ('FAMILY Vasto'!$J$4:$J$100="DA ELIMINARE"))</f>
        <v>2</v>
      </c>
      <c r="H63" s="13" cm="1">
        <f t="array" ref="H63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1">
    <mergeCell ref="A58:H58"/>
    <mergeCell ref="A61:H61"/>
    <mergeCell ref="A40:H40"/>
    <mergeCell ref="A43:H43"/>
    <mergeCell ref="A46:H46"/>
    <mergeCell ref="A49:H49"/>
    <mergeCell ref="A52:H52"/>
    <mergeCell ref="A55:H55"/>
    <mergeCell ref="A37:H37"/>
    <mergeCell ref="A1:H1"/>
    <mergeCell ref="A4:H4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7:H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BFC33-617A-4805-A10C-6AD699CDBED7}">
  <dimension ref="A1:R500"/>
  <sheetViews>
    <sheetView workbookViewId="0"/>
  </sheetViews>
  <sheetFormatPr defaultRowHeight="14.25" x14ac:dyDescent="0.2"/>
  <cols>
    <col min="1" max="1" width="11.37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91BFA-BCA5-41C1-9545-71C26F03C851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970</v>
      </c>
      <c r="B4">
        <v>45992</v>
      </c>
      <c r="C4" t="s">
        <v>971</v>
      </c>
      <c r="D4" t="s">
        <v>972</v>
      </c>
      <c r="E4" t="s">
        <v>807</v>
      </c>
      <c r="F4">
        <v>45314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0460-2D05-4986-B51F-96EC18D48E21}">
  <dimension ref="A1:R500"/>
  <sheetViews>
    <sheetView workbookViewId="0"/>
  </sheetViews>
  <sheetFormatPr defaultRowHeight="14.25" x14ac:dyDescent="0.2"/>
  <cols>
    <col min="1" max="1" width="16.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5621B-4AB9-4C43-BB44-9A1354254AD5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7" width="14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789</v>
      </c>
      <c r="B4">
        <v>45997</v>
      </c>
      <c r="C4" t="s">
        <v>790</v>
      </c>
      <c r="D4" t="s">
        <v>791</v>
      </c>
      <c r="E4" t="s">
        <v>792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793</v>
      </c>
      <c r="B5">
        <v>45997</v>
      </c>
      <c r="C5" t="s">
        <v>129</v>
      </c>
      <c r="D5" t="s">
        <v>794</v>
      </c>
      <c r="E5" t="s">
        <v>795</v>
      </c>
      <c r="F5">
        <v>46045</v>
      </c>
      <c r="J5" t="s">
        <v>58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796</v>
      </c>
      <c r="B6">
        <v>46014</v>
      </c>
      <c r="C6" t="s">
        <v>797</v>
      </c>
      <c r="D6" t="s">
        <v>798</v>
      </c>
      <c r="E6" t="s">
        <v>799</v>
      </c>
      <c r="F6">
        <v>46045</v>
      </c>
      <c r="G6" t="s">
        <v>128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A7" t="s">
        <v>800</v>
      </c>
      <c r="B7">
        <v>46015</v>
      </c>
      <c r="C7" t="s">
        <v>797</v>
      </c>
      <c r="D7" t="s">
        <v>801</v>
      </c>
      <c r="E7" t="s">
        <v>799</v>
      </c>
      <c r="F7">
        <v>46045</v>
      </c>
      <c r="J7" t="s">
        <v>58</v>
      </c>
      <c r="K7" t="s">
        <v>3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DD90-06B9-4E76-AC22-C68D17120941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4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802</v>
      </c>
      <c r="B4">
        <v>46021</v>
      </c>
      <c r="C4" t="s">
        <v>803</v>
      </c>
      <c r="D4" t="s">
        <v>804</v>
      </c>
      <c r="E4" t="s">
        <v>792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78851-123C-418A-904D-60E2EDDDCC3D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5.125" bestFit="1" customWidth="1"/>
    <col min="5" max="5" width="14.1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965</v>
      </c>
      <c r="B4">
        <v>46006</v>
      </c>
      <c r="C4" t="s">
        <v>797</v>
      </c>
      <c r="D4" t="s">
        <v>966</v>
      </c>
      <c r="E4" t="s">
        <v>807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967</v>
      </c>
      <c r="B5">
        <v>46008</v>
      </c>
      <c r="C5" t="s">
        <v>129</v>
      </c>
      <c r="D5" t="s">
        <v>966</v>
      </c>
      <c r="E5" t="s">
        <v>795</v>
      </c>
      <c r="F5">
        <v>46045</v>
      </c>
      <c r="J5" t="s">
        <v>58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968</v>
      </c>
      <c r="B6">
        <v>46015</v>
      </c>
      <c r="C6" t="s">
        <v>129</v>
      </c>
      <c r="D6" t="s">
        <v>969</v>
      </c>
      <c r="E6" t="s">
        <v>792</v>
      </c>
      <c r="F6">
        <v>46045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4A84-C51E-44BF-90EB-6D6C4F4807DF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2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805</v>
      </c>
      <c r="B4">
        <v>45999</v>
      </c>
      <c r="C4" t="s">
        <v>797</v>
      </c>
      <c r="D4" t="s">
        <v>806</v>
      </c>
      <c r="E4" t="s">
        <v>807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F5881-3621-4817-A5FF-4126BF76DD19}">
  <dimension ref="A1:R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808</v>
      </c>
      <c r="B4">
        <v>46003</v>
      </c>
      <c r="C4" t="s">
        <v>809</v>
      </c>
      <c r="D4" t="s">
        <v>810</v>
      </c>
      <c r="E4" t="s">
        <v>799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1C4A-F679-4140-AFE9-2B5956E49142}">
  <dimension ref="A1:R500"/>
  <sheetViews>
    <sheetView workbookViewId="0">
      <selection sqref="A1:R5002"/>
    </sheetView>
  </sheetViews>
  <sheetFormatPr defaultRowHeight="14.25" x14ac:dyDescent="0.2"/>
  <cols>
    <col min="1" max="1" width="16.7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3"/>
  <sheetViews>
    <sheetView tabSelected="1" workbookViewId="0">
      <selection sqref="A1:H9"/>
    </sheetView>
  </sheetViews>
  <sheetFormatPr defaultColWidth="14" defaultRowHeight="14.25" x14ac:dyDescent="0.2"/>
  <cols>
    <col min="1" max="1" width="19.125" style="1" bestFit="1" customWidth="1"/>
    <col min="2" max="2" width="21.625" style="1" bestFit="1" customWidth="1"/>
    <col min="3" max="3" width="26.625" style="1" bestFit="1" customWidth="1"/>
    <col min="4" max="5" width="24.5" style="1" bestFit="1" customWidth="1"/>
    <col min="6" max="6" width="10.875" style="1" bestFit="1" customWidth="1"/>
    <col min="7" max="7" width="10.5" style="1" bestFit="1" customWidth="1"/>
    <col min="8" max="8" width="20.2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26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93</v>
      </c>
      <c r="D2" s="1" t="s">
        <v>98</v>
      </c>
      <c r="E2" s="1" t="s">
        <v>99</v>
      </c>
      <c r="F2" s="1" t="s">
        <v>92</v>
      </c>
      <c r="G2" s="1" t="s">
        <v>94</v>
      </c>
      <c r="H2" s="1" t="str">
        <f>IF(MainCalcoli!H2&gt;0,MainCalcoli!H2,#N/A)</f>
        <v>MNP Non Lavorate</v>
      </c>
    </row>
    <row r="3" spans="1:9" ht="15" customHeight="1" x14ac:dyDescent="0.2">
      <c r="A3" s="1">
        <f>IF(MainCalcoli!A3&gt;0,MainCalcoli!A3,#N/A)</f>
        <v>26</v>
      </c>
      <c r="B3" s="1">
        <f>IF(MainCalcoli!B3&gt;0,MainCalcoli!B3,#N/A)</f>
        <v>3</v>
      </c>
      <c r="C3" s="1">
        <f>IF(MainCalcoli!C3&gt;0,MainCalcoli!C3,#N/A)</f>
        <v>12</v>
      </c>
      <c r="D3" s="1" t="e">
        <f>IF(MainCalcoli!D3&gt;0,MainCalcoli!D3,#N/A)</f>
        <v>#N/A</v>
      </c>
      <c r="E3" s="1">
        <f>IF(MainCalcoli!E3&gt;0,MainCalcoli!E3,#N/A)</f>
        <v>1</v>
      </c>
      <c r="F3" s="1">
        <f>IF(MainCalcoli!F3&gt;0,MainCalcoli!F3,#N/A)</f>
        <v>13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4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6</v>
      </c>
      <c r="B5" s="1" t="s">
        <v>7</v>
      </c>
      <c r="C5" s="1" t="s">
        <v>8</v>
      </c>
      <c r="D5" s="1" t="s">
        <v>102</v>
      </c>
      <c r="F5" s="1" t="s">
        <v>100</v>
      </c>
      <c r="G5" s="1" t="s">
        <v>101</v>
      </c>
      <c r="H5" s="1" t="str">
        <f>IF(MainCalcoli!H5&gt;0,MainCalcoli!H5,#N/A)</f>
        <v>Family Non Lavorate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4" t="str">
        <f>IF(MainCalcoli!A7&gt;0,MainCalcoli!A7,#N/A)</f>
        <v>Ancona; Energia Da Lavorare 4</v>
      </c>
      <c r="B7" s="14"/>
      <c r="C7" s="14"/>
      <c r="D7" s="14"/>
      <c r="E7" s="14"/>
      <c r="F7" s="14"/>
      <c r="G7" s="14"/>
      <c r="H7" s="14"/>
    </row>
    <row r="8" spans="1:9" x14ac:dyDescent="0.2">
      <c r="A8" s="1" t="str">
        <f>IF(MainCalcoli!A8&gt;0,MainCalcoli!A8,#N/A)</f>
        <v>Energia Da Lavorare</v>
      </c>
      <c r="B8" s="1" t="str">
        <f>IF(MainCalcoli!B8&gt;0,MainCalcoli!B8,#N/A)</f>
        <v>Energia in Lavorazione</v>
      </c>
      <c r="C8" s="1" t="str">
        <f>IF(MainCalcoli!C8&gt;0,MainCalcoli!C8,#N/A)</f>
        <v>Energia Da Esitare</v>
      </c>
      <c r="D8" s="1" t="e">
        <f>IF(MainCalcoli!D8&gt;0,MainCalcoli!D8,#N/A)</f>
        <v>#N/A</v>
      </c>
      <c r="E8" s="1" t="e">
        <f>IF(MainCalcoli!E8&gt;0,MainCalcoli!E8,#N/A)</f>
        <v>#N/A</v>
      </c>
      <c r="F8" s="1" t="str">
        <f>IF(MainCalcoli!F8&gt;0,MainCalcoli!F8,#N/A)</f>
        <v>Energia Ok</v>
      </c>
      <c r="G8" s="1" t="str">
        <f>IF(MainCalcoli!G8&gt;0,MainCalcoli!G8,#N/A)</f>
        <v>Energia Ko</v>
      </c>
      <c r="H8" s="1" t="str">
        <f>IF(MainCalcoli!H8&gt;0,MainCalcoli!H8,#N/A)</f>
        <v>Energia Non Lavorate</v>
      </c>
    </row>
    <row r="9" spans="1:9" x14ac:dyDescent="0.2">
      <c r="A9" s="1">
        <f>IF(MainCalcoli!A9&gt;0,MainCalcoli!A9,#N/A)</f>
        <v>4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2</v>
      </c>
      <c r="G9" s="1">
        <f>IF(MainCalcoli!G9&gt;0,MainCalcoli!G9,#N/A)</f>
        <v>2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MNP TOT 26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MNP ToT</v>
      </c>
      <c r="B11" s="1" t="str">
        <f>IF(MainCalcoli!B11&gt;0,MainCalcoli!B11,#N/A)</f>
        <v>MNP in Lavorazione</v>
      </c>
      <c r="C11" s="1" t="str">
        <f>IF(MainCalcoli!C11&gt;0,MainCalcoli!C11,#N/A)</f>
        <v>MNP Da Esitare Non Scadute</v>
      </c>
      <c r="D11" s="1" t="str">
        <f>IF(MainCalcoli!D11&gt;0,MainCalcoli!D11,#N/A)</f>
        <v>MNP Da Esitare ScaduteT0</v>
      </c>
      <c r="E11" s="1" t="str">
        <f>IF(MainCalcoli!E11&gt;0,MainCalcoli!E11,#N/A)</f>
        <v>MNP Da Esitare ScaduteT1</v>
      </c>
      <c r="F11" s="1" t="str">
        <f>IF(MainCalcoli!F11&gt;0,MainCalcoli!F11,#N/A)</f>
        <v>MNP OK</v>
      </c>
      <c r="G11" s="1" t="str">
        <f>IF(MainCalcoli!G11&gt;0,MainCalcoli!G11,#N/A)</f>
        <v>MNP KO</v>
      </c>
      <c r="H11" s="1" t="str">
        <f>IF(MainCalcoli!H11&gt;0,MainCalcoli!H11,#N/A)</f>
        <v>MNP Non Lavorate</v>
      </c>
    </row>
    <row r="12" spans="1:9" x14ac:dyDescent="0.2">
      <c r="A12" s="2">
        <f>IF(MainCalcoli!A12&gt;0,MainCalcoli!A12,#N/A)</f>
        <v>26</v>
      </c>
      <c r="B12" s="1" t="e">
        <f>IF(MainCalcoli!B12&gt;0,MainCalcoli!B12,#N/A)</f>
        <v>#N/A</v>
      </c>
      <c r="C12" s="1">
        <f>IF(MainCalcoli!C12&gt;0,MainCalcoli!C12,#N/A)</f>
        <v>14</v>
      </c>
      <c r="D12" s="1" t="e">
        <f>IF(MainCalcoli!D12&gt;0,MainCalcoli!D12,#N/A)</f>
        <v>#N/A</v>
      </c>
      <c r="E12" s="1" t="e">
        <f>IF(MainCalcoli!E12&gt;0,MainCalcoli!E12,#N/A)</f>
        <v>#N/A</v>
      </c>
      <c r="F12" s="1">
        <f>IF(MainCalcoli!F12&gt;0,MainCalcoli!F12,#N/A)</f>
        <v>11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Campobasso; Family TOT 9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Family ToT</v>
      </c>
      <c r="B14" s="1" t="str">
        <f>IF(MainCalcoli!B14&gt;0,MainCalcoli!B14,#N/A)</f>
        <v>Family in Lavorazione</v>
      </c>
      <c r="C14" s="1" t="str">
        <f>IF(MainCalcoli!C14&gt;0,MainCalcoli!C14,#N/A)</f>
        <v>Family Da Esitare</v>
      </c>
      <c r="D14" s="1" t="str">
        <f>IF(MainCalcoli!D14&gt;0,MainCalcoli!D14,#N/A)</f>
        <v>Family Da Esitare Scadute</v>
      </c>
      <c r="E14" s="1" t="e">
        <f>IF(MainCalcoli!E14&gt;0,MainCalcoli!E14,#N/A)</f>
        <v>#N/A</v>
      </c>
      <c r="F14" s="1" t="str">
        <f>IF(MainCalcoli!F14&gt;0,MainCalcoli!F14,#N/A)</f>
        <v>Family Ok</v>
      </c>
      <c r="G14" s="1" t="str">
        <f>IF(MainCalcoli!G14&gt;0,MainCalcoli!G14,#N/A)</f>
        <v>Family Ko</v>
      </c>
      <c r="H14" s="1" t="str">
        <f>IF(MainCalcoli!H14&gt;0,MainCalcoli!H14,#N/A)</f>
        <v>Family Non Lavorate</v>
      </c>
    </row>
    <row r="15" spans="1:9" x14ac:dyDescent="0.2">
      <c r="A15" s="2">
        <f>IF(MainCalcoli!A15&gt;0,MainCalcoli!A15,#N/A)</f>
        <v>9</v>
      </c>
      <c r="B15" s="1">
        <f>IF(MainCalcoli!B15&gt;0,MainCalcoli!B15,#N/A)</f>
        <v>1</v>
      </c>
      <c r="C15" s="3" t="e">
        <f>IF(MainCalcoli!C15&gt;0,MainCalcoli!C15,#N/A)</f>
        <v>#N/A</v>
      </c>
      <c r="D15" s="3" t="e">
        <f>IF(MainCalcoli!D15&gt;0,MainCalcoli!D15,#N/A)</f>
        <v>#N/A</v>
      </c>
      <c r="E15" s="3" t="e">
        <f>IF(MainCalcoli!E15&gt;0,MainCalcoli!E15,#N/A)</f>
        <v>#N/A</v>
      </c>
      <c r="F15" s="1">
        <f>IF(MainCalcoli!F15&gt;0,MainCalcoli!F15,#N/A)</f>
        <v>7</v>
      </c>
      <c r="G15" s="1">
        <f>IF(MainCalcoli!G15&gt;0,MainCalcoli!G15,#N/A)</f>
        <v>1</v>
      </c>
      <c r="H15" s="1" t="e">
        <f>IF(MainCalcoli!H15&gt;0,MainCalcoli!H15,#N/A)</f>
        <v>#N/A</v>
      </c>
    </row>
    <row r="16" spans="1:9" x14ac:dyDescent="0.2">
      <c r="A16" s="14" t="str">
        <f>IF(MainCalcoli!A16&gt;0,MainCalcoli!A16,#N/A)</f>
        <v>SGT; MNP TOT 35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MNP ToT</v>
      </c>
      <c r="B17" s="1" t="str">
        <f>IF(MainCalcoli!B17&gt;0,MainCalcoli!B17,#N/A)</f>
        <v>MNP in Lavorazione</v>
      </c>
      <c r="C17" s="1" t="str">
        <f>IF(MainCalcoli!C17&gt;0,MainCalcoli!C17,#N/A)</f>
        <v>MNP Da Esitare Non Scadute</v>
      </c>
      <c r="D17" s="1" t="str">
        <f>IF(MainCalcoli!D17&gt;0,MainCalcoli!D17,#N/A)</f>
        <v>MNP Da Esitare ScaduteT0</v>
      </c>
      <c r="E17" s="1" t="str">
        <f>IF(MainCalcoli!E17&gt;0,MainCalcoli!E17,#N/A)</f>
        <v>MNP Da Esitare ScaduteT1</v>
      </c>
      <c r="F17" s="1" t="str">
        <f>IF(MainCalcoli!F17&gt;0,MainCalcoli!F17,#N/A)</f>
        <v>MNP OK</v>
      </c>
      <c r="G17" s="1" t="str">
        <f>IF(MainCalcoli!G17&gt;0,MainCalcoli!G17,#N/A)</f>
        <v>MNP KO</v>
      </c>
      <c r="H17" s="1" t="str">
        <f>IF(MainCalcoli!H17&gt;0,MainCalcoli!H17,#N/A)</f>
        <v>MNP Non Lavorate</v>
      </c>
    </row>
    <row r="18" spans="1:8" x14ac:dyDescent="0.2">
      <c r="A18" s="2">
        <f>IF(MainCalcoli!A18&gt;0,MainCalcoli!A18,#N/A)</f>
        <v>35</v>
      </c>
      <c r="B18" s="1" t="e">
        <f>IF(MainCalcoli!B18&gt;0,MainCalcoli!B18,#N/A)</f>
        <v>#N/A</v>
      </c>
      <c r="C18" s="1">
        <f>IF(MainCalcoli!C18&gt;0,MainCalcoli!C18,#N/A)</f>
        <v>19</v>
      </c>
      <c r="D18" s="1">
        <f>IF(MainCalcoli!D18&gt;0,MainCalcoli!D18,#N/A)</f>
        <v>7</v>
      </c>
      <c r="E18" s="1">
        <f>IF(MainCalcoli!E18&gt;0,MainCalcoli!E18,#N/A)</f>
        <v>5</v>
      </c>
      <c r="F18" s="1">
        <f>IF(MainCalcoli!F18&gt;0,MainCalcoli!F18,#N/A)</f>
        <v>3</v>
      </c>
      <c r="G18" s="1">
        <f>IF(MainCalcoli!G18&gt;0,MainCalcoli!G18,#N/A)</f>
        <v>1</v>
      </c>
      <c r="H18" s="1" t="e">
        <f>IF(MainCalcoli!H18&gt;0,MainCalcoli!H18,#N/A)</f>
        <v>#N/A</v>
      </c>
    </row>
    <row r="19" spans="1:8" x14ac:dyDescent="0.2">
      <c r="A19" s="14" t="str">
        <f>IF(MainCalcoli!A19&gt;0,MainCalcoli!A19,#N/A)</f>
        <v>SGT; Family TOT 17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Family ToT</v>
      </c>
      <c r="B20" s="1" t="str">
        <f>IF(MainCalcoli!B20&gt;0,MainCalcoli!B20,#N/A)</f>
        <v>Family in Lavorazione</v>
      </c>
      <c r="C20" s="1" t="str">
        <f>IF(MainCalcoli!C20&gt;0,MainCalcoli!C20,#N/A)</f>
        <v>Family Da Esitare</v>
      </c>
      <c r="D20" s="1" t="str">
        <f>IF(MainCalcoli!D20&gt;0,MainCalcoli!D20,#N/A)</f>
        <v>Family Da Esitare Scadute</v>
      </c>
      <c r="E20" s="1" t="e">
        <f>IF(MainCalcoli!E20&gt;0,MainCalcoli!E20,#N/A)</f>
        <v>#N/A</v>
      </c>
      <c r="F20" s="1" t="str">
        <f>IF(MainCalcoli!F20&gt;0,MainCalcoli!F20,#N/A)</f>
        <v>Family Ok</v>
      </c>
      <c r="G20" s="1" t="str">
        <f>IF(MainCalcoli!G20&gt;0,MainCalcoli!G20,#N/A)</f>
        <v>Family Ko</v>
      </c>
      <c r="H20" s="1" t="str">
        <f>IF(MainCalcoli!H20&gt;0,MainCalcoli!H20,#N/A)</f>
        <v>Family Non Lavorate</v>
      </c>
    </row>
    <row r="21" spans="1:8" x14ac:dyDescent="0.2">
      <c r="A21" s="2">
        <f>IF(MainCalcoli!A21&gt;0,MainCalcoli!A21,#N/A)</f>
        <v>17</v>
      </c>
      <c r="B21" s="1">
        <f>IF(MainCalcoli!B21&gt;0,MainCalcoli!B21,#N/A)</f>
        <v>1</v>
      </c>
      <c r="C21" s="3">
        <f>IF(MainCalcoli!C21&gt;0,MainCalcoli!C21,#N/A)</f>
        <v>10</v>
      </c>
      <c r="D21" s="3">
        <f>IF(MainCalcoli!D21&gt;0,MainCalcoli!D21,#N/A)</f>
        <v>5</v>
      </c>
      <c r="E21" s="3" t="e">
        <f>IF(MainCalcoli!E21&gt;0,MainCalcoli!E21,#N/A)</f>
        <v>#N/A</v>
      </c>
      <c r="F21" s="1">
        <f>IF(MainCalcoli!F21&gt;0,MainCalcoli!F21,#N/A)</f>
        <v>1</v>
      </c>
      <c r="G21" s="1" t="e">
        <f>IF(MainCalcoli!G21&gt;0,MainCalcoli!G21,#N/A)</f>
        <v>#N/A</v>
      </c>
      <c r="H21" s="1">
        <f>IF(MainCalcoli!H21&gt;0,MainCalcoli!H21,#N/A)</f>
        <v>5</v>
      </c>
    </row>
    <row r="22" spans="1:8" x14ac:dyDescent="0.2">
      <c r="A22" s="14" t="str">
        <f>IF(MainCalcoli!A22&gt;0,MainCalcoli!A22,#N/A)</f>
        <v>Colonnella; MNP TOT 35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MNP ToT</v>
      </c>
      <c r="B23" s="1" t="str">
        <f>IF(MainCalcoli!B23&gt;0,MainCalcoli!B23,#N/A)</f>
        <v>MNP in Lavorazione</v>
      </c>
      <c r="C23" s="1" t="str">
        <f>IF(MainCalcoli!C23&gt;0,MainCalcoli!C23,#N/A)</f>
        <v>MNP Da Esitare Non Scadute</v>
      </c>
      <c r="D23" s="1" t="str">
        <f>IF(MainCalcoli!D23&gt;0,MainCalcoli!D23,#N/A)</f>
        <v>MNP Da Esitare ScaduteT0</v>
      </c>
      <c r="E23" s="1" t="str">
        <f>IF(MainCalcoli!E23&gt;0,MainCalcoli!E23,#N/A)</f>
        <v>MNP Da Esitare ScaduteT1</v>
      </c>
      <c r="F23" s="1" t="str">
        <f>IF(MainCalcoli!F23&gt;0,MainCalcoli!F23,#N/A)</f>
        <v>MNP OK</v>
      </c>
      <c r="G23" s="1" t="str">
        <f>IF(MainCalcoli!G23&gt;0,MainCalcoli!G23,#N/A)</f>
        <v>MNP KO</v>
      </c>
      <c r="H23" s="1" t="str">
        <f>IF(MainCalcoli!H23&gt;0,MainCalcoli!H23,#N/A)</f>
        <v>MNP Non Lavorate</v>
      </c>
    </row>
    <row r="24" spans="1:8" x14ac:dyDescent="0.2">
      <c r="A24" s="2">
        <f>IF(MainCalcoli!A24&gt;0,MainCalcoli!A24,#N/A)</f>
        <v>35</v>
      </c>
      <c r="B24" s="1">
        <f>IF(MainCalcoli!B24&gt;0,MainCalcoli!B24,#N/A)</f>
        <v>1</v>
      </c>
      <c r="C24" s="1">
        <f>IF(MainCalcoli!C24&gt;0,MainCalcoli!C24,#N/A)</f>
        <v>24</v>
      </c>
      <c r="D24" s="1">
        <f>IF(MainCalcoli!D24&gt;0,MainCalcoli!D24,#N/A)</f>
        <v>11</v>
      </c>
      <c r="E24" s="1">
        <f>IF(MainCalcoli!E24&gt;0,MainCalcoli!E24,#N/A)</f>
        <v>2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2</v>
      </c>
    </row>
    <row r="25" spans="1:8" x14ac:dyDescent="0.2">
      <c r="A25" s="14" t="str">
        <f>IF(MainCalcoli!A25&gt;0,MainCalcoli!A25,#N/A)</f>
        <v>Colonnella; Family TOT 15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Family ToT</v>
      </c>
      <c r="B26" s="1" t="str">
        <f>IF(MainCalcoli!B26&gt;0,MainCalcoli!B26,#N/A)</f>
        <v>Family in Lavorazione</v>
      </c>
      <c r="C26" s="1" t="str">
        <f>IF(MainCalcoli!C26&gt;0,MainCalcoli!C26,#N/A)</f>
        <v>Family Da Esitare</v>
      </c>
      <c r="D26" s="1" t="str">
        <f>IF(MainCalcoli!D26&gt;0,MainCalcoli!D26,#N/A)</f>
        <v>Family Da Esitare Scadute</v>
      </c>
      <c r="E26" s="1" t="e">
        <f>IF(MainCalcoli!E26&gt;0,MainCalcoli!E26,#N/A)</f>
        <v>#N/A</v>
      </c>
      <c r="F26" s="1" t="str">
        <f>IF(MainCalcoli!F26&gt;0,MainCalcoli!F26,#N/A)</f>
        <v>Family Ok</v>
      </c>
      <c r="G26" s="1" t="str">
        <f>IF(MainCalcoli!G26&gt;0,MainCalcoli!G26,#N/A)</f>
        <v>Family Ko</v>
      </c>
      <c r="H26" s="1" t="str">
        <f>IF(MainCalcoli!H26&gt;0,MainCalcoli!H26,#N/A)</f>
        <v>Family Non Lavorate</v>
      </c>
    </row>
    <row r="27" spans="1:8" x14ac:dyDescent="0.2">
      <c r="A27" s="2">
        <f>IF(MainCalcoli!A27&gt;0,MainCalcoli!A27,#N/A)</f>
        <v>15</v>
      </c>
      <c r="B27" s="1">
        <f>IF(MainCalcoli!B27&gt;0,MainCalcoli!B27,#N/A)</f>
        <v>4</v>
      </c>
      <c r="C27" s="3" t="e">
        <f>IF(MainCalcoli!C27&gt;0,MainCalcoli!C27,#N/A)</f>
        <v>#N/A</v>
      </c>
      <c r="D27" s="3">
        <f>IF(MainCalcoli!D27&gt;0,MainCalcoli!D27,#N/A)</f>
        <v>6</v>
      </c>
      <c r="E27" s="3" t="e">
        <f>IF(MainCalcoli!E27&gt;0,MainCalcoli!E27,#N/A)</f>
        <v>#N/A</v>
      </c>
      <c r="F27" s="1">
        <f>IF(MainCalcoli!F27&gt;0,MainCalcoli!F27,#N/A)</f>
        <v>5</v>
      </c>
      <c r="G27" s="1" t="e">
        <f>IF(MainCalcoli!G27&gt;0,MainCalcoli!G27,#N/A)</f>
        <v>#N/A</v>
      </c>
      <c r="H27" s="1">
        <f>IF(MainCalcoli!H27&gt;0,MainCalcoli!H27,#N/A)</f>
        <v>6</v>
      </c>
    </row>
    <row r="28" spans="1:8" x14ac:dyDescent="0.2">
      <c r="A28" s="14" t="str">
        <f>IF(MainCalcoli!A28&gt;0,MainCalcoli!A28,#N/A)</f>
        <v>Conero; MNP TOT 47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MNP ToT</v>
      </c>
      <c r="B29" s="1" t="str">
        <f>IF(MainCalcoli!B29&gt;0,MainCalcoli!B29,#N/A)</f>
        <v>MNP in Lavorazione</v>
      </c>
      <c r="C29" s="1" t="str">
        <f>IF(MainCalcoli!C29&gt;0,MainCalcoli!C29,#N/A)</f>
        <v>MNP Da Esitare Non Scadute</v>
      </c>
      <c r="D29" s="1" t="str">
        <f>IF(MainCalcoli!D29&gt;0,MainCalcoli!D29,#N/A)</f>
        <v>MNP Da Esitare ScaduteT0</v>
      </c>
      <c r="E29" s="1" t="str">
        <f>IF(MainCalcoli!E29&gt;0,MainCalcoli!E29,#N/A)</f>
        <v>MNP Da Esitare ScaduteT1</v>
      </c>
      <c r="F29" s="1" t="str">
        <f>IF(MainCalcoli!F29&gt;0,MainCalcoli!F29,#N/A)</f>
        <v>MNP OK</v>
      </c>
      <c r="G29" s="1" t="str">
        <f>IF(MainCalcoli!G29&gt;0,MainCalcoli!G29,#N/A)</f>
        <v>MNP KO</v>
      </c>
      <c r="H29" s="1" t="str">
        <f>IF(MainCalcoli!H29&gt;0,MainCalcoli!H29,#N/A)</f>
        <v>MNP Non Lavorate</v>
      </c>
    </row>
    <row r="30" spans="1:8" x14ac:dyDescent="0.2">
      <c r="A30" s="2">
        <f>IF(MainCalcoli!A30&gt;0,MainCalcoli!A30,#N/A)</f>
        <v>47</v>
      </c>
      <c r="B30" s="1">
        <f>IF(MainCalcoli!B30&gt;0,MainCalcoli!B30,#N/A)</f>
        <v>2</v>
      </c>
      <c r="C30" s="1">
        <f>IF(MainCalcoli!C30&gt;0,MainCalcoli!C30,#N/A)</f>
        <v>24</v>
      </c>
      <c r="D30" s="1">
        <f>IF(MainCalcoli!D30&gt;0,MainCalcoli!D30,#N/A)</f>
        <v>2</v>
      </c>
      <c r="E30" s="1">
        <f>IF(MainCalcoli!E30&gt;0,MainCalcoli!E30,#N/A)</f>
        <v>5</v>
      </c>
      <c r="F30" s="1" t="e">
        <f>IF(MainCalcoli!F30&gt;0,MainCalcoli!F30,#N/A)</f>
        <v>#N/A</v>
      </c>
      <c r="G30" s="1">
        <f>IF(MainCalcoli!G30&gt;0,MainCalcoli!G30,#N/A)</f>
        <v>1</v>
      </c>
      <c r="H30" s="1" t="e">
        <f>IF(MainCalcoli!H30&gt;0,MainCalcoli!H30,#N/A)</f>
        <v>#N/A</v>
      </c>
    </row>
    <row r="31" spans="1:8" x14ac:dyDescent="0.2">
      <c r="A31" s="14" t="str">
        <f>IF(MainCalcoli!A31&gt;0,MainCalcoli!A31,#N/A)</f>
        <v>Conero; Family TOT 21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Family ToT</v>
      </c>
      <c r="B32" s="1" t="str">
        <f>IF(MainCalcoli!B32&gt;0,MainCalcoli!B32,#N/A)</f>
        <v>Family in Lavorazione</v>
      </c>
      <c r="C32" s="1" t="str">
        <f>IF(MainCalcoli!C32&gt;0,MainCalcoli!C32,#N/A)</f>
        <v>Family Da Esitare</v>
      </c>
      <c r="D32" s="1" t="str">
        <f>IF(MainCalcoli!D32&gt;0,MainCalcoli!D32,#N/A)</f>
        <v>Family Da Esitare Scadute</v>
      </c>
      <c r="E32" s="1" t="e">
        <f>IF(MainCalcoli!E32&gt;0,MainCalcoli!E32,#N/A)</f>
        <v>#N/A</v>
      </c>
      <c r="F32" s="1" t="str">
        <f>IF(MainCalcoli!F32&gt;0,MainCalcoli!F32,#N/A)</f>
        <v>Family Ok</v>
      </c>
      <c r="G32" s="1" t="str">
        <f>IF(MainCalcoli!G32&gt;0,MainCalcoli!G32,#N/A)</f>
        <v>Family Ko</v>
      </c>
      <c r="H32" s="1" t="str">
        <f>IF(MainCalcoli!H32&gt;0,MainCalcoli!H32,#N/A)</f>
        <v>Family Non Lavorate</v>
      </c>
    </row>
    <row r="33" spans="1:8" x14ac:dyDescent="0.2">
      <c r="A33" s="2">
        <f>IF(MainCalcoli!A33&gt;0,MainCalcoli!A33,#N/A)</f>
        <v>21</v>
      </c>
      <c r="B33" s="1">
        <f>IF(MainCalcoli!B33&gt;0,MainCalcoli!B33,#N/A)</f>
        <v>6</v>
      </c>
      <c r="C33" s="3" t="e">
        <f>IF(MainCalcoli!C33&gt;0,MainCalcoli!C33,#N/A)</f>
        <v>#N/A</v>
      </c>
      <c r="D33" s="3">
        <f>IF(MainCalcoli!D33&gt;0,MainCalcoli!D33,#N/A)</f>
        <v>7</v>
      </c>
      <c r="E33" s="3" t="e">
        <f>IF(MainCalcoli!E33&gt;0,MainCalcoli!E33,#N/A)</f>
        <v>#N/A</v>
      </c>
      <c r="F33" s="1">
        <f>IF(MainCalcoli!F33&gt;0,MainCalcoli!F33,#N/A)</f>
        <v>8</v>
      </c>
      <c r="G33" s="1" t="e">
        <f>IF(MainCalcoli!G33&gt;0,MainCalcoli!G33,#N/A)</f>
        <v>#N/A</v>
      </c>
      <c r="H33" s="1">
        <f>IF(MainCalcoli!H33&gt;0,MainCalcoli!H33,#N/A)</f>
        <v>7</v>
      </c>
    </row>
    <row r="34" spans="1:8" x14ac:dyDescent="0.2">
      <c r="A34" s="14" t="str">
        <f>IF(MainCalcoli!A34&gt;0,MainCalcoli!A34,#N/A)</f>
        <v>CV; MNP TOT 28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MNP ToT</v>
      </c>
      <c r="B35" s="1" t="str">
        <f>IF(MainCalcoli!B35&gt;0,MainCalcoli!B35,#N/A)</f>
        <v>MNP in Lavorazione</v>
      </c>
      <c r="C35" s="1" t="str">
        <f>IF(MainCalcoli!C35&gt;0,MainCalcoli!C35,#N/A)</f>
        <v>MNP Da Esitare Non Scadute</v>
      </c>
      <c r="D35" s="1" t="str">
        <f>IF(MainCalcoli!D35&gt;0,MainCalcoli!D35,#N/A)</f>
        <v>MNP Da Esitare ScaduteT0</v>
      </c>
      <c r="E35" s="1" t="str">
        <f>IF(MainCalcoli!E35&gt;0,MainCalcoli!E35,#N/A)</f>
        <v>MNP Da Esitare ScaduteT1</v>
      </c>
      <c r="F35" s="1" t="str">
        <f>IF(MainCalcoli!F35&gt;0,MainCalcoli!F35,#N/A)</f>
        <v>MNP OK</v>
      </c>
      <c r="G35" s="1" t="str">
        <f>IF(MainCalcoli!G35&gt;0,MainCalcoli!G35,#N/A)</f>
        <v>MNP KO</v>
      </c>
      <c r="H35" s="1" t="str">
        <f>IF(MainCalcoli!H35&gt;0,MainCalcoli!H35,#N/A)</f>
        <v>MNP Non Lavorate</v>
      </c>
    </row>
    <row r="36" spans="1:8" x14ac:dyDescent="0.2">
      <c r="A36" s="2">
        <f>IF(MainCalcoli!A36&gt;0,MainCalcoli!A36,#N/A)</f>
        <v>28</v>
      </c>
      <c r="B36" s="1">
        <f>IF(MainCalcoli!B36&gt;0,MainCalcoli!B36,#N/A)</f>
        <v>1</v>
      </c>
      <c r="C36" s="1">
        <f>IF(MainCalcoli!C36&gt;0,MainCalcoli!C36,#N/A)</f>
        <v>20</v>
      </c>
      <c r="D36" s="1" t="e">
        <f>IF(MainCalcoli!D36&gt;0,MainCalcoli!D36,#N/A)</f>
        <v>#N/A</v>
      </c>
      <c r="E36" s="1">
        <f>IF(MainCalcoli!E36&gt;0,MainCalcoli!E36,#N/A)</f>
        <v>3</v>
      </c>
      <c r="F36" s="1" t="e">
        <f>IF(MainCalcoli!F36&gt;0,MainCalcoli!F36,#N/A)</f>
        <v>#N/A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4" t="str">
        <f>IF(MainCalcoli!A37&gt;0,MainCalcoli!A37,#N/A)</f>
        <v>CV; Family TOT 7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Family ToT</v>
      </c>
      <c r="B38" s="1" t="str">
        <f>IF(MainCalcoli!B38&gt;0,MainCalcoli!B38,#N/A)</f>
        <v>Family in Lavorazione</v>
      </c>
      <c r="C38" s="1" t="str">
        <f>IF(MainCalcoli!C38&gt;0,MainCalcoli!C38,#N/A)</f>
        <v>Family Da Esitare</v>
      </c>
      <c r="D38" s="1" t="str">
        <f>IF(MainCalcoli!D38&gt;0,MainCalcoli!D38,#N/A)</f>
        <v>Family Da Esitare Scadute</v>
      </c>
      <c r="E38" s="1" t="e">
        <f>IF(MainCalcoli!E38&gt;0,MainCalcoli!E38,#N/A)</f>
        <v>#N/A</v>
      </c>
      <c r="F38" s="1" t="str">
        <f>IF(MainCalcoli!F38&gt;0,MainCalcoli!F38,#N/A)</f>
        <v>Family Ok</v>
      </c>
      <c r="G38" s="1" t="str">
        <f>IF(MainCalcoli!G38&gt;0,MainCalcoli!G38,#N/A)</f>
        <v>Family Ko</v>
      </c>
      <c r="H38" s="1" t="str">
        <f>IF(MainCalcoli!H38&gt;0,MainCalcoli!H38,#N/A)</f>
        <v>Family Non Lavorate</v>
      </c>
    </row>
    <row r="39" spans="1:8" x14ac:dyDescent="0.2">
      <c r="A39" s="2">
        <f>IF(MainCalcoli!A39&gt;0,MainCalcoli!A39,#N/A)</f>
        <v>7</v>
      </c>
      <c r="B39" s="1" t="e">
        <f>IF(MainCalcoli!B39&gt;0,MainCalcoli!B39,#N/A)</f>
        <v>#N/A</v>
      </c>
      <c r="C39" s="3">
        <f>IF(MainCalcoli!C39&gt;0,MainCalcoli!C39,#N/A)</f>
        <v>5</v>
      </c>
      <c r="D39" s="3" t="e">
        <f>IF(MainCalcoli!D39&gt;0,MainCalcoli!D39,#N/A)</f>
        <v>#N/A</v>
      </c>
      <c r="E39" s="3" t="e">
        <f>IF(MainCalcoli!E39&gt;0,MainCalcoli!E39,#N/A)</f>
        <v>#N/A</v>
      </c>
      <c r="F39" s="1">
        <f>IF(MainCalcoli!F39&gt;0,MainCalcoli!F39,#N/A)</f>
        <v>2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MNP TOT 46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MNP ToT</v>
      </c>
      <c r="B41" s="1" t="str">
        <f>IF(MainCalcoli!B41&gt;0,MainCalcoli!B41,#N/A)</f>
        <v>MNP in Lavorazione</v>
      </c>
      <c r="C41" s="1" t="str">
        <f>IF(MainCalcoli!C41&gt;0,MainCalcoli!C41,#N/A)</f>
        <v>MNP Da Esitare Non Scadute</v>
      </c>
      <c r="D41" s="1" t="str">
        <f>IF(MainCalcoli!D41&gt;0,MainCalcoli!D41,#N/A)</f>
        <v>MNP Da Esitare ScaduteT0</v>
      </c>
      <c r="E41" s="1" t="str">
        <f>IF(MainCalcoli!E41&gt;0,MainCalcoli!E41,#N/A)</f>
        <v>MNP Da Esitare ScaduteT1</v>
      </c>
      <c r="F41" s="1" t="str">
        <f>IF(MainCalcoli!F41&gt;0,MainCalcoli!F41,#N/A)</f>
        <v>MNP OK</v>
      </c>
      <c r="G41" s="1" t="str">
        <f>IF(MainCalcoli!G41&gt;0,MainCalcoli!G41,#N/A)</f>
        <v>MNP KO</v>
      </c>
      <c r="H41" s="1" t="str">
        <f>IF(MainCalcoli!H41&gt;0,MainCalcoli!H41,#N/A)</f>
        <v>MNP Non Lavorate</v>
      </c>
    </row>
    <row r="42" spans="1:8" x14ac:dyDescent="0.2">
      <c r="A42" s="2">
        <f>IF(MainCalcoli!A42&gt;0,MainCalcoli!A42,#N/A)</f>
        <v>46</v>
      </c>
      <c r="B42" s="1">
        <f>IF(MainCalcoli!B42&gt;0,MainCalcoli!B42,#N/A)</f>
        <v>3</v>
      </c>
      <c r="C42" s="1">
        <f>IF(MainCalcoli!C42&gt;0,MainCalcoli!C42,#N/A)</f>
        <v>24</v>
      </c>
      <c r="D42" s="1" t="e">
        <f>IF(MainCalcoli!D42&gt;0,MainCalcoli!D42,#N/A)</f>
        <v>#N/A</v>
      </c>
      <c r="E42" s="1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4" t="str">
        <f>IF(MainCalcoli!A43&gt;0,MainCalcoli!A43,#N/A)</f>
        <v>Megalò; Family TOT 14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Family ToT</v>
      </c>
      <c r="B44" s="1" t="str">
        <f>IF(MainCalcoli!B44&gt;0,MainCalcoli!B44,#N/A)</f>
        <v>Family in Lavorazione</v>
      </c>
      <c r="C44" s="1" t="str">
        <f>IF(MainCalcoli!C44&gt;0,MainCalcoli!C44,#N/A)</f>
        <v>Family Da Esitare</v>
      </c>
      <c r="D44" s="1" t="str">
        <f>IF(MainCalcoli!D44&gt;0,MainCalcoli!D44,#N/A)</f>
        <v>Family Da Esitare Scadute</v>
      </c>
      <c r="E44" s="1" t="e">
        <f>IF(MainCalcoli!E44&gt;0,MainCalcoli!E44,#N/A)</f>
        <v>#N/A</v>
      </c>
      <c r="F44" s="1" t="str">
        <f>IF(MainCalcoli!F44&gt;0,MainCalcoli!F44,#N/A)</f>
        <v>Family Ok</v>
      </c>
      <c r="G44" s="1" t="str">
        <f>IF(MainCalcoli!G44&gt;0,MainCalcoli!G44,#N/A)</f>
        <v>Family Ko</v>
      </c>
      <c r="H44" s="1" t="str">
        <f>IF(MainCalcoli!H44&gt;0,MainCalcoli!H44,#N/A)</f>
        <v>Family Non Lavorate</v>
      </c>
    </row>
    <row r="45" spans="1:8" x14ac:dyDescent="0.2">
      <c r="A45" s="2">
        <f>IF(MainCalcoli!A45&gt;0,MainCalcoli!A45,#N/A)</f>
        <v>14</v>
      </c>
      <c r="B45" s="1">
        <f>IF(MainCalcoli!B45&gt;0,MainCalcoli!B45,#N/A)</f>
        <v>3</v>
      </c>
      <c r="C45" s="3" t="e">
        <f>IF(MainCalcoli!C45&gt;0,MainCalcoli!C45,#N/A)</f>
        <v>#N/A</v>
      </c>
      <c r="D45" s="3" t="e">
        <f>IF(MainCalcoli!D45&gt;0,MainCalcoli!D45,#N/A)</f>
        <v>#N/A</v>
      </c>
      <c r="E45" s="3" t="e">
        <f>IF(MainCalcoli!E45&gt;0,MainCalcoli!E45,#N/A)</f>
        <v>#N/A</v>
      </c>
      <c r="F45" s="1">
        <f>IF(MainCalcoli!F45&gt;0,MainCalcoli!F45,#N/A)</f>
        <v>11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4" t="str">
        <f>IF(MainCalcoli!A46&gt;0,MainCalcoli!A46,#N/A)</f>
        <v>CSA; MNP TOT 28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MNP ToT</v>
      </c>
      <c r="B47" s="1" t="str">
        <f>IF(MainCalcoli!B47&gt;0,MainCalcoli!B47,#N/A)</f>
        <v>MNP in Lavorazione</v>
      </c>
      <c r="C47" s="1" t="str">
        <f>IF(MainCalcoli!C47&gt;0,MainCalcoli!C47,#N/A)</f>
        <v>MNP Da Esitare Non Scadute</v>
      </c>
      <c r="D47" s="1" t="str">
        <f>IF(MainCalcoli!D47&gt;0,MainCalcoli!D47,#N/A)</f>
        <v>MNP Da Esitare ScaduteT0</v>
      </c>
      <c r="E47" s="1" t="str">
        <f>IF(MainCalcoli!E47&gt;0,MainCalcoli!E47,#N/A)</f>
        <v>MNP Da Esitare ScaduteT1</v>
      </c>
      <c r="F47" s="1" t="str">
        <f>IF(MainCalcoli!F47&gt;0,MainCalcoli!F47,#N/A)</f>
        <v>MNP OK</v>
      </c>
      <c r="G47" s="1" t="str">
        <f>IF(MainCalcoli!G47&gt;0,MainCalcoli!G47,#N/A)</f>
        <v>MNP KO</v>
      </c>
      <c r="H47" s="1" t="str">
        <f>IF(MainCalcoli!H47&gt;0,MainCalcoli!H47,#N/A)</f>
        <v>MNP Non Lavorate</v>
      </c>
    </row>
    <row r="48" spans="1:8" x14ac:dyDescent="0.2">
      <c r="A48" s="2">
        <f>IF(MainCalcoli!A48&gt;0,MainCalcoli!A48,#N/A)</f>
        <v>28</v>
      </c>
      <c r="B48" s="1" t="e">
        <f>IF(MainCalcoli!B48&gt;0,MainCalcoli!B48,#N/A)</f>
        <v>#N/A</v>
      </c>
      <c r="C48" s="1">
        <f>IF(MainCalcoli!C48&gt;0,MainCalcoli!C48,#N/A)</f>
        <v>14</v>
      </c>
      <c r="D48" s="1" t="e">
        <f>IF(MainCalcoli!D48&gt;0,MainCalcoli!D48,#N/A)</f>
        <v>#N/A</v>
      </c>
      <c r="E48" s="1" t="e">
        <f>IF(MainCalcoli!E48&gt;0,MainCalcoli!E48,#N/A)</f>
        <v>#N/A</v>
      </c>
      <c r="F48" s="1">
        <f>IF(MainCalcoli!F48&gt;0,MainCalcoli!F48,#N/A)</f>
        <v>10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CSA; Family TOT 7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Family ToT</v>
      </c>
      <c r="B50" s="1" t="str">
        <f>IF(MainCalcoli!B50&gt;0,MainCalcoli!B50,#N/A)</f>
        <v>Family in Lavorazione</v>
      </c>
      <c r="C50" s="1" t="str">
        <f>IF(MainCalcoli!C50&gt;0,MainCalcoli!C50,#N/A)</f>
        <v>Family Da Esitare</v>
      </c>
      <c r="D50" s="1" t="str">
        <f>IF(MainCalcoli!D50&gt;0,MainCalcoli!D50,#N/A)</f>
        <v>Family Da Esitare Scadute</v>
      </c>
      <c r="E50" s="1" t="e">
        <f>IF(MainCalcoli!E50&gt;0,MainCalcoli!E50,#N/A)</f>
        <v>#N/A</v>
      </c>
      <c r="F50" s="1" t="str">
        <f>IF(MainCalcoli!F50&gt;0,MainCalcoli!F50,#N/A)</f>
        <v>Family Ok</v>
      </c>
      <c r="G50" s="1" t="str">
        <f>IF(MainCalcoli!G50&gt;0,MainCalcoli!G50,#N/A)</f>
        <v>Family Ko</v>
      </c>
      <c r="H50" s="1" t="str">
        <f>IF(MainCalcoli!H50&gt;0,MainCalcoli!H50,#N/A)</f>
        <v>Family Non Lavorate</v>
      </c>
    </row>
    <row r="51" spans="1:8" x14ac:dyDescent="0.2">
      <c r="A51" s="2">
        <f>IF(MainCalcoli!A51&gt;0,MainCalcoli!A51,#N/A)</f>
        <v>7</v>
      </c>
      <c r="B51" s="1" t="e">
        <f>IF(MainCalcoli!B51&gt;0,MainCalcoli!B51,#N/A)</f>
        <v>#N/A</v>
      </c>
      <c r="C51" s="3" t="e">
        <f>IF(MainCalcoli!C51&gt;0,MainCalcoli!C51,#N/A)</f>
        <v>#N/A</v>
      </c>
      <c r="D51" s="3" t="e">
        <f>IF(MainCalcoli!D51&gt;0,MainCalcoli!D51,#N/A)</f>
        <v>#N/A</v>
      </c>
      <c r="E51" s="3" t="e">
        <f>IF(MainCalcoli!E51&gt;0,MainCalcoli!E51,#N/A)</f>
        <v>#N/A</v>
      </c>
      <c r="F51" s="1">
        <f>IF(MainCalcoli!F51&gt;0,MainCalcoli!F51,#N/A)</f>
        <v>7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MNP TOT 38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MNP ToT</v>
      </c>
      <c r="B53" s="1" t="str">
        <f>IF(MainCalcoli!B53&gt;0,MainCalcoli!B53,#N/A)</f>
        <v>MNP in Lavorazione</v>
      </c>
      <c r="C53" s="1" t="str">
        <f>IF(MainCalcoli!C53&gt;0,MainCalcoli!C53,#N/A)</f>
        <v>MNP Da Esitare Non Scadute</v>
      </c>
      <c r="D53" s="1" t="str">
        <f>IF(MainCalcoli!D53&gt;0,MainCalcoli!D53,#N/A)</f>
        <v>MNP Da Esitare ScaduteT0</v>
      </c>
      <c r="E53" s="1" t="str">
        <f>IF(MainCalcoli!E53&gt;0,MainCalcoli!E53,#N/A)</f>
        <v>MNP Da Esitare ScaduteT1</v>
      </c>
      <c r="F53" s="1" t="str">
        <f>IF(MainCalcoli!F53&gt;0,MainCalcoli!F53,#N/A)</f>
        <v>MNP OK</v>
      </c>
      <c r="G53" s="1" t="str">
        <f>IF(MainCalcoli!G53&gt;0,MainCalcoli!G53,#N/A)</f>
        <v>MNP KO</v>
      </c>
      <c r="H53" s="1" t="str">
        <f>IF(MainCalcoli!H53&gt;0,MainCalcoli!H53,#N/A)</f>
        <v>MNP Non Lavorate</v>
      </c>
    </row>
    <row r="54" spans="1:8" x14ac:dyDescent="0.2">
      <c r="A54" s="2">
        <f>IF(MainCalcoli!A54&gt;0,MainCalcoli!A54,#N/A)</f>
        <v>38</v>
      </c>
      <c r="B54" s="1">
        <f>IF(MainCalcoli!B54&gt;0,MainCalcoli!B54,#N/A)</f>
        <v>3</v>
      </c>
      <c r="C54" s="1">
        <f>IF(MainCalcoli!C54&gt;0,MainCalcoli!C54,#N/A)</f>
        <v>21</v>
      </c>
      <c r="D54" s="1" t="e">
        <f>IF(MainCalcoli!D54&gt;0,MainCalcoli!D54,#N/A)</f>
        <v>#N/A</v>
      </c>
      <c r="E54" s="1" t="e">
        <f>IF(MainCalcoli!E54&gt;0,MainCalcoli!E54,#N/A)</f>
        <v>#N/A</v>
      </c>
      <c r="F54" s="1">
        <f>IF(MainCalcoli!F54&gt;0,MainCalcoli!F54,#N/A)</f>
        <v>16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Porto Grande; Family TOT 29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Family ToT</v>
      </c>
      <c r="B56" s="1" t="str">
        <f>IF(MainCalcoli!B56&gt;0,MainCalcoli!B56,#N/A)</f>
        <v>Family in Lavorazione</v>
      </c>
      <c r="C56" s="1" t="str">
        <f>IF(MainCalcoli!C56&gt;0,MainCalcoli!C56,#N/A)</f>
        <v>Family Da Esitare</v>
      </c>
      <c r="D56" s="1" t="str">
        <f>IF(MainCalcoli!D56&gt;0,MainCalcoli!D56,#N/A)</f>
        <v>Family Da Esitare Scadute</v>
      </c>
      <c r="E56" s="1" t="e">
        <f>IF(MainCalcoli!E56&gt;0,MainCalcoli!E56,#N/A)</f>
        <v>#N/A</v>
      </c>
      <c r="F56" s="1" t="str">
        <f>IF(MainCalcoli!F56&gt;0,MainCalcoli!F56,#N/A)</f>
        <v>Family Ok</v>
      </c>
      <c r="G56" s="1" t="str">
        <f>IF(MainCalcoli!G56&gt;0,MainCalcoli!G56,#N/A)</f>
        <v>Family Ko</v>
      </c>
      <c r="H56" s="1" t="str">
        <f>IF(MainCalcoli!H56&gt;0,MainCalcoli!H56,#N/A)</f>
        <v>Family Non Lavorate</v>
      </c>
    </row>
    <row r="57" spans="1:8" x14ac:dyDescent="0.2">
      <c r="A57" s="2">
        <f>IF(MainCalcoli!A57&gt;0,MainCalcoli!A57,#N/A)</f>
        <v>29</v>
      </c>
      <c r="B57" s="1">
        <f>IF(MainCalcoli!B57&gt;0,MainCalcoli!B57,#N/A)</f>
        <v>3</v>
      </c>
      <c r="C57" s="3" t="e">
        <f>IF(MainCalcoli!C57&gt;0,MainCalcoli!C57,#N/A)</f>
        <v>#N/A</v>
      </c>
      <c r="D57" s="3" t="e">
        <f>IF(MainCalcoli!D57&gt;0,MainCalcoli!D57,#N/A)</f>
        <v>#N/A</v>
      </c>
      <c r="E57" s="3" t="e">
        <f>IF(MainCalcoli!E57&gt;0,MainCalcoli!E57,#N/A)</f>
        <v>#N/A</v>
      </c>
      <c r="F57" s="1">
        <f>IF(MainCalcoli!F57&gt;0,MainCalcoli!F57,#N/A)</f>
        <v>24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MNP TOT 38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MNP ToT</v>
      </c>
      <c r="B59" s="1" t="str">
        <f>IF(MainCalcoli!B59&gt;0,MainCalcoli!B59,#N/A)</f>
        <v>MNP in Lavorazione</v>
      </c>
      <c r="C59" s="1" t="str">
        <f>IF(MainCalcoli!C59&gt;0,MainCalcoli!C59,#N/A)</f>
        <v>MNP Da Esitare Non Scadute</v>
      </c>
      <c r="D59" s="1" t="str">
        <f>IF(MainCalcoli!D59&gt;0,MainCalcoli!D59,#N/A)</f>
        <v>MNP Da Esitare ScaduteT0</v>
      </c>
      <c r="E59" s="1" t="str">
        <f>IF(MainCalcoli!E59&gt;0,MainCalcoli!E59,#N/A)</f>
        <v>MNP Da Esitare ScaduteT1</v>
      </c>
      <c r="F59" s="1" t="str">
        <f>IF(MainCalcoli!F59&gt;0,MainCalcoli!F59,#N/A)</f>
        <v>MNP OK</v>
      </c>
      <c r="G59" s="1" t="str">
        <f>IF(MainCalcoli!G59&gt;0,MainCalcoli!G59,#N/A)</f>
        <v>MNP KO</v>
      </c>
      <c r="H59" s="1" t="str">
        <f>IF(MainCalcoli!H59&gt;0,MainCalcoli!H59,#N/A)</f>
        <v>MNP Non Lavorate</v>
      </c>
    </row>
    <row r="60" spans="1:8" x14ac:dyDescent="0.2">
      <c r="A60" s="2">
        <f>IF(MainCalcoli!A60&gt;0,MainCalcoli!A60,#N/A)</f>
        <v>38</v>
      </c>
      <c r="B60" s="1" t="e">
        <f>IF(MainCalcoli!B60&gt;0,MainCalcoli!B60,#N/A)</f>
        <v>#N/A</v>
      </c>
      <c r="C60" s="1">
        <f>IF(MainCalcoli!C60&gt;0,MainCalcoli!C60,#N/A)</f>
        <v>18</v>
      </c>
      <c r="D60" s="1">
        <f>IF(MainCalcoli!D60&gt;0,MainCalcoli!D60,#N/A)</f>
        <v>1</v>
      </c>
      <c r="E60" s="1" t="e">
        <f>IF(MainCalcoli!E60&gt;0,MainCalcoli!E60,#N/A)</f>
        <v>#N/A</v>
      </c>
      <c r="F60" s="1">
        <f>IF(MainCalcoli!F60&gt;0,MainCalcoli!F60,#N/A)</f>
        <v>17</v>
      </c>
      <c r="G60" s="1">
        <f>IF(MainCalcoli!G60&gt;0,MainCalcoli!G60,#N/A)</f>
        <v>2</v>
      </c>
      <c r="H60" s="1" t="e">
        <f>IF(MainCalcoli!H60&gt;0,MainCalcoli!H60,#N/A)</f>
        <v>#N/A</v>
      </c>
    </row>
    <row r="61" spans="1:8" x14ac:dyDescent="0.2">
      <c r="A61" s="14" t="str">
        <f>IF(MainCalcoli!A61&gt;0,MainCalcoli!A61,#N/A)</f>
        <v>Vasto; Family TOT 19</v>
      </c>
      <c r="B61" s="14" t="e">
        <f>IF(MainCalcoli!B61&gt;0,MainCalcoli!B61,#N/A)</f>
        <v>#N/A</v>
      </c>
      <c r="C61" s="14" t="e">
        <f>IF(MainCalcoli!C61&gt;0,MainCalcoli!C61,#N/A)</f>
        <v>#N/A</v>
      </c>
      <c r="D61" s="14" t="e">
        <f>IF(MainCalcoli!D61&gt;0,MainCalcoli!D61,#N/A)</f>
        <v>#N/A</v>
      </c>
      <c r="E61" s="14" t="e">
        <f>IF(MainCalcoli!E61&gt;0,MainCalcoli!E61,#N/A)</f>
        <v>#N/A</v>
      </c>
      <c r="F61" s="14" t="e">
        <f>IF(MainCalcoli!F61&gt;0,MainCalcoli!F61,#N/A)</f>
        <v>#N/A</v>
      </c>
      <c r="G61" s="14" t="e">
        <f>IF(MainCalcoli!G61&gt;0,MainCalcoli!G61,#N/A)</f>
        <v>#N/A</v>
      </c>
      <c r="H61" s="14" t="e">
        <f>IF(MainCalcoli!H61&gt;0,MainCalcoli!H61,#N/A)</f>
        <v>#N/A</v>
      </c>
    </row>
    <row r="62" spans="1:8" x14ac:dyDescent="0.2">
      <c r="A62" s="1" t="str">
        <f>IF(MainCalcoli!A62&gt;0,MainCalcoli!A62,#N/A)</f>
        <v>Family ToT</v>
      </c>
      <c r="B62" s="1" t="str">
        <f>IF(MainCalcoli!B62&gt;0,MainCalcoli!B62,#N/A)</f>
        <v>Family in Lavorazione</v>
      </c>
      <c r="C62" s="1" t="str">
        <f>IF(MainCalcoli!C62&gt;0,MainCalcoli!C62,#N/A)</f>
        <v>Family Da Esitare</v>
      </c>
      <c r="D62" s="1" t="str">
        <f>IF(MainCalcoli!D62&gt;0,MainCalcoli!D62,#N/A)</f>
        <v>Family Da Esitare Scadute</v>
      </c>
      <c r="E62" s="1" t="e">
        <f>IF(MainCalcoli!E62&gt;0,MainCalcoli!E62,#N/A)</f>
        <v>#N/A</v>
      </c>
      <c r="F62" s="1" t="str">
        <f>IF(MainCalcoli!F62&gt;0,MainCalcoli!F62,#N/A)</f>
        <v>Family Ok</v>
      </c>
      <c r="G62" s="1" t="str">
        <f>IF(MainCalcoli!G62&gt;0,MainCalcoli!G62,#N/A)</f>
        <v>Family Ko</v>
      </c>
      <c r="H62" s="1" t="str">
        <f>IF(MainCalcoli!H62&gt;0,MainCalcoli!H62,#N/A)</f>
        <v>Family Non Lavorate</v>
      </c>
    </row>
    <row r="63" spans="1:8" x14ac:dyDescent="0.2">
      <c r="A63" s="2">
        <f>IF(MainCalcoli!A63&gt;0,MainCalcoli!A63,#N/A)</f>
        <v>19</v>
      </c>
      <c r="B63" s="1" t="e">
        <f>IF(MainCalcoli!B63&gt;0,MainCalcoli!B63,#N/A)</f>
        <v>#N/A</v>
      </c>
      <c r="C63" s="3" t="e">
        <f>IF(MainCalcoli!C63&gt;0,MainCalcoli!C63,#N/A)</f>
        <v>#N/A</v>
      </c>
      <c r="D63" s="3" t="e">
        <f>IF(MainCalcoli!D63&gt;0,MainCalcoli!D63,#N/A)</f>
        <v>#N/A</v>
      </c>
      <c r="E63" s="3" t="e">
        <f>IF(MainCalcoli!E63&gt;0,MainCalcoli!E63,#N/A)</f>
        <v>#N/A</v>
      </c>
      <c r="F63" s="1">
        <f>IF(MainCalcoli!F63&gt;0,MainCalcoli!F63,#N/A)</f>
        <v>17</v>
      </c>
      <c r="G63" s="1">
        <f>IF(MainCalcoli!G63&gt;0,MainCalcoli!G63,#N/A)</f>
        <v>2</v>
      </c>
      <c r="H63" s="1" t="e">
        <f>IF(MainCalcoli!H63&gt;0,MainCalcoli!H63,#N/A)</f>
        <v>#N/A</v>
      </c>
    </row>
  </sheetData>
  <dataConsolidate/>
  <mergeCells count="21">
    <mergeCell ref="A1:H1"/>
    <mergeCell ref="A4:H4"/>
    <mergeCell ref="A10:H10"/>
    <mergeCell ref="A13:H13"/>
    <mergeCell ref="A16:H16"/>
    <mergeCell ref="A7:H7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  <mergeCell ref="A61:H6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427</v>
      </c>
      <c r="B4" t="s">
        <v>131</v>
      </c>
      <c r="C4" t="s">
        <v>95</v>
      </c>
      <c r="D4" t="s">
        <v>444</v>
      </c>
      <c r="E4" t="s">
        <v>445</v>
      </c>
      <c r="F4">
        <v>46028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70</v>
      </c>
      <c r="B5" t="s">
        <v>199</v>
      </c>
      <c r="C5" t="s">
        <v>95</v>
      </c>
      <c r="D5" t="s">
        <v>446</v>
      </c>
      <c r="E5" t="s">
        <v>447</v>
      </c>
      <c r="F5">
        <v>46029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70</v>
      </c>
      <c r="B6" t="s">
        <v>199</v>
      </c>
      <c r="C6" t="s">
        <v>95</v>
      </c>
      <c r="D6" t="s">
        <v>819</v>
      </c>
      <c r="E6" t="s">
        <v>820</v>
      </c>
      <c r="F6">
        <v>46029</v>
      </c>
      <c r="J6" t="s">
        <v>58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71</v>
      </c>
      <c r="B7" t="s">
        <v>134</v>
      </c>
      <c r="C7" t="s">
        <v>95</v>
      </c>
      <c r="D7" t="s">
        <v>450</v>
      </c>
      <c r="E7" t="s">
        <v>451</v>
      </c>
      <c r="F7">
        <v>46031</v>
      </c>
      <c r="J7" t="s">
        <v>58</v>
      </c>
      <c r="K7" t="s">
        <v>51</v>
      </c>
      <c r="M7" t="s">
        <v>11</v>
      </c>
      <c r="Q7" t="s">
        <v>59</v>
      </c>
    </row>
    <row r="8" spans="1:17" x14ac:dyDescent="0.2">
      <c r="A8" t="s">
        <v>71</v>
      </c>
      <c r="B8" t="s">
        <v>134</v>
      </c>
      <c r="C8" t="s">
        <v>95</v>
      </c>
      <c r="D8" t="s">
        <v>452</v>
      </c>
      <c r="E8" t="s">
        <v>453</v>
      </c>
      <c r="F8">
        <v>46031</v>
      </c>
      <c r="J8" t="s">
        <v>58</v>
      </c>
      <c r="K8" t="s">
        <v>51</v>
      </c>
      <c r="M8" t="s">
        <v>59</v>
      </c>
    </row>
    <row r="9" spans="1:17" x14ac:dyDescent="0.2">
      <c r="A9" t="s">
        <v>70</v>
      </c>
      <c r="B9" t="s">
        <v>223</v>
      </c>
      <c r="C9" t="s">
        <v>95</v>
      </c>
      <c r="D9" t="s">
        <v>462</v>
      </c>
      <c r="E9" t="s">
        <v>463</v>
      </c>
      <c r="F9">
        <v>46042</v>
      </c>
      <c r="G9" t="s">
        <v>5</v>
      </c>
      <c r="J9" t="s">
        <v>58</v>
      </c>
      <c r="K9" t="s">
        <v>3</v>
      </c>
    </row>
    <row r="10" spans="1:17" x14ac:dyDescent="0.2">
      <c r="A10" t="s">
        <v>71</v>
      </c>
      <c r="B10" t="s">
        <v>325</v>
      </c>
      <c r="C10" t="s">
        <v>95</v>
      </c>
      <c r="D10" t="s">
        <v>464</v>
      </c>
      <c r="E10" t="s">
        <v>465</v>
      </c>
      <c r="F10">
        <v>46036</v>
      </c>
      <c r="G10" t="s">
        <v>9</v>
      </c>
      <c r="J10" t="s">
        <v>10</v>
      </c>
      <c r="K10" t="s">
        <v>3</v>
      </c>
    </row>
    <row r="11" spans="1:17" x14ac:dyDescent="0.2">
      <c r="A11" t="s">
        <v>71</v>
      </c>
      <c r="B11" t="s">
        <v>325</v>
      </c>
      <c r="C11" t="s">
        <v>95</v>
      </c>
      <c r="D11" t="s">
        <v>466</v>
      </c>
      <c r="E11" t="s">
        <v>467</v>
      </c>
      <c r="F11">
        <v>46036</v>
      </c>
      <c r="J11" t="s">
        <v>58</v>
      </c>
      <c r="K11" t="s">
        <v>3</v>
      </c>
    </row>
    <row r="12" spans="1:17" x14ac:dyDescent="0.2">
      <c r="A12" t="s">
        <v>427</v>
      </c>
      <c r="B12" t="s">
        <v>275</v>
      </c>
      <c r="C12" t="s">
        <v>95</v>
      </c>
      <c r="D12" t="s">
        <v>821</v>
      </c>
      <c r="E12" t="s">
        <v>822</v>
      </c>
      <c r="F12">
        <v>46037</v>
      </c>
      <c r="J12" t="s">
        <v>58</v>
      </c>
      <c r="K12" t="s">
        <v>3</v>
      </c>
    </row>
    <row r="13" spans="1:17" x14ac:dyDescent="0.2">
      <c r="A13" t="s">
        <v>73</v>
      </c>
      <c r="B13" t="s">
        <v>162</v>
      </c>
      <c r="C13" t="s">
        <v>95</v>
      </c>
      <c r="D13" t="s">
        <v>823</v>
      </c>
      <c r="E13" t="s">
        <v>824</v>
      </c>
      <c r="F13">
        <v>46037</v>
      </c>
      <c r="J13" t="s">
        <v>58</v>
      </c>
      <c r="K13" t="s">
        <v>3</v>
      </c>
    </row>
    <row r="14" spans="1:17" x14ac:dyDescent="0.2">
      <c r="A14" t="s">
        <v>70</v>
      </c>
      <c r="B14" t="s">
        <v>287</v>
      </c>
      <c r="C14" t="s">
        <v>95</v>
      </c>
      <c r="D14" t="s">
        <v>479</v>
      </c>
      <c r="E14" t="s">
        <v>480</v>
      </c>
      <c r="F14">
        <v>46037</v>
      </c>
      <c r="J14" t="s">
        <v>58</v>
      </c>
      <c r="K14" t="s">
        <v>3</v>
      </c>
    </row>
    <row r="15" spans="1:17" x14ac:dyDescent="0.2">
      <c r="A15" t="s">
        <v>70</v>
      </c>
      <c r="B15" t="s">
        <v>287</v>
      </c>
      <c r="C15" t="s">
        <v>95</v>
      </c>
      <c r="D15" t="s">
        <v>481</v>
      </c>
      <c r="E15" t="s">
        <v>482</v>
      </c>
      <c r="F15">
        <v>46037</v>
      </c>
      <c r="J15" t="s">
        <v>58</v>
      </c>
      <c r="K15" t="s">
        <v>3</v>
      </c>
    </row>
    <row r="16" spans="1:17" x14ac:dyDescent="0.2">
      <c r="A16" t="s">
        <v>70</v>
      </c>
      <c r="B16" t="s">
        <v>287</v>
      </c>
      <c r="C16" t="s">
        <v>95</v>
      </c>
      <c r="D16" t="s">
        <v>483</v>
      </c>
      <c r="E16" t="s">
        <v>484</v>
      </c>
      <c r="F16">
        <v>46037</v>
      </c>
      <c r="J16" t="s">
        <v>58</v>
      </c>
      <c r="K16" t="s">
        <v>3</v>
      </c>
    </row>
    <row r="17" spans="1:11" x14ac:dyDescent="0.2">
      <c r="A17" t="s">
        <v>427</v>
      </c>
      <c r="B17" t="s">
        <v>287</v>
      </c>
      <c r="C17" t="s">
        <v>95</v>
      </c>
      <c r="D17" t="s">
        <v>485</v>
      </c>
      <c r="E17" t="s">
        <v>486</v>
      </c>
      <c r="F17">
        <v>46037</v>
      </c>
      <c r="J17" t="s">
        <v>58</v>
      </c>
      <c r="K17" t="s">
        <v>3</v>
      </c>
    </row>
    <row r="18" spans="1:11" x14ac:dyDescent="0.2">
      <c r="A18" t="s">
        <v>70</v>
      </c>
      <c r="B18" t="s">
        <v>255</v>
      </c>
      <c r="C18" t="s">
        <v>95</v>
      </c>
      <c r="D18" t="s">
        <v>487</v>
      </c>
      <c r="E18" t="s">
        <v>488</v>
      </c>
      <c r="F18">
        <v>46037</v>
      </c>
      <c r="J18" t="s">
        <v>58</v>
      </c>
      <c r="K18" t="s">
        <v>3</v>
      </c>
    </row>
    <row r="19" spans="1:11" x14ac:dyDescent="0.2">
      <c r="A19" t="s">
        <v>70</v>
      </c>
      <c r="B19" t="s">
        <v>255</v>
      </c>
      <c r="C19" t="s">
        <v>95</v>
      </c>
      <c r="D19" t="s">
        <v>489</v>
      </c>
      <c r="E19" t="s">
        <v>490</v>
      </c>
      <c r="F19">
        <v>46037</v>
      </c>
      <c r="J19" t="s">
        <v>58</v>
      </c>
      <c r="K19" t="s">
        <v>3</v>
      </c>
    </row>
    <row r="20" spans="1:11" x14ac:dyDescent="0.2">
      <c r="A20" t="s">
        <v>70</v>
      </c>
      <c r="B20" t="s">
        <v>260</v>
      </c>
      <c r="C20" t="s">
        <v>95</v>
      </c>
      <c r="D20" t="s">
        <v>493</v>
      </c>
      <c r="E20" t="s">
        <v>494</v>
      </c>
      <c r="F20">
        <v>46037</v>
      </c>
      <c r="J20" t="s">
        <v>58</v>
      </c>
      <c r="K20" t="s">
        <v>3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825</v>
      </c>
      <c r="B4" t="s">
        <v>143</v>
      </c>
      <c r="C4" t="s">
        <v>95</v>
      </c>
      <c r="D4" t="s">
        <v>826</v>
      </c>
      <c r="E4" t="s">
        <v>827</v>
      </c>
      <c r="F4">
        <v>46024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83</v>
      </c>
      <c r="B5" t="s">
        <v>137</v>
      </c>
      <c r="C5" t="s">
        <v>95</v>
      </c>
      <c r="D5" t="s">
        <v>58</v>
      </c>
      <c r="E5" t="s">
        <v>58</v>
      </c>
      <c r="F5">
        <v>46037</v>
      </c>
      <c r="J5" t="s">
        <v>58</v>
      </c>
      <c r="K5" t="s">
        <v>3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83</v>
      </c>
      <c r="B6" t="s">
        <v>137</v>
      </c>
      <c r="C6" t="s">
        <v>95</v>
      </c>
      <c r="D6" t="s">
        <v>58</v>
      </c>
      <c r="E6" t="s">
        <v>58</v>
      </c>
      <c r="F6">
        <v>46037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828</v>
      </c>
      <c r="B7" t="s">
        <v>137</v>
      </c>
      <c r="C7" t="s">
        <v>95</v>
      </c>
      <c r="D7" t="s">
        <v>58</v>
      </c>
      <c r="E7" t="s">
        <v>58</v>
      </c>
      <c r="F7">
        <v>46037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A8" t="s">
        <v>828</v>
      </c>
      <c r="B8" t="s">
        <v>137</v>
      </c>
      <c r="C8" t="s">
        <v>95</v>
      </c>
      <c r="D8" t="s">
        <v>58</v>
      </c>
      <c r="E8" t="s">
        <v>58</v>
      </c>
      <c r="F8">
        <v>46037</v>
      </c>
      <c r="J8" t="s">
        <v>58</v>
      </c>
      <c r="K8" t="s">
        <v>3</v>
      </c>
      <c r="M8" t="s">
        <v>59</v>
      </c>
    </row>
    <row r="9" spans="1:17" x14ac:dyDescent="0.2">
      <c r="A9" t="s">
        <v>828</v>
      </c>
      <c r="B9" t="s">
        <v>178</v>
      </c>
      <c r="C9" t="s">
        <v>95</v>
      </c>
      <c r="D9" t="s">
        <v>829</v>
      </c>
      <c r="E9" t="s">
        <v>830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825</v>
      </c>
      <c r="B10" t="s">
        <v>178</v>
      </c>
      <c r="C10" t="s">
        <v>95</v>
      </c>
      <c r="D10" t="s">
        <v>58</v>
      </c>
      <c r="E10" t="s">
        <v>58</v>
      </c>
      <c r="F10">
        <v>46037</v>
      </c>
      <c r="J10" t="s">
        <v>58</v>
      </c>
      <c r="K10" t="s">
        <v>3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topLeftCell="G1" workbookViewId="0"/>
  </sheetViews>
  <sheetFormatPr defaultRowHeight="14.25" x14ac:dyDescent="0.2"/>
  <cols>
    <col min="1" max="1" width="1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825</v>
      </c>
      <c r="B4" t="s">
        <v>143</v>
      </c>
      <c r="C4" t="s">
        <v>97</v>
      </c>
      <c r="D4" t="s">
        <v>826</v>
      </c>
      <c r="E4" t="s">
        <v>827</v>
      </c>
      <c r="F4" t="s">
        <v>55</v>
      </c>
      <c r="G4">
        <v>46024</v>
      </c>
      <c r="H4">
        <v>46034</v>
      </c>
      <c r="I4" t="s">
        <v>4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825</v>
      </c>
      <c r="B5" t="s">
        <v>188</v>
      </c>
      <c r="C5" t="s">
        <v>2</v>
      </c>
      <c r="D5" t="s">
        <v>831</v>
      </c>
      <c r="E5" t="s">
        <v>832</v>
      </c>
      <c r="F5" t="s">
        <v>49</v>
      </c>
      <c r="G5">
        <v>46025</v>
      </c>
      <c r="H5">
        <v>46035</v>
      </c>
      <c r="I5" t="s">
        <v>4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828</v>
      </c>
      <c r="B6" t="s">
        <v>188</v>
      </c>
      <c r="C6" t="s">
        <v>2</v>
      </c>
      <c r="D6" t="s">
        <v>833</v>
      </c>
      <c r="E6" t="s">
        <v>834</v>
      </c>
      <c r="F6" t="s">
        <v>55</v>
      </c>
      <c r="G6">
        <v>46025</v>
      </c>
      <c r="H6">
        <v>46035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83</v>
      </c>
      <c r="B7" t="s">
        <v>131</v>
      </c>
      <c r="C7" t="s">
        <v>2</v>
      </c>
      <c r="D7" t="s">
        <v>835</v>
      </c>
      <c r="E7" t="s">
        <v>836</v>
      </c>
      <c r="F7" t="s">
        <v>55</v>
      </c>
      <c r="G7">
        <v>46028</v>
      </c>
      <c r="H7">
        <v>46038</v>
      </c>
      <c r="I7" t="s">
        <v>4</v>
      </c>
      <c r="M7" t="s">
        <v>58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825</v>
      </c>
      <c r="B8" t="s">
        <v>202</v>
      </c>
      <c r="C8" t="s">
        <v>2</v>
      </c>
      <c r="D8" t="s">
        <v>837</v>
      </c>
      <c r="E8" t="s">
        <v>838</v>
      </c>
      <c r="F8" t="s">
        <v>55</v>
      </c>
      <c r="G8">
        <v>46030</v>
      </c>
      <c r="H8">
        <v>46040</v>
      </c>
      <c r="I8" t="s">
        <v>4</v>
      </c>
      <c r="M8" t="s">
        <v>58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83</v>
      </c>
      <c r="B9" t="s">
        <v>202</v>
      </c>
      <c r="C9" t="s">
        <v>96</v>
      </c>
      <c r="D9" t="s">
        <v>839</v>
      </c>
      <c r="E9" t="s">
        <v>840</v>
      </c>
      <c r="F9" t="s">
        <v>55</v>
      </c>
      <c r="G9">
        <v>46030</v>
      </c>
      <c r="H9">
        <v>46040</v>
      </c>
      <c r="I9" t="s">
        <v>4</v>
      </c>
      <c r="M9" t="s">
        <v>58</v>
      </c>
      <c r="N9" t="s">
        <v>51</v>
      </c>
      <c r="O9" t="s">
        <v>54</v>
      </c>
    </row>
    <row r="10" spans="1:23" x14ac:dyDescent="0.2">
      <c r="A10" t="s">
        <v>83</v>
      </c>
      <c r="B10" t="s">
        <v>134</v>
      </c>
      <c r="C10" t="s">
        <v>96</v>
      </c>
      <c r="D10" t="s">
        <v>841</v>
      </c>
      <c r="E10" t="s">
        <v>842</v>
      </c>
      <c r="F10" t="s">
        <v>55</v>
      </c>
      <c r="G10">
        <v>46031</v>
      </c>
      <c r="H10">
        <v>46041</v>
      </c>
      <c r="I10" t="s">
        <v>4</v>
      </c>
      <c r="M10" t="s">
        <v>58</v>
      </c>
      <c r="N10" t="s">
        <v>51</v>
      </c>
      <c r="O10" t="s">
        <v>54</v>
      </c>
    </row>
    <row r="11" spans="1:23" x14ac:dyDescent="0.2">
      <c r="A11" t="s">
        <v>83</v>
      </c>
      <c r="B11" t="s">
        <v>216</v>
      </c>
      <c r="C11" t="s">
        <v>2</v>
      </c>
      <c r="D11" t="s">
        <v>843</v>
      </c>
      <c r="E11" t="s">
        <v>844</v>
      </c>
      <c r="F11" t="s">
        <v>49</v>
      </c>
      <c r="G11">
        <v>46034</v>
      </c>
      <c r="H11">
        <v>46044</v>
      </c>
      <c r="I11" t="s">
        <v>4</v>
      </c>
      <c r="M11" t="s">
        <v>58</v>
      </c>
      <c r="N11" t="s">
        <v>51</v>
      </c>
      <c r="O11" t="s">
        <v>54</v>
      </c>
    </row>
    <row r="12" spans="1:23" x14ac:dyDescent="0.2">
      <c r="A12" t="s">
        <v>825</v>
      </c>
      <c r="B12" t="s">
        <v>226</v>
      </c>
      <c r="C12" t="s">
        <v>2</v>
      </c>
      <c r="D12" t="s">
        <v>845</v>
      </c>
      <c r="E12" t="s">
        <v>846</v>
      </c>
      <c r="F12" t="s">
        <v>49</v>
      </c>
      <c r="G12">
        <v>46037</v>
      </c>
      <c r="H12">
        <v>46047</v>
      </c>
      <c r="I12" t="s">
        <v>4</v>
      </c>
      <c r="M12" t="s">
        <v>58</v>
      </c>
      <c r="N12" t="s">
        <v>3</v>
      </c>
      <c r="O12" t="s">
        <v>52</v>
      </c>
    </row>
    <row r="13" spans="1:23" x14ac:dyDescent="0.2">
      <c r="A13" t="s">
        <v>124</v>
      </c>
      <c r="B13" t="s">
        <v>275</v>
      </c>
      <c r="C13" t="s">
        <v>2</v>
      </c>
      <c r="D13" t="s">
        <v>847</v>
      </c>
      <c r="E13" t="s">
        <v>848</v>
      </c>
      <c r="F13" t="s">
        <v>55</v>
      </c>
      <c r="G13">
        <v>46037</v>
      </c>
      <c r="H13">
        <v>46048</v>
      </c>
      <c r="I13" t="s">
        <v>4</v>
      </c>
      <c r="M13" t="s">
        <v>58</v>
      </c>
      <c r="N13" t="s">
        <v>3</v>
      </c>
      <c r="O13" t="s">
        <v>52</v>
      </c>
    </row>
    <row r="14" spans="1:23" x14ac:dyDescent="0.2">
      <c r="A14" t="s">
        <v>83</v>
      </c>
      <c r="B14" t="s">
        <v>137</v>
      </c>
      <c r="C14" t="s">
        <v>97</v>
      </c>
      <c r="D14" t="s">
        <v>58</v>
      </c>
      <c r="E14" t="s">
        <v>58</v>
      </c>
      <c r="F14" t="s">
        <v>55</v>
      </c>
      <c r="G14">
        <v>46037</v>
      </c>
      <c r="H14">
        <v>46050</v>
      </c>
      <c r="M14" t="s">
        <v>58</v>
      </c>
      <c r="N14" t="s">
        <v>3</v>
      </c>
      <c r="O14" t="s">
        <v>52</v>
      </c>
    </row>
    <row r="15" spans="1:23" x14ac:dyDescent="0.2">
      <c r="A15" t="s">
        <v>83</v>
      </c>
      <c r="B15" t="s">
        <v>137</v>
      </c>
      <c r="C15" t="s">
        <v>97</v>
      </c>
      <c r="D15" t="s">
        <v>58</v>
      </c>
      <c r="E15" t="s">
        <v>58</v>
      </c>
      <c r="F15" t="s">
        <v>55</v>
      </c>
      <c r="G15">
        <v>46037</v>
      </c>
      <c r="H15">
        <v>46050</v>
      </c>
      <c r="M15" t="s">
        <v>58</v>
      </c>
      <c r="N15" t="s">
        <v>3</v>
      </c>
      <c r="O15" t="s">
        <v>52</v>
      </c>
    </row>
    <row r="16" spans="1:23" x14ac:dyDescent="0.2">
      <c r="A16" t="s">
        <v>828</v>
      </c>
      <c r="B16" t="s">
        <v>137</v>
      </c>
      <c r="C16" t="s">
        <v>97</v>
      </c>
      <c r="D16" t="s">
        <v>58</v>
      </c>
      <c r="E16" t="s">
        <v>58</v>
      </c>
      <c r="F16" t="s">
        <v>55</v>
      </c>
      <c r="G16">
        <v>46037</v>
      </c>
      <c r="H16">
        <v>46050</v>
      </c>
      <c r="M16" t="s">
        <v>58</v>
      </c>
      <c r="N16" t="s">
        <v>3</v>
      </c>
      <c r="O16" t="s">
        <v>52</v>
      </c>
    </row>
    <row r="17" spans="1:15" x14ac:dyDescent="0.2">
      <c r="A17" t="s">
        <v>828</v>
      </c>
      <c r="B17" t="s">
        <v>137</v>
      </c>
      <c r="C17" t="s">
        <v>97</v>
      </c>
      <c r="D17" t="s">
        <v>58</v>
      </c>
      <c r="E17" t="s">
        <v>58</v>
      </c>
      <c r="F17" t="s">
        <v>55</v>
      </c>
      <c r="G17">
        <v>46037</v>
      </c>
      <c r="H17">
        <v>46050</v>
      </c>
      <c r="M17" t="s">
        <v>58</v>
      </c>
      <c r="N17" t="s">
        <v>3</v>
      </c>
      <c r="O17" t="s">
        <v>52</v>
      </c>
    </row>
    <row r="18" spans="1:15" x14ac:dyDescent="0.2">
      <c r="A18" t="s">
        <v>124</v>
      </c>
      <c r="B18" t="s">
        <v>158</v>
      </c>
      <c r="C18" t="s">
        <v>2</v>
      </c>
      <c r="D18" t="s">
        <v>849</v>
      </c>
      <c r="E18" t="s">
        <v>850</v>
      </c>
      <c r="F18" t="s">
        <v>55</v>
      </c>
      <c r="G18">
        <v>46037</v>
      </c>
      <c r="H18">
        <v>46052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825</v>
      </c>
      <c r="B19" t="s">
        <v>278</v>
      </c>
      <c r="C19" t="s">
        <v>96</v>
      </c>
      <c r="D19" t="s">
        <v>851</v>
      </c>
      <c r="E19" t="s">
        <v>852</v>
      </c>
      <c r="F19" t="s">
        <v>55</v>
      </c>
      <c r="G19">
        <v>46037</v>
      </c>
      <c r="H19">
        <v>46054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83</v>
      </c>
      <c r="B20" t="s">
        <v>170</v>
      </c>
      <c r="C20" t="s">
        <v>2</v>
      </c>
      <c r="D20" t="s">
        <v>853</v>
      </c>
      <c r="E20" t="s">
        <v>854</v>
      </c>
      <c r="F20" t="s">
        <v>49</v>
      </c>
      <c r="G20">
        <v>46037</v>
      </c>
      <c r="H20">
        <v>46056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828</v>
      </c>
      <c r="B21" t="s">
        <v>287</v>
      </c>
      <c r="C21" t="s">
        <v>2</v>
      </c>
      <c r="D21" t="s">
        <v>855</v>
      </c>
      <c r="E21" t="s">
        <v>856</v>
      </c>
      <c r="F21" t="s">
        <v>55</v>
      </c>
      <c r="G21">
        <v>46042</v>
      </c>
      <c r="H21">
        <v>46058</v>
      </c>
      <c r="I21" t="s">
        <v>5</v>
      </c>
      <c r="M21" t="s">
        <v>58</v>
      </c>
      <c r="N21" t="s">
        <v>3</v>
      </c>
      <c r="O21" t="s">
        <v>52</v>
      </c>
    </row>
    <row r="22" spans="1:15" x14ac:dyDescent="0.2">
      <c r="A22" t="s">
        <v>83</v>
      </c>
      <c r="B22" t="s">
        <v>287</v>
      </c>
      <c r="C22" t="s">
        <v>2</v>
      </c>
      <c r="D22" t="s">
        <v>857</v>
      </c>
      <c r="E22" t="s">
        <v>858</v>
      </c>
      <c r="F22" t="s">
        <v>55</v>
      </c>
      <c r="G22">
        <v>46037</v>
      </c>
      <c r="H22">
        <v>46058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83</v>
      </c>
      <c r="B23" t="s">
        <v>287</v>
      </c>
      <c r="C23" t="s">
        <v>2</v>
      </c>
      <c r="D23" t="s">
        <v>859</v>
      </c>
      <c r="E23" t="s">
        <v>860</v>
      </c>
      <c r="F23" t="s">
        <v>49</v>
      </c>
      <c r="G23">
        <v>46037</v>
      </c>
      <c r="H23">
        <v>46058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83</v>
      </c>
      <c r="B24" t="s">
        <v>287</v>
      </c>
      <c r="C24" t="s">
        <v>96</v>
      </c>
      <c r="D24" t="s">
        <v>861</v>
      </c>
      <c r="E24" t="s">
        <v>862</v>
      </c>
      <c r="F24" t="s">
        <v>49</v>
      </c>
      <c r="G24">
        <v>46037</v>
      </c>
      <c r="H24">
        <v>46058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828</v>
      </c>
      <c r="B25" t="s">
        <v>260</v>
      </c>
      <c r="C25" t="s">
        <v>2</v>
      </c>
      <c r="D25" t="s">
        <v>863</v>
      </c>
      <c r="E25" t="s">
        <v>864</v>
      </c>
      <c r="F25" t="s">
        <v>55</v>
      </c>
      <c r="G25">
        <v>46037</v>
      </c>
      <c r="H25">
        <v>46058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83</v>
      </c>
      <c r="B26" t="s">
        <v>175</v>
      </c>
      <c r="C26" t="s">
        <v>2</v>
      </c>
      <c r="D26" t="s">
        <v>865</v>
      </c>
      <c r="E26" t="s">
        <v>866</v>
      </c>
      <c r="F26" t="s">
        <v>55</v>
      </c>
      <c r="G26">
        <v>46037</v>
      </c>
      <c r="H26">
        <v>46058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825</v>
      </c>
      <c r="B27" t="s">
        <v>175</v>
      </c>
      <c r="C27" t="s">
        <v>2</v>
      </c>
      <c r="D27" t="s">
        <v>867</v>
      </c>
      <c r="E27" t="s">
        <v>868</v>
      </c>
      <c r="F27" t="s">
        <v>55</v>
      </c>
      <c r="G27">
        <v>46037</v>
      </c>
      <c r="H27">
        <v>46058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83</v>
      </c>
      <c r="B28" t="s">
        <v>175</v>
      </c>
      <c r="C28" t="s">
        <v>96</v>
      </c>
      <c r="D28" t="s">
        <v>869</v>
      </c>
      <c r="E28" t="s">
        <v>870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825</v>
      </c>
      <c r="B29" t="s">
        <v>178</v>
      </c>
      <c r="C29" t="s">
        <v>2</v>
      </c>
      <c r="D29" t="s">
        <v>58</v>
      </c>
      <c r="E29" t="s">
        <v>58</v>
      </c>
      <c r="F29" t="s">
        <v>55</v>
      </c>
      <c r="G29">
        <v>46037</v>
      </c>
      <c r="H29">
        <v>46058</v>
      </c>
      <c r="M29" t="s">
        <v>58</v>
      </c>
      <c r="N29" t="s">
        <v>3</v>
      </c>
      <c r="O29" t="s">
        <v>52</v>
      </c>
    </row>
    <row r="30" spans="1:15" x14ac:dyDescent="0.2">
      <c r="A30" t="s">
        <v>828</v>
      </c>
      <c r="B30" t="s">
        <v>178</v>
      </c>
      <c r="C30" t="s">
        <v>97</v>
      </c>
      <c r="D30" t="s">
        <v>829</v>
      </c>
      <c r="E30" t="s">
        <v>830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825</v>
      </c>
      <c r="B31" t="s">
        <v>178</v>
      </c>
      <c r="C31" t="s">
        <v>97</v>
      </c>
      <c r="D31" t="s">
        <v>58</v>
      </c>
      <c r="E31" t="s">
        <v>58</v>
      </c>
      <c r="F31" t="s">
        <v>55</v>
      </c>
      <c r="G31">
        <v>46037</v>
      </c>
      <c r="H31">
        <v>46058</v>
      </c>
      <c r="M31" t="s">
        <v>58</v>
      </c>
      <c r="N31" t="s">
        <v>3</v>
      </c>
      <c r="O31" t="s">
        <v>52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77</v>
      </c>
      <c r="B4" t="s">
        <v>181</v>
      </c>
      <c r="C4" t="s">
        <v>2</v>
      </c>
      <c r="D4" t="s">
        <v>871</v>
      </c>
      <c r="E4" t="s">
        <v>872</v>
      </c>
      <c r="F4" t="s">
        <v>55</v>
      </c>
      <c r="G4">
        <v>46023</v>
      </c>
      <c r="H4">
        <v>46033</v>
      </c>
      <c r="J4" t="s">
        <v>50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77</v>
      </c>
      <c r="B5" t="s">
        <v>181</v>
      </c>
      <c r="C5" t="s">
        <v>97</v>
      </c>
      <c r="D5" t="s">
        <v>572</v>
      </c>
      <c r="E5" t="s">
        <v>573</v>
      </c>
      <c r="F5" t="s">
        <v>49</v>
      </c>
      <c r="G5">
        <v>46023</v>
      </c>
      <c r="H5">
        <v>46033</v>
      </c>
      <c r="J5" t="s">
        <v>50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77</v>
      </c>
      <c r="B6" t="s">
        <v>143</v>
      </c>
      <c r="C6" t="s">
        <v>96</v>
      </c>
      <c r="D6" t="s">
        <v>873</v>
      </c>
      <c r="E6" t="s">
        <v>874</v>
      </c>
      <c r="F6" t="s">
        <v>49</v>
      </c>
      <c r="G6">
        <v>46024</v>
      </c>
      <c r="H6">
        <v>46034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77</v>
      </c>
      <c r="B7" t="s">
        <v>143</v>
      </c>
      <c r="C7" t="s">
        <v>96</v>
      </c>
      <c r="D7" t="s">
        <v>875</v>
      </c>
      <c r="E7" t="s">
        <v>876</v>
      </c>
      <c r="F7" t="s">
        <v>49</v>
      </c>
      <c r="G7">
        <v>46024</v>
      </c>
      <c r="H7">
        <v>46034</v>
      </c>
      <c r="I7" t="s">
        <v>4</v>
      </c>
      <c r="M7" t="s">
        <v>58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77</v>
      </c>
      <c r="B8" t="s">
        <v>143</v>
      </c>
      <c r="C8" t="s">
        <v>96</v>
      </c>
      <c r="D8" t="s">
        <v>877</v>
      </c>
      <c r="E8" t="s">
        <v>878</v>
      </c>
      <c r="F8" t="s">
        <v>55</v>
      </c>
      <c r="G8">
        <v>46024</v>
      </c>
      <c r="H8">
        <v>46034</v>
      </c>
      <c r="I8" t="s">
        <v>4</v>
      </c>
      <c r="M8" t="s">
        <v>58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77</v>
      </c>
      <c r="B9" t="s">
        <v>143</v>
      </c>
      <c r="C9" t="s">
        <v>97</v>
      </c>
      <c r="D9" t="s">
        <v>574</v>
      </c>
      <c r="E9" t="s">
        <v>575</v>
      </c>
      <c r="F9" t="s">
        <v>55</v>
      </c>
      <c r="G9">
        <v>46024</v>
      </c>
      <c r="H9">
        <v>46034</v>
      </c>
      <c r="I9" t="s">
        <v>4</v>
      </c>
      <c r="M9" t="s">
        <v>58</v>
      </c>
      <c r="N9" t="s">
        <v>51</v>
      </c>
      <c r="O9" t="s">
        <v>51</v>
      </c>
    </row>
    <row r="10" spans="1:23" x14ac:dyDescent="0.2">
      <c r="A10" t="s">
        <v>578</v>
      </c>
      <c r="B10" t="s">
        <v>188</v>
      </c>
      <c r="C10" t="s">
        <v>2</v>
      </c>
      <c r="D10" t="s">
        <v>879</v>
      </c>
      <c r="E10" t="s">
        <v>880</v>
      </c>
      <c r="F10" t="s">
        <v>55</v>
      </c>
      <c r="G10">
        <v>46025</v>
      </c>
      <c r="H10">
        <v>46035</v>
      </c>
      <c r="I10" t="s">
        <v>4</v>
      </c>
      <c r="M10" t="s">
        <v>58</v>
      </c>
      <c r="N10" t="s">
        <v>51</v>
      </c>
      <c r="O10" t="s">
        <v>51</v>
      </c>
    </row>
    <row r="11" spans="1:23" x14ac:dyDescent="0.2">
      <c r="A11" t="s">
        <v>60</v>
      </c>
      <c r="B11" t="s">
        <v>388</v>
      </c>
      <c r="C11" t="s">
        <v>2</v>
      </c>
      <c r="D11" t="s">
        <v>881</v>
      </c>
      <c r="E11" t="s">
        <v>882</v>
      </c>
      <c r="F11" t="s">
        <v>49</v>
      </c>
      <c r="G11">
        <v>46026</v>
      </c>
      <c r="H11">
        <v>46036</v>
      </c>
      <c r="I11" t="s">
        <v>4</v>
      </c>
      <c r="M11" t="s">
        <v>58</v>
      </c>
      <c r="N11" t="s">
        <v>51</v>
      </c>
      <c r="O11" t="s">
        <v>54</v>
      </c>
    </row>
    <row r="12" spans="1:23" x14ac:dyDescent="0.2">
      <c r="A12" t="s">
        <v>77</v>
      </c>
      <c r="B12" t="s">
        <v>388</v>
      </c>
      <c r="C12" t="s">
        <v>96</v>
      </c>
      <c r="D12" t="s">
        <v>883</v>
      </c>
      <c r="E12" t="s">
        <v>884</v>
      </c>
      <c r="F12" t="s">
        <v>49</v>
      </c>
      <c r="G12">
        <v>46036</v>
      </c>
      <c r="H12">
        <v>46036</v>
      </c>
      <c r="I12" t="s">
        <v>5</v>
      </c>
      <c r="M12" t="s">
        <v>58</v>
      </c>
      <c r="N12" t="s">
        <v>3</v>
      </c>
      <c r="O12" t="s">
        <v>54</v>
      </c>
    </row>
    <row r="13" spans="1:23" x14ac:dyDescent="0.2">
      <c r="A13" t="s">
        <v>77</v>
      </c>
      <c r="B13" t="s">
        <v>388</v>
      </c>
      <c r="C13" t="s">
        <v>96</v>
      </c>
      <c r="D13" t="s">
        <v>885</v>
      </c>
      <c r="E13" t="s">
        <v>886</v>
      </c>
      <c r="F13" t="s">
        <v>55</v>
      </c>
      <c r="G13">
        <v>46026</v>
      </c>
      <c r="H13">
        <v>46036</v>
      </c>
      <c r="I13" t="s">
        <v>4</v>
      </c>
      <c r="M13" t="s">
        <v>58</v>
      </c>
      <c r="N13" t="s">
        <v>51</v>
      </c>
      <c r="O13" t="s">
        <v>54</v>
      </c>
    </row>
    <row r="14" spans="1:23" x14ac:dyDescent="0.2">
      <c r="A14" t="s">
        <v>120</v>
      </c>
      <c r="B14" t="s">
        <v>388</v>
      </c>
      <c r="C14" t="s">
        <v>97</v>
      </c>
      <c r="D14" t="s">
        <v>576</v>
      </c>
      <c r="E14" t="s">
        <v>577</v>
      </c>
      <c r="F14" t="s">
        <v>49</v>
      </c>
      <c r="G14">
        <v>46026</v>
      </c>
      <c r="H14">
        <v>46036</v>
      </c>
      <c r="I14" t="s">
        <v>4</v>
      </c>
      <c r="M14" t="s">
        <v>58</v>
      </c>
      <c r="N14" t="s">
        <v>51</v>
      </c>
      <c r="O14" t="s">
        <v>54</v>
      </c>
    </row>
    <row r="15" spans="1:23" x14ac:dyDescent="0.2">
      <c r="A15" t="s">
        <v>578</v>
      </c>
      <c r="B15" t="s">
        <v>148</v>
      </c>
      <c r="C15" t="s">
        <v>2</v>
      </c>
      <c r="D15" t="s">
        <v>887</v>
      </c>
      <c r="E15" t="s">
        <v>888</v>
      </c>
      <c r="F15" t="s">
        <v>49</v>
      </c>
      <c r="G15">
        <v>46027</v>
      </c>
      <c r="H15">
        <v>46037</v>
      </c>
      <c r="I15" t="s">
        <v>4</v>
      </c>
      <c r="M15" t="s">
        <v>58</v>
      </c>
      <c r="N15" t="s">
        <v>51</v>
      </c>
      <c r="O15" t="s">
        <v>54</v>
      </c>
    </row>
    <row r="16" spans="1:23" x14ac:dyDescent="0.2">
      <c r="A16" t="s">
        <v>120</v>
      </c>
      <c r="B16" t="s">
        <v>131</v>
      </c>
      <c r="C16" t="s">
        <v>2</v>
      </c>
      <c r="D16" t="s">
        <v>889</v>
      </c>
      <c r="E16" t="s">
        <v>890</v>
      </c>
      <c r="F16" t="s">
        <v>55</v>
      </c>
      <c r="G16">
        <v>46028</v>
      </c>
      <c r="H16">
        <v>46038</v>
      </c>
      <c r="I16" t="s">
        <v>4</v>
      </c>
      <c r="M16" t="s">
        <v>58</v>
      </c>
      <c r="N16" t="s">
        <v>51</v>
      </c>
      <c r="O16" t="s">
        <v>54</v>
      </c>
    </row>
    <row r="17" spans="1:15" x14ac:dyDescent="0.2">
      <c r="A17" t="s">
        <v>77</v>
      </c>
      <c r="B17" t="s">
        <v>202</v>
      </c>
      <c r="C17" t="s">
        <v>2</v>
      </c>
      <c r="D17" t="s">
        <v>891</v>
      </c>
      <c r="E17" t="s">
        <v>892</v>
      </c>
      <c r="F17" t="s">
        <v>55</v>
      </c>
      <c r="G17">
        <v>46030</v>
      </c>
      <c r="H17">
        <v>46040</v>
      </c>
      <c r="I17" t="s">
        <v>4</v>
      </c>
      <c r="M17" t="s">
        <v>58</v>
      </c>
      <c r="N17" t="s">
        <v>51</v>
      </c>
      <c r="O17" t="s">
        <v>54</v>
      </c>
    </row>
    <row r="18" spans="1:15" x14ac:dyDescent="0.2">
      <c r="A18" t="s">
        <v>77</v>
      </c>
      <c r="B18" t="s">
        <v>202</v>
      </c>
      <c r="C18" t="s">
        <v>96</v>
      </c>
      <c r="D18" t="s">
        <v>893</v>
      </c>
      <c r="E18" t="s">
        <v>894</v>
      </c>
      <c r="F18" t="s">
        <v>55</v>
      </c>
      <c r="G18">
        <v>46030</v>
      </c>
      <c r="H18">
        <v>46040</v>
      </c>
      <c r="I18" t="s">
        <v>4</v>
      </c>
      <c r="M18" t="s">
        <v>58</v>
      </c>
      <c r="N18" t="s">
        <v>51</v>
      </c>
      <c r="O18" t="s">
        <v>54</v>
      </c>
    </row>
    <row r="19" spans="1:15" x14ac:dyDescent="0.2">
      <c r="A19" t="s">
        <v>120</v>
      </c>
      <c r="B19" t="s">
        <v>202</v>
      </c>
      <c r="C19" t="s">
        <v>97</v>
      </c>
      <c r="D19" t="s">
        <v>583</v>
      </c>
      <c r="E19" t="s">
        <v>584</v>
      </c>
      <c r="F19" t="s">
        <v>55</v>
      </c>
      <c r="G19">
        <v>46030</v>
      </c>
      <c r="H19">
        <v>46040</v>
      </c>
      <c r="I19" t="s">
        <v>4</v>
      </c>
      <c r="M19" t="s">
        <v>58</v>
      </c>
      <c r="N19" t="s">
        <v>51</v>
      </c>
      <c r="O19" t="s">
        <v>54</v>
      </c>
    </row>
    <row r="20" spans="1:15" x14ac:dyDescent="0.2">
      <c r="A20" t="s">
        <v>578</v>
      </c>
      <c r="B20" t="s">
        <v>209</v>
      </c>
      <c r="C20" t="s">
        <v>2</v>
      </c>
      <c r="D20" t="s">
        <v>895</v>
      </c>
      <c r="E20" t="s">
        <v>896</v>
      </c>
      <c r="F20" t="s">
        <v>49</v>
      </c>
      <c r="G20">
        <v>46032</v>
      </c>
      <c r="H20">
        <v>46042</v>
      </c>
      <c r="I20" t="s">
        <v>4</v>
      </c>
      <c r="M20" t="s">
        <v>58</v>
      </c>
      <c r="N20" t="s">
        <v>51</v>
      </c>
      <c r="O20" t="s">
        <v>54</v>
      </c>
    </row>
    <row r="21" spans="1:15" x14ac:dyDescent="0.2">
      <c r="A21" t="s">
        <v>76</v>
      </c>
      <c r="B21" t="s">
        <v>209</v>
      </c>
      <c r="C21" t="s">
        <v>2</v>
      </c>
      <c r="D21" t="s">
        <v>897</v>
      </c>
      <c r="E21" t="s">
        <v>898</v>
      </c>
      <c r="F21" t="s">
        <v>55</v>
      </c>
      <c r="G21">
        <v>46032</v>
      </c>
      <c r="H21">
        <v>46042</v>
      </c>
      <c r="I21" t="s">
        <v>4</v>
      </c>
      <c r="M21" t="s">
        <v>58</v>
      </c>
      <c r="N21" t="s">
        <v>51</v>
      </c>
      <c r="O21" t="s">
        <v>54</v>
      </c>
    </row>
    <row r="22" spans="1:15" x14ac:dyDescent="0.2">
      <c r="A22" t="s">
        <v>120</v>
      </c>
      <c r="B22" t="s">
        <v>314</v>
      </c>
      <c r="C22" t="s">
        <v>2</v>
      </c>
      <c r="D22" t="s">
        <v>899</v>
      </c>
      <c r="E22" t="s">
        <v>900</v>
      </c>
      <c r="F22" t="s">
        <v>49</v>
      </c>
      <c r="G22">
        <v>46033</v>
      </c>
      <c r="H22">
        <v>46043</v>
      </c>
      <c r="I22" t="s">
        <v>4</v>
      </c>
      <c r="M22" t="s">
        <v>58</v>
      </c>
      <c r="N22" t="s">
        <v>51</v>
      </c>
      <c r="O22" t="s">
        <v>54</v>
      </c>
    </row>
    <row r="23" spans="1:15" x14ac:dyDescent="0.2">
      <c r="A23" t="s">
        <v>578</v>
      </c>
      <c r="B23" t="s">
        <v>216</v>
      </c>
      <c r="C23" t="s">
        <v>2</v>
      </c>
      <c r="D23" t="s">
        <v>901</v>
      </c>
      <c r="E23" t="s">
        <v>902</v>
      </c>
      <c r="F23" t="s">
        <v>55</v>
      </c>
      <c r="G23">
        <v>46034</v>
      </c>
      <c r="H23">
        <v>46044</v>
      </c>
      <c r="I23" t="s">
        <v>4</v>
      </c>
      <c r="M23" t="s">
        <v>58</v>
      </c>
      <c r="N23" t="s">
        <v>51</v>
      </c>
      <c r="O23" t="s">
        <v>54</v>
      </c>
    </row>
    <row r="24" spans="1:15" x14ac:dyDescent="0.2">
      <c r="A24" t="s">
        <v>77</v>
      </c>
      <c r="B24" t="s">
        <v>216</v>
      </c>
      <c r="C24" t="s">
        <v>96</v>
      </c>
      <c r="D24" t="s">
        <v>903</v>
      </c>
      <c r="E24" t="s">
        <v>904</v>
      </c>
      <c r="F24" t="s">
        <v>55</v>
      </c>
      <c r="G24">
        <v>46034</v>
      </c>
      <c r="H24">
        <v>46044</v>
      </c>
      <c r="I24" t="s">
        <v>4</v>
      </c>
      <c r="M24" t="s">
        <v>58</v>
      </c>
      <c r="N24" t="s">
        <v>51</v>
      </c>
      <c r="O24" t="s">
        <v>54</v>
      </c>
    </row>
    <row r="25" spans="1:15" x14ac:dyDescent="0.2">
      <c r="A25" t="s">
        <v>77</v>
      </c>
      <c r="B25" t="s">
        <v>216</v>
      </c>
      <c r="C25" t="s">
        <v>96</v>
      </c>
      <c r="D25" t="s">
        <v>905</v>
      </c>
      <c r="E25" t="s">
        <v>906</v>
      </c>
      <c r="F25" t="s">
        <v>55</v>
      </c>
      <c r="G25">
        <v>46034</v>
      </c>
      <c r="H25">
        <v>46044</v>
      </c>
      <c r="I25" t="s">
        <v>4</v>
      </c>
      <c r="M25" t="s">
        <v>58</v>
      </c>
      <c r="N25" t="s">
        <v>51</v>
      </c>
      <c r="O25" t="s">
        <v>54</v>
      </c>
    </row>
    <row r="26" spans="1:15" x14ac:dyDescent="0.2">
      <c r="A26" t="s">
        <v>77</v>
      </c>
      <c r="B26" t="s">
        <v>223</v>
      </c>
      <c r="C26" t="s">
        <v>2</v>
      </c>
      <c r="D26" t="s">
        <v>907</v>
      </c>
      <c r="E26" t="s">
        <v>908</v>
      </c>
      <c r="F26" t="s">
        <v>49</v>
      </c>
      <c r="G26">
        <v>46035</v>
      </c>
      <c r="H26">
        <v>46045</v>
      </c>
      <c r="I26" t="s">
        <v>4</v>
      </c>
      <c r="M26" t="s">
        <v>58</v>
      </c>
      <c r="N26" t="s">
        <v>51</v>
      </c>
      <c r="O26" t="s">
        <v>54</v>
      </c>
    </row>
    <row r="27" spans="1:15" x14ac:dyDescent="0.2">
      <c r="A27" t="s">
        <v>120</v>
      </c>
      <c r="B27" t="s">
        <v>325</v>
      </c>
      <c r="C27" t="s">
        <v>2</v>
      </c>
      <c r="D27" t="s">
        <v>909</v>
      </c>
      <c r="E27" t="s">
        <v>910</v>
      </c>
      <c r="F27" t="s">
        <v>55</v>
      </c>
      <c r="G27">
        <v>46036</v>
      </c>
      <c r="H27">
        <v>46046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578</v>
      </c>
      <c r="B28" t="s">
        <v>325</v>
      </c>
      <c r="C28" t="s">
        <v>96</v>
      </c>
      <c r="D28" t="s">
        <v>911</v>
      </c>
      <c r="E28" t="s">
        <v>912</v>
      </c>
      <c r="F28" t="s">
        <v>49</v>
      </c>
      <c r="G28">
        <v>46036</v>
      </c>
      <c r="H28">
        <v>46046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578</v>
      </c>
      <c r="B29" t="s">
        <v>325</v>
      </c>
      <c r="C29" t="s">
        <v>96</v>
      </c>
      <c r="D29" t="s">
        <v>913</v>
      </c>
      <c r="E29" t="s">
        <v>914</v>
      </c>
      <c r="F29" t="s">
        <v>49</v>
      </c>
      <c r="G29">
        <v>46036</v>
      </c>
      <c r="H29">
        <v>46046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77</v>
      </c>
      <c r="B30" t="s">
        <v>275</v>
      </c>
      <c r="C30" t="s">
        <v>2</v>
      </c>
      <c r="D30" t="s">
        <v>915</v>
      </c>
      <c r="E30" t="s">
        <v>916</v>
      </c>
      <c r="F30" t="s">
        <v>49</v>
      </c>
      <c r="G30">
        <v>46037</v>
      </c>
      <c r="H30">
        <v>46048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76</v>
      </c>
      <c r="B31" t="s">
        <v>231</v>
      </c>
      <c r="C31" t="s">
        <v>2</v>
      </c>
      <c r="D31" t="s">
        <v>917</v>
      </c>
      <c r="E31" t="s">
        <v>918</v>
      </c>
      <c r="F31" t="s">
        <v>55</v>
      </c>
      <c r="G31">
        <v>46037</v>
      </c>
      <c r="H31">
        <v>46049</v>
      </c>
      <c r="I31" t="s">
        <v>59</v>
      </c>
      <c r="M31" t="s">
        <v>363</v>
      </c>
      <c r="N31" t="s">
        <v>3</v>
      </c>
      <c r="O31" t="s">
        <v>52</v>
      </c>
    </row>
    <row r="32" spans="1:15" x14ac:dyDescent="0.2">
      <c r="A32" t="s">
        <v>77</v>
      </c>
      <c r="B32" t="s">
        <v>236</v>
      </c>
      <c r="C32" t="s">
        <v>2</v>
      </c>
      <c r="D32" t="s">
        <v>919</v>
      </c>
      <c r="E32" t="s">
        <v>920</v>
      </c>
      <c r="F32" t="s">
        <v>55</v>
      </c>
      <c r="G32">
        <v>46037</v>
      </c>
      <c r="H32">
        <v>46051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76</v>
      </c>
      <c r="B33" t="s">
        <v>236</v>
      </c>
      <c r="C33" t="s">
        <v>97</v>
      </c>
      <c r="D33" t="s">
        <v>591</v>
      </c>
      <c r="E33" t="s">
        <v>592</v>
      </c>
      <c r="F33" t="s">
        <v>55</v>
      </c>
      <c r="G33">
        <v>46037</v>
      </c>
      <c r="H33">
        <v>46051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77</v>
      </c>
      <c r="B34" t="s">
        <v>158</v>
      </c>
      <c r="C34" t="s">
        <v>2</v>
      </c>
      <c r="D34" t="s">
        <v>921</v>
      </c>
      <c r="E34" t="s">
        <v>922</v>
      </c>
      <c r="F34" t="s">
        <v>49</v>
      </c>
      <c r="G34">
        <v>46037</v>
      </c>
      <c r="H34">
        <v>46052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77</v>
      </c>
      <c r="B35" t="s">
        <v>158</v>
      </c>
      <c r="C35" t="s">
        <v>2</v>
      </c>
      <c r="D35" t="s">
        <v>923</v>
      </c>
      <c r="E35" t="s">
        <v>924</v>
      </c>
      <c r="F35" t="s">
        <v>55</v>
      </c>
      <c r="G35">
        <v>46037</v>
      </c>
      <c r="H35">
        <v>46052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578</v>
      </c>
      <c r="B36" t="s">
        <v>158</v>
      </c>
      <c r="C36" t="s">
        <v>2</v>
      </c>
      <c r="D36" t="s">
        <v>925</v>
      </c>
      <c r="E36" t="s">
        <v>926</v>
      </c>
      <c r="F36" t="s">
        <v>55</v>
      </c>
      <c r="G36">
        <v>46037</v>
      </c>
      <c r="H36">
        <v>46052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76</v>
      </c>
      <c r="B37" t="s">
        <v>162</v>
      </c>
      <c r="C37" t="s">
        <v>2</v>
      </c>
      <c r="D37" t="s">
        <v>927</v>
      </c>
      <c r="E37" t="s">
        <v>928</v>
      </c>
      <c r="F37" t="s">
        <v>55</v>
      </c>
      <c r="G37">
        <v>46037</v>
      </c>
      <c r="H37">
        <v>46053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120</v>
      </c>
      <c r="B38" t="s">
        <v>162</v>
      </c>
      <c r="C38" t="s">
        <v>97</v>
      </c>
      <c r="D38" t="s">
        <v>593</v>
      </c>
      <c r="E38" t="s">
        <v>594</v>
      </c>
      <c r="F38" t="s">
        <v>55</v>
      </c>
      <c r="G38">
        <v>46037</v>
      </c>
      <c r="H38">
        <v>46053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77</v>
      </c>
      <c r="B39" t="s">
        <v>278</v>
      </c>
      <c r="C39" t="s">
        <v>96</v>
      </c>
      <c r="D39" t="s">
        <v>929</v>
      </c>
      <c r="E39" t="s">
        <v>930</v>
      </c>
      <c r="F39" t="s">
        <v>49</v>
      </c>
      <c r="G39">
        <v>46037</v>
      </c>
      <c r="H39">
        <v>46054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120</v>
      </c>
      <c r="B40" t="s">
        <v>170</v>
      </c>
      <c r="C40" t="s">
        <v>2</v>
      </c>
      <c r="D40" t="s">
        <v>931</v>
      </c>
      <c r="E40" t="s">
        <v>932</v>
      </c>
      <c r="F40" t="s">
        <v>55</v>
      </c>
      <c r="G40">
        <v>46037</v>
      </c>
      <c r="H40">
        <v>46056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120</v>
      </c>
      <c r="B41" t="s">
        <v>170</v>
      </c>
      <c r="C41" t="s">
        <v>2</v>
      </c>
      <c r="D41" t="s">
        <v>933</v>
      </c>
      <c r="E41" t="s">
        <v>934</v>
      </c>
      <c r="F41" t="s">
        <v>55</v>
      </c>
      <c r="G41">
        <v>46037</v>
      </c>
      <c r="H41">
        <v>46056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A42" t="s">
        <v>120</v>
      </c>
      <c r="B42" t="s">
        <v>170</v>
      </c>
      <c r="C42" t="s">
        <v>96</v>
      </c>
      <c r="D42" t="s">
        <v>935</v>
      </c>
      <c r="E42" t="s">
        <v>936</v>
      </c>
      <c r="F42" t="s">
        <v>55</v>
      </c>
      <c r="G42">
        <v>46037</v>
      </c>
      <c r="H42">
        <v>46056</v>
      </c>
      <c r="I42" t="s">
        <v>4</v>
      </c>
      <c r="M42" t="s">
        <v>58</v>
      </c>
      <c r="N42" t="s">
        <v>3</v>
      </c>
      <c r="O42" t="s">
        <v>52</v>
      </c>
    </row>
    <row r="43" spans="1:15" x14ac:dyDescent="0.2">
      <c r="A43" t="s">
        <v>76</v>
      </c>
      <c r="B43" t="s">
        <v>287</v>
      </c>
      <c r="C43" t="s">
        <v>2</v>
      </c>
      <c r="D43" t="s">
        <v>937</v>
      </c>
      <c r="E43" t="s">
        <v>938</v>
      </c>
      <c r="F43" t="s">
        <v>55</v>
      </c>
      <c r="G43">
        <v>46037</v>
      </c>
      <c r="H43">
        <v>46058</v>
      </c>
      <c r="I43" t="s">
        <v>4</v>
      </c>
      <c r="M43" t="s">
        <v>58</v>
      </c>
      <c r="N43" t="s">
        <v>3</v>
      </c>
      <c r="O43" t="s">
        <v>52</v>
      </c>
    </row>
    <row r="44" spans="1:15" x14ac:dyDescent="0.2">
      <c r="A44" t="s">
        <v>77</v>
      </c>
      <c r="B44" t="s">
        <v>287</v>
      </c>
      <c r="C44" t="s">
        <v>96</v>
      </c>
      <c r="D44" t="s">
        <v>939</v>
      </c>
      <c r="E44" t="s">
        <v>940</v>
      </c>
      <c r="F44" t="s">
        <v>55</v>
      </c>
      <c r="G44">
        <v>46037</v>
      </c>
      <c r="H44">
        <v>46058</v>
      </c>
      <c r="I44" t="s">
        <v>4</v>
      </c>
      <c r="M44" t="s">
        <v>58</v>
      </c>
      <c r="N44" t="s">
        <v>3</v>
      </c>
      <c r="O44" t="s">
        <v>52</v>
      </c>
    </row>
    <row r="45" spans="1:15" x14ac:dyDescent="0.2">
      <c r="A45" t="s">
        <v>77</v>
      </c>
      <c r="B45" t="s">
        <v>255</v>
      </c>
      <c r="C45" t="s">
        <v>2</v>
      </c>
      <c r="D45" t="s">
        <v>941</v>
      </c>
      <c r="E45" t="s">
        <v>942</v>
      </c>
      <c r="F45" t="s">
        <v>55</v>
      </c>
      <c r="G45">
        <v>46037</v>
      </c>
      <c r="H45">
        <v>46058</v>
      </c>
      <c r="I45" t="s">
        <v>4</v>
      </c>
      <c r="M45" t="s">
        <v>58</v>
      </c>
      <c r="N45" t="s">
        <v>3</v>
      </c>
      <c r="O45" t="s">
        <v>52</v>
      </c>
    </row>
    <row r="46" spans="1:15" x14ac:dyDescent="0.2">
      <c r="A46" t="s">
        <v>120</v>
      </c>
      <c r="B46" t="s">
        <v>260</v>
      </c>
      <c r="C46" t="s">
        <v>96</v>
      </c>
      <c r="D46" t="s">
        <v>943</v>
      </c>
      <c r="E46" t="s">
        <v>944</v>
      </c>
      <c r="F46" t="s">
        <v>49</v>
      </c>
      <c r="G46">
        <v>46037</v>
      </c>
      <c r="H46">
        <v>46058</v>
      </c>
      <c r="I46" t="s">
        <v>4</v>
      </c>
      <c r="M46" t="s">
        <v>58</v>
      </c>
      <c r="N46" t="s">
        <v>3</v>
      </c>
      <c r="O46" t="s">
        <v>52</v>
      </c>
    </row>
    <row r="47" spans="1:15" x14ac:dyDescent="0.2">
      <c r="A47" t="s">
        <v>578</v>
      </c>
      <c r="B47" t="s">
        <v>260</v>
      </c>
      <c r="C47" t="s">
        <v>97</v>
      </c>
      <c r="D47" t="s">
        <v>601</v>
      </c>
      <c r="E47" t="s">
        <v>602</v>
      </c>
      <c r="F47" t="s">
        <v>55</v>
      </c>
      <c r="G47">
        <v>46037</v>
      </c>
      <c r="H47">
        <v>46058</v>
      </c>
      <c r="I47" t="s">
        <v>4</v>
      </c>
      <c r="M47" t="s">
        <v>58</v>
      </c>
      <c r="N47" t="s">
        <v>3</v>
      </c>
      <c r="O47" t="s">
        <v>52</v>
      </c>
    </row>
    <row r="48" spans="1:15" x14ac:dyDescent="0.2">
      <c r="A48" t="s">
        <v>120</v>
      </c>
      <c r="B48" t="s">
        <v>260</v>
      </c>
      <c r="C48" t="s">
        <v>97</v>
      </c>
      <c r="D48" t="s">
        <v>603</v>
      </c>
      <c r="E48" t="s">
        <v>604</v>
      </c>
      <c r="F48" t="s">
        <v>55</v>
      </c>
      <c r="G48">
        <v>46042</v>
      </c>
      <c r="H48">
        <v>46058</v>
      </c>
      <c r="I48" t="s">
        <v>5</v>
      </c>
      <c r="M48" t="s">
        <v>58</v>
      </c>
      <c r="N48" t="s">
        <v>3</v>
      </c>
      <c r="O48" t="s">
        <v>52</v>
      </c>
    </row>
    <row r="49" spans="1:15" x14ac:dyDescent="0.2">
      <c r="A49" t="s">
        <v>120</v>
      </c>
      <c r="B49" t="s">
        <v>175</v>
      </c>
      <c r="C49" t="s">
        <v>2</v>
      </c>
      <c r="D49" t="s">
        <v>945</v>
      </c>
      <c r="E49" t="s">
        <v>946</v>
      </c>
      <c r="F49" t="s">
        <v>55</v>
      </c>
      <c r="G49">
        <v>46037</v>
      </c>
      <c r="H49">
        <v>46058</v>
      </c>
      <c r="I49" t="s">
        <v>4</v>
      </c>
      <c r="M49" t="s">
        <v>58</v>
      </c>
      <c r="N49" t="s">
        <v>3</v>
      </c>
      <c r="O49" t="s">
        <v>52</v>
      </c>
    </row>
    <row r="50" spans="1:15" x14ac:dyDescent="0.2">
      <c r="A50" t="s">
        <v>578</v>
      </c>
      <c r="B50" t="s">
        <v>178</v>
      </c>
      <c r="C50" t="s">
        <v>97</v>
      </c>
      <c r="D50" t="s">
        <v>611</v>
      </c>
      <c r="E50" t="s">
        <v>612</v>
      </c>
      <c r="F50" t="s">
        <v>49</v>
      </c>
      <c r="G50">
        <v>46037</v>
      </c>
      <c r="H50">
        <v>46058</v>
      </c>
      <c r="I50" t="s">
        <v>4</v>
      </c>
      <c r="M50" t="s">
        <v>58</v>
      </c>
      <c r="N50" t="s">
        <v>3</v>
      </c>
      <c r="O50" t="s">
        <v>52</v>
      </c>
    </row>
    <row r="51" spans="1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1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1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1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1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1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1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1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1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1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1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1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1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1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87</v>
      </c>
      <c r="B4" t="s">
        <v>181</v>
      </c>
      <c r="C4" t="s">
        <v>95</v>
      </c>
      <c r="D4" t="s">
        <v>947</v>
      </c>
      <c r="E4" t="s">
        <v>948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87</v>
      </c>
      <c r="B5" t="s">
        <v>181</v>
      </c>
      <c r="C5" t="s">
        <v>95</v>
      </c>
      <c r="D5" t="s">
        <v>497</v>
      </c>
      <c r="E5" t="s">
        <v>498</v>
      </c>
      <c r="F5">
        <v>46023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88</v>
      </c>
      <c r="B6" t="s">
        <v>188</v>
      </c>
      <c r="C6" t="s">
        <v>95</v>
      </c>
      <c r="D6" t="s">
        <v>949</v>
      </c>
      <c r="E6" t="s">
        <v>950</v>
      </c>
      <c r="F6">
        <v>46025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104</v>
      </c>
      <c r="B7" t="s">
        <v>188</v>
      </c>
      <c r="C7" t="s">
        <v>95</v>
      </c>
      <c r="D7" t="s">
        <v>499</v>
      </c>
      <c r="E7" t="s">
        <v>500</v>
      </c>
      <c r="F7">
        <v>46025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87</v>
      </c>
      <c r="B8" t="s">
        <v>202</v>
      </c>
      <c r="C8" t="s">
        <v>95</v>
      </c>
      <c r="D8" t="s">
        <v>505</v>
      </c>
      <c r="E8" t="s">
        <v>506</v>
      </c>
      <c r="F8">
        <v>46030</v>
      </c>
      <c r="G8" t="s">
        <v>9</v>
      </c>
      <c r="J8" t="s">
        <v>10</v>
      </c>
      <c r="K8" t="s">
        <v>51</v>
      </c>
      <c r="M8" t="s">
        <v>59</v>
      </c>
    </row>
    <row r="9" spans="1:17" x14ac:dyDescent="0.2">
      <c r="A9" t="s">
        <v>104</v>
      </c>
      <c r="B9" t="s">
        <v>314</v>
      </c>
      <c r="C9" t="s">
        <v>95</v>
      </c>
      <c r="D9" t="s">
        <v>509</v>
      </c>
      <c r="E9" t="s">
        <v>510</v>
      </c>
      <c r="F9">
        <v>46042</v>
      </c>
      <c r="G9" t="s">
        <v>5</v>
      </c>
      <c r="J9" t="s">
        <v>58</v>
      </c>
      <c r="K9" t="s">
        <v>3</v>
      </c>
    </row>
    <row r="10" spans="1:17" x14ac:dyDescent="0.2">
      <c r="A10" t="s">
        <v>104</v>
      </c>
      <c r="B10" t="s">
        <v>314</v>
      </c>
      <c r="C10" t="s">
        <v>95</v>
      </c>
      <c r="D10" t="s">
        <v>511</v>
      </c>
      <c r="E10" t="s">
        <v>512</v>
      </c>
      <c r="F10">
        <v>46033</v>
      </c>
      <c r="G10" t="s">
        <v>9</v>
      </c>
      <c r="J10" t="s">
        <v>10</v>
      </c>
      <c r="K10" t="s">
        <v>51</v>
      </c>
    </row>
    <row r="11" spans="1:17" x14ac:dyDescent="0.2">
      <c r="A11" t="s">
        <v>88</v>
      </c>
      <c r="B11" t="s">
        <v>216</v>
      </c>
      <c r="C11" t="s">
        <v>95</v>
      </c>
      <c r="D11" t="s">
        <v>517</v>
      </c>
      <c r="E11" t="s">
        <v>518</v>
      </c>
      <c r="F11">
        <v>46034</v>
      </c>
      <c r="G11" t="s">
        <v>9</v>
      </c>
      <c r="J11" t="s">
        <v>10</v>
      </c>
      <c r="K11" t="s">
        <v>51</v>
      </c>
    </row>
    <row r="12" spans="1:17" x14ac:dyDescent="0.2">
      <c r="A12" t="s">
        <v>88</v>
      </c>
      <c r="B12" t="s">
        <v>223</v>
      </c>
      <c r="C12" t="s">
        <v>95</v>
      </c>
      <c r="D12" t="s">
        <v>525</v>
      </c>
      <c r="E12" t="s">
        <v>526</v>
      </c>
      <c r="F12">
        <v>46035</v>
      </c>
      <c r="G12" t="s">
        <v>9</v>
      </c>
      <c r="J12" t="s">
        <v>10</v>
      </c>
      <c r="K12" t="s">
        <v>51</v>
      </c>
    </row>
    <row r="13" spans="1:17" x14ac:dyDescent="0.2">
      <c r="A13" t="s">
        <v>88</v>
      </c>
      <c r="B13" t="s">
        <v>223</v>
      </c>
      <c r="C13" t="s">
        <v>95</v>
      </c>
      <c r="D13" t="s">
        <v>951</v>
      </c>
      <c r="E13" t="s">
        <v>952</v>
      </c>
      <c r="F13">
        <v>46035</v>
      </c>
      <c r="G13" t="s">
        <v>9</v>
      </c>
      <c r="J13" t="s">
        <v>10</v>
      </c>
      <c r="K13" t="s">
        <v>51</v>
      </c>
    </row>
    <row r="14" spans="1:17" x14ac:dyDescent="0.2">
      <c r="A14" t="s">
        <v>104</v>
      </c>
      <c r="B14" t="s">
        <v>223</v>
      </c>
      <c r="C14" t="s">
        <v>95</v>
      </c>
      <c r="D14" t="s">
        <v>527</v>
      </c>
      <c r="E14" t="s">
        <v>528</v>
      </c>
      <c r="F14">
        <v>46035</v>
      </c>
      <c r="G14" t="s">
        <v>9</v>
      </c>
      <c r="J14" t="s">
        <v>10</v>
      </c>
      <c r="K14" t="s">
        <v>51</v>
      </c>
    </row>
    <row r="15" spans="1:17" x14ac:dyDescent="0.2">
      <c r="A15" t="s">
        <v>104</v>
      </c>
      <c r="B15" t="s">
        <v>223</v>
      </c>
      <c r="C15" t="s">
        <v>95</v>
      </c>
      <c r="D15" t="s">
        <v>529</v>
      </c>
      <c r="E15" t="s">
        <v>530</v>
      </c>
      <c r="F15">
        <v>46035</v>
      </c>
      <c r="G15" t="s">
        <v>9</v>
      </c>
      <c r="J15" t="s">
        <v>10</v>
      </c>
      <c r="K15" t="s">
        <v>51</v>
      </c>
    </row>
    <row r="16" spans="1:17" x14ac:dyDescent="0.2">
      <c r="A16" t="s">
        <v>87</v>
      </c>
      <c r="B16" t="s">
        <v>325</v>
      </c>
      <c r="C16" t="s">
        <v>95</v>
      </c>
      <c r="D16" t="s">
        <v>531</v>
      </c>
      <c r="E16" t="s">
        <v>532</v>
      </c>
      <c r="F16">
        <v>46036</v>
      </c>
      <c r="G16" t="s">
        <v>9</v>
      </c>
      <c r="J16" t="s">
        <v>10</v>
      </c>
      <c r="K16" t="s">
        <v>51</v>
      </c>
    </row>
    <row r="17" spans="1:11" x14ac:dyDescent="0.2">
      <c r="A17" t="s">
        <v>88</v>
      </c>
      <c r="B17" t="s">
        <v>226</v>
      </c>
      <c r="C17" t="s">
        <v>95</v>
      </c>
      <c r="D17" t="s">
        <v>953</v>
      </c>
      <c r="E17" t="s">
        <v>954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87</v>
      </c>
      <c r="B18" t="s">
        <v>137</v>
      </c>
      <c r="C18" t="s">
        <v>95</v>
      </c>
      <c r="D18" t="s">
        <v>955</v>
      </c>
      <c r="E18" t="s">
        <v>956</v>
      </c>
      <c r="F18">
        <v>46037</v>
      </c>
      <c r="G18" t="s">
        <v>11</v>
      </c>
      <c r="J18" t="s">
        <v>363</v>
      </c>
      <c r="K18" t="s">
        <v>3</v>
      </c>
    </row>
    <row r="19" spans="1:11" x14ac:dyDescent="0.2">
      <c r="A19" t="s">
        <v>88</v>
      </c>
      <c r="B19" t="s">
        <v>158</v>
      </c>
      <c r="C19" t="s">
        <v>95</v>
      </c>
      <c r="D19" t="s">
        <v>535</v>
      </c>
      <c r="E19" t="s">
        <v>536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87</v>
      </c>
      <c r="B20" t="s">
        <v>162</v>
      </c>
      <c r="C20" t="s">
        <v>95</v>
      </c>
      <c r="D20" t="s">
        <v>957</v>
      </c>
      <c r="E20" t="s">
        <v>958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87</v>
      </c>
      <c r="B21" t="s">
        <v>162</v>
      </c>
      <c r="C21" t="s">
        <v>95</v>
      </c>
      <c r="D21" t="s">
        <v>959</v>
      </c>
      <c r="E21" t="s">
        <v>960</v>
      </c>
      <c r="F21">
        <v>46042</v>
      </c>
      <c r="G21" t="s">
        <v>5</v>
      </c>
      <c r="J21" t="s">
        <v>58</v>
      </c>
      <c r="K21" t="s">
        <v>3</v>
      </c>
    </row>
    <row r="22" spans="1:11" x14ac:dyDescent="0.2">
      <c r="A22" t="s">
        <v>104</v>
      </c>
      <c r="B22" t="s">
        <v>170</v>
      </c>
      <c r="C22" t="s">
        <v>95</v>
      </c>
      <c r="D22" t="s">
        <v>543</v>
      </c>
      <c r="E22" t="s">
        <v>544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88</v>
      </c>
      <c r="B23" t="s">
        <v>287</v>
      </c>
      <c r="C23" t="s">
        <v>95</v>
      </c>
      <c r="D23" t="s">
        <v>961</v>
      </c>
      <c r="E23" t="s">
        <v>962</v>
      </c>
      <c r="F23">
        <v>46037</v>
      </c>
      <c r="G23" t="s">
        <v>9</v>
      </c>
      <c r="J23" t="s">
        <v>10</v>
      </c>
      <c r="K23" t="s">
        <v>3</v>
      </c>
    </row>
    <row r="24" spans="1:11" x14ac:dyDescent="0.2">
      <c r="A24" t="s">
        <v>88</v>
      </c>
      <c r="B24" t="s">
        <v>287</v>
      </c>
      <c r="C24" t="s">
        <v>95</v>
      </c>
      <c r="D24" t="s">
        <v>963</v>
      </c>
      <c r="E24" t="s">
        <v>964</v>
      </c>
      <c r="F24">
        <v>46042</v>
      </c>
      <c r="G24" t="s">
        <v>5</v>
      </c>
      <c r="J24" t="s">
        <v>58</v>
      </c>
      <c r="K24" t="s">
        <v>3</v>
      </c>
    </row>
    <row r="25" spans="1:11" x14ac:dyDescent="0.2">
      <c r="A25" t="s">
        <v>104</v>
      </c>
      <c r="B25" t="s">
        <v>287</v>
      </c>
      <c r="C25" t="s">
        <v>95</v>
      </c>
      <c r="D25" t="s">
        <v>545</v>
      </c>
      <c r="E25" t="s">
        <v>546</v>
      </c>
      <c r="F25">
        <v>46037</v>
      </c>
      <c r="G25" t="s">
        <v>9</v>
      </c>
      <c r="J25" t="s">
        <v>10</v>
      </c>
      <c r="K25" t="s">
        <v>3</v>
      </c>
    </row>
    <row r="26" spans="1:11" x14ac:dyDescent="0.2">
      <c r="A26" t="s">
        <v>104</v>
      </c>
      <c r="B26" t="s">
        <v>287</v>
      </c>
      <c r="C26" t="s">
        <v>95</v>
      </c>
      <c r="D26" t="s">
        <v>547</v>
      </c>
      <c r="E26" t="s">
        <v>548</v>
      </c>
      <c r="F26">
        <v>46037</v>
      </c>
      <c r="G26" t="s">
        <v>9</v>
      </c>
      <c r="J26" t="s">
        <v>10</v>
      </c>
      <c r="K26" t="s">
        <v>3</v>
      </c>
    </row>
    <row r="27" spans="1:11" x14ac:dyDescent="0.2">
      <c r="A27" t="s">
        <v>104</v>
      </c>
      <c r="B27" t="s">
        <v>287</v>
      </c>
      <c r="C27" t="s">
        <v>95</v>
      </c>
      <c r="D27" t="s">
        <v>549</v>
      </c>
      <c r="E27" t="s">
        <v>550</v>
      </c>
      <c r="F27">
        <v>46037</v>
      </c>
      <c r="G27" t="s">
        <v>9</v>
      </c>
      <c r="J27" t="s">
        <v>10</v>
      </c>
      <c r="K27" t="s">
        <v>3</v>
      </c>
    </row>
    <row r="28" spans="1:11" x14ac:dyDescent="0.2">
      <c r="A28" t="s">
        <v>104</v>
      </c>
      <c r="B28" t="s">
        <v>255</v>
      </c>
      <c r="C28" t="s">
        <v>95</v>
      </c>
      <c r="D28" t="s">
        <v>555</v>
      </c>
      <c r="E28" t="s">
        <v>556</v>
      </c>
      <c r="F28">
        <v>46037</v>
      </c>
      <c r="G28" t="s">
        <v>11</v>
      </c>
      <c r="J28" t="s">
        <v>363</v>
      </c>
      <c r="K28" t="s">
        <v>3</v>
      </c>
    </row>
    <row r="29" spans="1:11" x14ac:dyDescent="0.2">
      <c r="A29" t="s">
        <v>104</v>
      </c>
      <c r="B29" t="s">
        <v>255</v>
      </c>
      <c r="C29" t="s">
        <v>95</v>
      </c>
      <c r="D29" t="s">
        <v>557</v>
      </c>
      <c r="E29" t="s">
        <v>558</v>
      </c>
      <c r="F29">
        <v>46037</v>
      </c>
      <c r="G29" t="s">
        <v>9</v>
      </c>
      <c r="J29" t="s">
        <v>10</v>
      </c>
      <c r="K29" t="s">
        <v>3</v>
      </c>
    </row>
    <row r="30" spans="1:11" x14ac:dyDescent="0.2">
      <c r="A30" t="s">
        <v>104</v>
      </c>
      <c r="B30" t="s">
        <v>255</v>
      </c>
      <c r="C30" t="s">
        <v>95</v>
      </c>
      <c r="D30" t="s">
        <v>559</v>
      </c>
      <c r="E30" t="s">
        <v>558</v>
      </c>
      <c r="F30">
        <v>46037</v>
      </c>
      <c r="G30" t="s">
        <v>9</v>
      </c>
      <c r="J30" t="s">
        <v>10</v>
      </c>
      <c r="K30" t="s">
        <v>3</v>
      </c>
    </row>
    <row r="31" spans="1:11" x14ac:dyDescent="0.2">
      <c r="A31" t="s">
        <v>104</v>
      </c>
      <c r="B31" t="s">
        <v>175</v>
      </c>
      <c r="C31" t="s">
        <v>95</v>
      </c>
      <c r="D31" t="s">
        <v>564</v>
      </c>
      <c r="E31" t="s">
        <v>565</v>
      </c>
      <c r="F31">
        <v>46037</v>
      </c>
      <c r="G31" t="s">
        <v>9</v>
      </c>
      <c r="J31" t="s">
        <v>10</v>
      </c>
      <c r="K31" t="s">
        <v>3</v>
      </c>
    </row>
    <row r="32" spans="1:11" x14ac:dyDescent="0.2">
      <c r="A32" t="s">
        <v>88</v>
      </c>
      <c r="B32" t="s">
        <v>175</v>
      </c>
      <c r="C32" t="s">
        <v>95</v>
      </c>
      <c r="D32" t="s">
        <v>566</v>
      </c>
      <c r="E32" t="s">
        <v>567</v>
      </c>
      <c r="F32">
        <v>46037</v>
      </c>
      <c r="G32" t="s">
        <v>9</v>
      </c>
      <c r="J32" t="s">
        <v>10</v>
      </c>
      <c r="K32" t="s">
        <v>3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35</vt:i4>
      </vt:variant>
    </vt:vector>
  </HeadingPairs>
  <TitlesOfParts>
    <vt:vector size="3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ENERGIA Ancona</vt:lpstr>
      <vt:lpstr>MainCalcoli</vt:lpstr>
      <vt:lpstr>ENERGIA Vasto</vt:lpstr>
      <vt:lpstr>ENERGIA PG</vt:lpstr>
      <vt:lpstr>ENERGIA CSA</vt:lpstr>
      <vt:lpstr>ENERGIA Megalò</vt:lpstr>
      <vt:lpstr>ENERGIA CV</vt:lpstr>
      <vt:lpstr>ENERGIA Conero</vt:lpstr>
      <vt:lpstr>ENERGIA Colonnella</vt:lpstr>
      <vt:lpstr>ENERGIA Centro Dabruzzo</vt:lpstr>
      <vt:lpstr>ENERGIA Campobasso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2026-01-15T14:29:42Z</dcterms:modified>
  <cp:category/>
  <cp:contentStatus/>
</cp:coreProperties>
</file>