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C:\Users\dansci\Documents\Projects\dashboard_torte\data\"/>
    </mc:Choice>
  </mc:AlternateContent>
  <xr:revisionPtr revIDLastSave="0" documentId="13_ncr:1_{669D8806-6BCB-4727-B8BF-F0C46A55F900}" xr6:coauthVersionLast="47" xr6:coauthVersionMax="47" xr10:uidLastSave="{00000000-0000-0000-0000-000000000000}"/>
  <bookViews>
    <workbookView xWindow="-19320" yWindow="375" windowWidth="19440" windowHeight="14880" tabRatio="840" firstSheet="9" activeTab="16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state="hidden" r:id="rId15"/>
    <sheet name="MainCalcoli" sheetId="40" r:id="rId16"/>
    <sheet name="Main Per Grafico" sheetId="1" r:id="rId17"/>
    <sheet name="FAMILY Centro Dabruzzo" sheetId="17" state="hidden" r:id="rId18"/>
    <sheet name="FAMILY CV" sheetId="24" state="hidden" r:id="rId19"/>
    <sheet name="MNP CV" sheetId="23" state="hidden" r:id="rId20"/>
    <sheet name="MNP Conero" sheetId="21" state="hidden" r:id="rId21"/>
    <sheet name="Graph Ancona Campobasso" sheetId="2" state="hidden" r:id="rId22"/>
    <sheet name="Graph SGT Colonnella" sheetId="41" state="hidden" r:id="rId23"/>
    <sheet name="Graph Conero CV" sheetId="42" state="hidden" r:id="rId24"/>
    <sheet name="FAMILY PG" sheetId="37" state="hidden" r:id="rId25"/>
  </sheets>
  <definedNames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20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2" localSheetId="0" hidden="1">'FAMILY Ancona'!$A$1:$Q$5002</definedName>
    <definedName name="DatiEsterni_2" localSheetId="17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24" hidden="1">'FAMILY PG'!$A$1:$Q$5002</definedName>
    <definedName name="DatiEsterni_2" localSheetId="10" hidden="1">'FAMILY Vasto'!$A$1:$Q$5002</definedName>
    <definedName name="DatiEsterni_3" localSheetId="19" hidden="1">'MNP CV'!$A$1:$W$5002</definedName>
    <definedName name="DatiEsterni_4" localSheetId="18" hidden="1">'FAMILY CV'!$A$1:$Q$5002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1" l="1"/>
  <c r="I45" i="40"/>
  <c r="F45" i="40"/>
  <c r="G57" i="40" l="1"/>
  <c r="G45" i="40"/>
  <c r="G39" i="40"/>
  <c r="G33" i="40"/>
  <c r="G27" i="40"/>
  <c r="G21" i="40"/>
  <c r="G15" i="40"/>
  <c r="G9" i="40"/>
  <c r="G3" i="40"/>
  <c r="G51" i="40"/>
  <c r="H57" i="40" l="1" a="1"/>
  <c r="H57" i="40" s="1"/>
  <c r="H51" i="40" a="1"/>
  <c r="H51" i="40" s="1"/>
  <c r="H45" i="40" a="1"/>
  <c r="H45" i="40" s="1"/>
  <c r="H39" i="40" a="1"/>
  <c r="H39" i="40" s="1"/>
  <c r="H33" i="40" a="1"/>
  <c r="H33" i="40" s="1"/>
  <c r="H27" i="40" a="1"/>
  <c r="H27" i="40" s="1"/>
  <c r="H21" i="40" a="1"/>
  <c r="H21" i="40" s="1"/>
  <c r="H9" i="40" a="1"/>
  <c r="H9" i="40" s="1"/>
  <c r="H3" i="40" a="1"/>
  <c r="H3" i="40" s="1"/>
  <c r="H15" i="40" a="1"/>
  <c r="H15" i="40" s="1"/>
  <c r="D57" i="40" a="1"/>
  <c r="D57" i="40" s="1"/>
  <c r="D51" i="40" a="1"/>
  <c r="D51" i="40" s="1"/>
  <c r="D45" i="40" a="1"/>
  <c r="D45" i="40" s="1"/>
  <c r="D39" i="40" a="1"/>
  <c r="D39" i="40" s="1"/>
  <c r="D33" i="40" a="1"/>
  <c r="D33" i="40" s="1"/>
  <c r="D27" i="40" a="1"/>
  <c r="D27" i="40" s="1"/>
  <c r="D21" i="40" a="1"/>
  <c r="D21" i="40" s="1"/>
  <c r="D3" i="40" a="1"/>
  <c r="D3" i="40" s="1"/>
  <c r="D9" i="40" a="1"/>
  <c r="D9" i="40" s="1"/>
  <c r="D15" i="40" a="1"/>
  <c r="D15" i="40" s="1"/>
  <c r="H60" i="40" l="1" a="1"/>
  <c r="H60" i="40" s="1"/>
  <c r="G60" i="40" a="1"/>
  <c r="G60" i="40" s="1"/>
  <c r="F60" i="40" a="1"/>
  <c r="F60" i="40" s="1"/>
  <c r="D60" i="40" a="1"/>
  <c r="D60" i="40" s="1"/>
  <c r="C60" i="40" a="1"/>
  <c r="C60" i="40" s="1"/>
  <c r="B60" i="40" a="1"/>
  <c r="B60" i="40" s="1"/>
  <c r="A60" i="40"/>
  <c r="A58" i="40" s="1"/>
  <c r="F57" i="40"/>
  <c r="E57" i="40" a="1"/>
  <c r="E57" i="40" s="1"/>
  <c r="C57" i="40" a="1"/>
  <c r="C57" i="40" s="1"/>
  <c r="B57" i="40" a="1"/>
  <c r="B57" i="40" s="1"/>
  <c r="A57" i="40"/>
  <c r="A55" i="40" s="1"/>
  <c r="H54" i="40" a="1"/>
  <c r="H54" i="40" s="1"/>
  <c r="G54" i="40" a="1"/>
  <c r="G54" i="40" s="1"/>
  <c r="F54" i="40" a="1"/>
  <c r="F54" i="40" s="1"/>
  <c r="D54" i="40" a="1"/>
  <c r="D54" i="40" s="1"/>
  <c r="C54" i="40" a="1"/>
  <c r="C54" i="40" s="1"/>
  <c r="B54" i="40" a="1"/>
  <c r="B54" i="40" s="1"/>
  <c r="A54" i="40"/>
  <c r="F51" i="40"/>
  <c r="E51" i="40" a="1"/>
  <c r="E51" i="40" s="1"/>
  <c r="C51" i="40" a="1"/>
  <c r="C51" i="40" s="1"/>
  <c r="B51" i="40" a="1"/>
  <c r="B51" i="40" s="1"/>
  <c r="A51" i="40"/>
  <c r="A49" i="40" s="1"/>
  <c r="H48" i="40" a="1"/>
  <c r="H48" i="40" s="1"/>
  <c r="G48" i="40" a="1"/>
  <c r="G48" i="40" s="1"/>
  <c r="F48" i="40" a="1"/>
  <c r="F48" i="40" s="1"/>
  <c r="D48" i="40" a="1"/>
  <c r="D48" i="40" s="1"/>
  <c r="C48" i="40" a="1"/>
  <c r="C48" i="40" s="1"/>
  <c r="B48" i="40" a="1"/>
  <c r="B48" i="40" s="1"/>
  <c r="A48" i="40"/>
  <c r="A46" i="40" s="1"/>
  <c r="E45" i="40" a="1"/>
  <c r="E45" i="40" s="1"/>
  <c r="C45" i="40" a="1"/>
  <c r="C45" i="40" s="1"/>
  <c r="B45" i="40" a="1"/>
  <c r="B45" i="40" s="1"/>
  <c r="A45" i="40"/>
  <c r="A43" i="40" s="1"/>
  <c r="H42" i="40" a="1"/>
  <c r="H42" i="40" s="1"/>
  <c r="G42" i="40" a="1"/>
  <c r="G42" i="40" s="1"/>
  <c r="F42" i="40" a="1"/>
  <c r="F42" i="40" s="1"/>
  <c r="D42" i="40" a="1"/>
  <c r="D42" i="40" s="1"/>
  <c r="C42" i="40" a="1"/>
  <c r="C42" i="40" s="1"/>
  <c r="B42" i="40" a="1"/>
  <c r="B42" i="40" s="1"/>
  <c r="A42" i="40"/>
  <c r="A40" i="40" s="1"/>
  <c r="F39" i="40"/>
  <c r="E39" i="40" a="1"/>
  <c r="E39" i="40" s="1"/>
  <c r="C39" i="40" a="1"/>
  <c r="C39" i="40" s="1"/>
  <c r="B39" i="40" a="1"/>
  <c r="B39" i="40" s="1"/>
  <c r="A39" i="40"/>
  <c r="A37" i="40" s="1"/>
  <c r="H36" i="40" a="1"/>
  <c r="H36" i="40" s="1"/>
  <c r="G36" i="40" a="1"/>
  <c r="G36" i="40" s="1"/>
  <c r="F36" i="40" a="1"/>
  <c r="F36" i="40" s="1"/>
  <c r="D36" i="40" a="1"/>
  <c r="D36" i="40" s="1"/>
  <c r="C36" i="40" a="1"/>
  <c r="C36" i="40" s="1"/>
  <c r="B36" i="40" a="1"/>
  <c r="B36" i="40" s="1"/>
  <c r="A36" i="40"/>
  <c r="F33" i="40"/>
  <c r="E33" i="40" a="1"/>
  <c r="E33" i="40" s="1"/>
  <c r="C33" i="40" a="1"/>
  <c r="C33" i="40" s="1"/>
  <c r="B33" i="40" a="1"/>
  <c r="B33" i="40" s="1"/>
  <c r="A33" i="40"/>
  <c r="A31" i="40" s="1"/>
  <c r="H30" i="40" a="1"/>
  <c r="H30" i="40" s="1"/>
  <c r="G30" i="40" a="1"/>
  <c r="G30" i="40" s="1"/>
  <c r="F30" i="40" a="1"/>
  <c r="F30" i="40" s="1"/>
  <c r="D30" i="40" a="1"/>
  <c r="D30" i="40" s="1"/>
  <c r="C30" i="40" a="1"/>
  <c r="C30" i="40" s="1"/>
  <c r="B30" i="40" a="1"/>
  <c r="B30" i="40" s="1"/>
  <c r="A30" i="40"/>
  <c r="F27" i="40"/>
  <c r="E27" i="40" a="1"/>
  <c r="E27" i="40" s="1"/>
  <c r="C27" i="40" a="1"/>
  <c r="C27" i="40" s="1"/>
  <c r="B27" i="40" a="1"/>
  <c r="B27" i="40" s="1"/>
  <c r="A27" i="40"/>
  <c r="A25" i="40" s="1"/>
  <c r="F21" i="40"/>
  <c r="E21" i="40" a="1"/>
  <c r="E21" i="40" s="1"/>
  <c r="C21" i="40" a="1"/>
  <c r="C21" i="40" s="1"/>
  <c r="B21" i="40" a="1"/>
  <c r="B21" i="40" s="1"/>
  <c r="A21" i="40"/>
  <c r="A19" i="40" s="1"/>
  <c r="H24" i="40" a="1"/>
  <c r="H24" i="40" s="1"/>
  <c r="G24" i="40" a="1"/>
  <c r="G24" i="40" s="1"/>
  <c r="F24" i="40" a="1"/>
  <c r="F24" i="40" s="1"/>
  <c r="D24" i="40" a="1"/>
  <c r="D24" i="40" s="1"/>
  <c r="C24" i="40" a="1"/>
  <c r="C24" i="40" s="1"/>
  <c r="B24" i="40" a="1"/>
  <c r="B24" i="40" s="1"/>
  <c r="A24" i="40"/>
  <c r="A22" i="40" s="1"/>
  <c r="A52" i="40"/>
  <c r="A34" i="40"/>
  <c r="A28" i="40"/>
  <c r="F15" i="40"/>
  <c r="E15" i="40" a="1"/>
  <c r="E15" i="40" s="1"/>
  <c r="C15" i="40" a="1"/>
  <c r="C15" i="40" s="1"/>
  <c r="B15" i="40" a="1"/>
  <c r="B15" i="40" s="1"/>
  <c r="A15" i="40"/>
  <c r="A13" i="40" s="1"/>
  <c r="H18" i="40" a="1"/>
  <c r="H18" i="40" s="1"/>
  <c r="G18" i="40" a="1"/>
  <c r="G18" i="40" s="1"/>
  <c r="F18" i="40" a="1"/>
  <c r="F18" i="40" s="1"/>
  <c r="D18" i="40" a="1"/>
  <c r="D18" i="40" s="1"/>
  <c r="C18" i="40" a="1"/>
  <c r="C18" i="40" s="1"/>
  <c r="B18" i="40" a="1"/>
  <c r="B18" i="40" s="1"/>
  <c r="A18" i="40"/>
  <c r="A16" i="40" s="1"/>
  <c r="H12" i="40" l="1" a="1"/>
  <c r="H12" i="40" s="1"/>
  <c r="G12" i="40" a="1"/>
  <c r="G12" i="40" s="1"/>
  <c r="F12" i="40" a="1"/>
  <c r="F12" i="40" s="1"/>
  <c r="D12" i="40" a="1"/>
  <c r="D12" i="40" s="1"/>
  <c r="C12" i="40" a="1"/>
  <c r="C12" i="40" s="1"/>
  <c r="B12" i="40" a="1"/>
  <c r="B12" i="40" s="1"/>
  <c r="A12" i="40"/>
  <c r="A10" i="40" s="1"/>
  <c r="H9" i="1" l="1"/>
  <c r="G9" i="1"/>
  <c r="F9" i="40"/>
  <c r="F9" i="1" s="1"/>
  <c r="E9" i="40" a="1"/>
  <c r="E9" i="40" s="1"/>
  <c r="E9" i="1" s="1"/>
  <c r="D9" i="1"/>
  <c r="C9" i="40" a="1"/>
  <c r="C9" i="40" s="1"/>
  <c r="C9" i="1" s="1"/>
  <c r="B9" i="40" a="1"/>
  <c r="B9" i="40" s="1"/>
  <c r="B9" i="1" s="1"/>
  <c r="A9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2" i="1"/>
  <c r="G12" i="1"/>
  <c r="F12" i="1"/>
  <c r="E12" i="1"/>
  <c r="D12" i="1"/>
  <c r="C12" i="1"/>
  <c r="B12" i="1"/>
  <c r="A12" i="1"/>
  <c r="H11" i="1"/>
  <c r="G11" i="1"/>
  <c r="F11" i="1"/>
  <c r="E11" i="1"/>
  <c r="D11" i="1"/>
  <c r="C11" i="1"/>
  <c r="B11" i="1"/>
  <c r="A11" i="1"/>
  <c r="H10" i="1"/>
  <c r="G10" i="1"/>
  <c r="F10" i="1"/>
  <c r="E10" i="1"/>
  <c r="D10" i="1"/>
  <c r="C10" i="1"/>
  <c r="B10" i="1"/>
  <c r="A10" i="1"/>
  <c r="H8" i="1"/>
  <c r="G8" i="1"/>
  <c r="F8" i="1"/>
  <c r="E8" i="1"/>
  <c r="D8" i="1"/>
  <c r="C8" i="1"/>
  <c r="B8" i="1"/>
  <c r="A8" i="1"/>
  <c r="H7" i="1"/>
  <c r="G7" i="1"/>
  <c r="F7" i="1"/>
  <c r="E7" i="1"/>
  <c r="D7" i="1"/>
  <c r="C7" i="1"/>
  <c r="B7" i="1"/>
  <c r="E6" i="1"/>
  <c r="A9" i="1" l="1"/>
  <c r="A7" i="40"/>
  <c r="A7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1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1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1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1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1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1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1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1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1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1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2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<sst xmlns="http://schemas.openxmlformats.org/spreadsheetml/2006/main" count="48532" uniqueCount="1007">
  <si>
    <t>MNP ToT</t>
  </si>
  <si>
    <t>MNP in Lavorazione</t>
  </si>
  <si>
    <t>MNP Scadute</t>
  </si>
  <si>
    <t>ATTIVAZIONE SIM MNP - MASSMARKET</t>
  </si>
  <si>
    <t>ATTIVAZIONE SIM MNP - TOKEN MVNO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</si>
  <si>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</si>
  <si>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</si>
  <si>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</si>
  <si>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</si>
  <si>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</si>
  <si>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</si>
  <si>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Family Scadute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</si>
  <si>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</si>
  <si>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</si>
  <si>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</si>
  <si>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</si>
  <si>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</si>
  <si>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</si>
  <si>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</si>
  <si>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</si>
  <si>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</si>
  <si>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</si>
  <si>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</si>
  <si>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</si>
  <si>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</si>
  <si>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</si>
  <si>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</si>
  <si>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</si>
  <si>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</si>
  <si>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</si>
  <si>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</si>
  <si>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</si>
  <si>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</si>
  <si>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</si>
  <si>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</si>
  <si>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</si>
  <si>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</si>
  <si>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</si>
  <si>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</si>
  <si>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</si>
  <si>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</si>
  <si>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</si>
  <si>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</si>
  <si>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</si>
  <si>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</si>
  <si>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</si>
  <si>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</si>
  <si>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</si>
  <si>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</si>
  <si>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</si>
  <si>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</si>
  <si>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</si>
  <si>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ORAZIO CARDILE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</si>
  <si>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</si>
  <si>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</si>
  <si>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</si>
  <si>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</si>
  <si>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</si>
  <si>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</si>
  <si>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</si>
  <si>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</si>
  <si>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</si>
  <si>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</si>
  <si>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</si>
  <si>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SOFIA BRASCA</t>
  </si>
  <si>
    <t>GABRIELE MALATESTA</t>
  </si>
  <si>
    <t>DIMITRI MAZZOCCANTI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</si>
  <si>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</si>
  <si>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</si>
  <si>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</si>
  <si>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</si>
  <si>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</si>
  <si>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</si>
  <si>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</si>
  <si>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</si>
  <si>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</si>
  <si>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</si>
  <si>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</si>
  <si>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</si>
  <si>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</si>
  <si>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</si>
  <si>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ENRICA ANGELUCCI</t>
  </si>
  <si>
    <t>FEDERICA LACARBONARA</t>
  </si>
  <si>
    <t>CONERO</t>
  </si>
  <si>
    <t>ALESSIO PALERMO</t>
  </si>
  <si>
    <t>EDOARDO GERMINARIO</t>
  </si>
  <si>
    <t>DAFNE MONACA</t>
  </si>
  <si>
    <t>PESCARA -VEII</t>
  </si>
  <si>
    <t>STEFANO COLANTONIO</t>
  </si>
  <si>
    <t>PAOLO DE FUSCO</t>
  </si>
  <si>
    <t>CHIETI SCALO</t>
  </si>
  <si>
    <t>LUCA MORELLI</t>
  </si>
  <si>
    <t>EMILIANO MARSILI</t>
  </si>
  <si>
    <t>CARMELA RAUSO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</si>
  <si>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</si>
  <si>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</si>
  <si>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</si>
  <si>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</si>
  <si>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</si>
  <si>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</si>
  <si>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</si>
  <si>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</si>
  <si>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</si>
  <si>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</si>
  <si>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DONATO BOTTA</t>
  </si>
  <si>
    <t>FILOMENA CHIAPPINI</t>
  </si>
  <si>
    <t>MNP OK</t>
  </si>
  <si>
    <t>MNP Da Esitare Non Scadute</t>
  </si>
  <si>
    <t>MNP KO</t>
  </si>
  <si>
    <t>04/11/2025</t>
  </si>
  <si>
    <t>ATTIVAZIONE CONVERGENZA FISSO - MOBILE</t>
  </si>
  <si>
    <t>8939108640011146615</t>
  </si>
  <si>
    <t>3477127668</t>
  </si>
  <si>
    <t>10/11/2025</t>
  </si>
  <si>
    <t>8939108640011147548</t>
  </si>
  <si>
    <t>3498794712</t>
  </si>
  <si>
    <t>12/11/2025</t>
  </si>
  <si>
    <t>8939108660014734977</t>
  </si>
  <si>
    <t>3463761338</t>
  </si>
  <si>
    <t>14/11/2025</t>
  </si>
  <si>
    <t>8939108660014734522</t>
  </si>
  <si>
    <t>3512475862</t>
  </si>
  <si>
    <t>8939108660014734274</t>
  </si>
  <si>
    <t>3385335492</t>
  </si>
  <si>
    <t>26/11/2025</t>
  </si>
  <si>
    <t>8939108660014734720</t>
  </si>
  <si>
    <t>3425275610</t>
  </si>
  <si>
    <t>01/11/2025</t>
  </si>
  <si>
    <t>8939108640011146193</t>
  </si>
  <si>
    <t>3288691547</t>
  </si>
  <si>
    <t>8939108640011146805</t>
  </si>
  <si>
    <t>3393924889</t>
  </si>
  <si>
    <t>03/11/2025</t>
  </si>
  <si>
    <t>8939108640011145971</t>
  </si>
  <si>
    <t>3896942123</t>
  </si>
  <si>
    <t>8939108640011146383</t>
  </si>
  <si>
    <t>3511222103</t>
  </si>
  <si>
    <t>SIM SCONTATA - ATTIVAZIONE SIM MNP - CONV. FISSO - MOBILE</t>
  </si>
  <si>
    <t>8939108640011147233</t>
  </si>
  <si>
    <t>3936002316</t>
  </si>
  <si>
    <t>06/11/2025</t>
  </si>
  <si>
    <t>8939108640011147225</t>
  </si>
  <si>
    <t>3508006332</t>
  </si>
  <si>
    <t>08/11/2025</t>
  </si>
  <si>
    <t>8939108660005277093</t>
  </si>
  <si>
    <t>3512608457</t>
  </si>
  <si>
    <t>8939108640011146565</t>
  </si>
  <si>
    <t>3393952131</t>
  </si>
  <si>
    <t>8939108630011265481</t>
  </si>
  <si>
    <t>3402742326</t>
  </si>
  <si>
    <t>11/11/2025</t>
  </si>
  <si>
    <t>8939108640011146409</t>
  </si>
  <si>
    <t>3248013841</t>
  </si>
  <si>
    <t>8939108660014734548</t>
  </si>
  <si>
    <t>3341467772</t>
  </si>
  <si>
    <t>8939108660014735131</t>
  </si>
  <si>
    <t>3935711739</t>
  </si>
  <si>
    <t>ATTIVAZIONE SIM MNP - CONVERGENZA FISSO - MOBILE</t>
  </si>
  <si>
    <t>15/11/2025</t>
  </si>
  <si>
    <t>8939108640011146904</t>
  </si>
  <si>
    <t>3473029316</t>
  </si>
  <si>
    <t>18/11/2025</t>
  </si>
  <si>
    <t>8939108640011146128</t>
  </si>
  <si>
    <t>3510761292</t>
  </si>
  <si>
    <t>8939108640011146391</t>
  </si>
  <si>
    <t>3476998795</t>
  </si>
  <si>
    <t>ATTIVAZIONE SIM MNP - FASTWEB</t>
  </si>
  <si>
    <t>8939080000125201628</t>
  </si>
  <si>
    <t>3770859843</t>
  </si>
  <si>
    <t>19/11/2025</t>
  </si>
  <si>
    <t>8939108640011147266</t>
  </si>
  <si>
    <t>3400045897</t>
  </si>
  <si>
    <t>20/11/2025</t>
  </si>
  <si>
    <t>8939108660014735057</t>
  </si>
  <si>
    <t>3331800910</t>
  </si>
  <si>
    <t>22/11/2025</t>
  </si>
  <si>
    <t>8939108660014734845</t>
  </si>
  <si>
    <t>3929258698</t>
  </si>
  <si>
    <t>24/11/2025</t>
  </si>
  <si>
    <t>8939010002191099146</t>
  </si>
  <si>
    <t>3476717093</t>
  </si>
  <si>
    <t>25/11/2025</t>
  </si>
  <si>
    <t>8939108660014734613</t>
  </si>
  <si>
    <t>3921673834</t>
  </si>
  <si>
    <t>8939108660014733946</t>
  </si>
  <si>
    <t>8939108660014734621</t>
  </si>
  <si>
    <t>3483655633</t>
  </si>
  <si>
    <t>27/11/2025</t>
  </si>
  <si>
    <t>8939108640011147076</t>
  </si>
  <si>
    <t>3466634607</t>
  </si>
  <si>
    <t>8939108640011146649</t>
  </si>
  <si>
    <t>3519300868</t>
  </si>
  <si>
    <t>29/11/2025</t>
  </si>
  <si>
    <t>8939108660014734035</t>
  </si>
  <si>
    <t>3511721608</t>
  </si>
  <si>
    <t>8939108640011147373</t>
  </si>
  <si>
    <t>3472668031</t>
  </si>
  <si>
    <t>MNP Da Esitare ScaduteT0</t>
  </si>
  <si>
    <t>MNP Da Esitare ScaduteT1</t>
  </si>
  <si>
    <t>DA ELIMINARE</t>
  </si>
  <si>
    <t>Family Ok</t>
  </si>
  <si>
    <t>Family Ko</t>
  </si>
  <si>
    <t>Family Da Esitare Scadute</t>
  </si>
  <si>
    <t>8939108640012762287</t>
  </si>
  <si>
    <t>3276143324</t>
  </si>
  <si>
    <t>8939108630011277718</t>
  </si>
  <si>
    <t>3476840957</t>
  </si>
  <si>
    <t>8939108640015181642</t>
  </si>
  <si>
    <t>3408699180</t>
  </si>
  <si>
    <t>8939108640012761271</t>
  </si>
  <si>
    <t>3515651593</t>
  </si>
  <si>
    <t>05/11/2025</t>
  </si>
  <si>
    <t>8939108640012762394</t>
  </si>
  <si>
    <t>3497510962</t>
  </si>
  <si>
    <t>8939108640015181741</t>
  </si>
  <si>
    <t>3925147277</t>
  </si>
  <si>
    <t>8939108640015181626</t>
  </si>
  <si>
    <t>8939108640015181949</t>
  </si>
  <si>
    <t>3420303782</t>
  </si>
  <si>
    <t>07/11/2025</t>
  </si>
  <si>
    <t>8939108640015181972</t>
  </si>
  <si>
    <t>3339323992</t>
  </si>
  <si>
    <t>8939108640015181329</t>
  </si>
  <si>
    <t>3450475906</t>
  </si>
  <si>
    <t>13/11/2025</t>
  </si>
  <si>
    <t>8939108640012760620</t>
  </si>
  <si>
    <t>3282757034</t>
  </si>
  <si>
    <t>8939108640015181733</t>
  </si>
  <si>
    <t>3928477531</t>
  </si>
  <si>
    <t>8939108660014936424</t>
  </si>
  <si>
    <t>3277560823</t>
  </si>
  <si>
    <t>16/11/2025</t>
  </si>
  <si>
    <t>8939108660014936523</t>
  </si>
  <si>
    <t>3488430246</t>
  </si>
  <si>
    <t>8939108660014936705</t>
  </si>
  <si>
    <t>3459264297</t>
  </si>
  <si>
    <t>8939108660014936879</t>
  </si>
  <si>
    <t>3517697298</t>
  </si>
  <si>
    <t>8939108660014936952</t>
  </si>
  <si>
    <t>3896362845</t>
  </si>
  <si>
    <t>28/11/2025</t>
  </si>
  <si>
    <t>8939108660014936846</t>
  </si>
  <si>
    <t>3208113132</t>
  </si>
  <si>
    <t>8939108660014937067</t>
  </si>
  <si>
    <t>3283444228</t>
  </si>
  <si>
    <t>30/11/2025</t>
  </si>
  <si>
    <t>8939108660014937372</t>
  </si>
  <si>
    <t>3467675632</t>
  </si>
  <si>
    <t>02/11/2025</t>
  </si>
  <si>
    <t>8939108640011191587</t>
  </si>
  <si>
    <t>3701325074</t>
  </si>
  <si>
    <t>8939108640011192171</t>
  </si>
  <si>
    <t>3497712486</t>
  </si>
  <si>
    <t>8939108650000920904</t>
  </si>
  <si>
    <t>3452156916</t>
  </si>
  <si>
    <t>8939108640011192494</t>
  </si>
  <si>
    <t>3279807174</t>
  </si>
  <si>
    <t>23/11/2025</t>
  </si>
  <si>
    <t>8939108660014935434</t>
  </si>
  <si>
    <t>3475748999</t>
  </si>
  <si>
    <t>8939108660014935780</t>
  </si>
  <si>
    <t>3713412240</t>
  </si>
  <si>
    <t>8939108640012792714</t>
  </si>
  <si>
    <t>3391287319</t>
  </si>
  <si>
    <t>8939108640011144933</t>
  </si>
  <si>
    <t>3473567466</t>
  </si>
  <si>
    <t>8939108650003652108</t>
  </si>
  <si>
    <t>3490859404</t>
  </si>
  <si>
    <t>ANDREA VERGALITO</t>
  </si>
  <si>
    <t>8939108640013553966</t>
  </si>
  <si>
    <t>3472924297</t>
  </si>
  <si>
    <t>09/11/2025</t>
  </si>
  <si>
    <t>8939108650000901268</t>
  </si>
  <si>
    <t>3498414026</t>
  </si>
  <si>
    <t>8939108640011148975</t>
  </si>
  <si>
    <t>3388332728</t>
  </si>
  <si>
    <t>8939108640011149460</t>
  </si>
  <si>
    <t>3475539071</t>
  </si>
  <si>
    <t>8939108640011148751</t>
  </si>
  <si>
    <t>3499506877</t>
  </si>
  <si>
    <t>8939108640011148728</t>
  </si>
  <si>
    <t>3450205656</t>
  </si>
  <si>
    <t>8939108640011149403</t>
  </si>
  <si>
    <t>3356585530</t>
  </si>
  <si>
    <t>8939108640011149718</t>
  </si>
  <si>
    <t>3499835631</t>
  </si>
  <si>
    <t>8939108640012796954</t>
  </si>
  <si>
    <t>3341267722</t>
  </si>
  <si>
    <t>8939108640012796707</t>
  </si>
  <si>
    <t>3801974997</t>
  </si>
  <si>
    <t>8939108640012797028</t>
  </si>
  <si>
    <t>3314423145</t>
  </si>
  <si>
    <t>8939108640011149064</t>
  </si>
  <si>
    <t>8939108640011149296</t>
  </si>
  <si>
    <t>3516230326</t>
  </si>
  <si>
    <t>8939108640011149247</t>
  </si>
  <si>
    <t>3351333190</t>
  </si>
  <si>
    <t>8939108640011148850</t>
  </si>
  <si>
    <t>3318023757</t>
  </si>
  <si>
    <t>8939108640011149759</t>
  </si>
  <si>
    <t>3473641890</t>
  </si>
  <si>
    <t>8939108640012796731</t>
  </si>
  <si>
    <t>3489507337</t>
  </si>
  <si>
    <t>8939108640012796301</t>
  </si>
  <si>
    <t>3891773471</t>
  </si>
  <si>
    <t>17/11/2025</t>
  </si>
  <si>
    <t>8939108660014738440</t>
  </si>
  <si>
    <t>3331095959</t>
  </si>
  <si>
    <t>8939108660014738093</t>
  </si>
  <si>
    <t>3446713006</t>
  </si>
  <si>
    <t>8939108660014738598</t>
  </si>
  <si>
    <t>3407617881</t>
  </si>
  <si>
    <t>8939108640011149361</t>
  </si>
  <si>
    <t>3478084830</t>
  </si>
  <si>
    <t>8939108660014738507</t>
  </si>
  <si>
    <t>3403138577</t>
  </si>
  <si>
    <t>8939108660014737905</t>
  </si>
  <si>
    <t>3497484574</t>
  </si>
  <si>
    <t>8939108660014737749</t>
  </si>
  <si>
    <t>3270888329</t>
  </si>
  <si>
    <t>8939108650001877657</t>
  </si>
  <si>
    <t>3478627702</t>
  </si>
  <si>
    <t>8939108660014738168</t>
  </si>
  <si>
    <t>3246343702</t>
  </si>
  <si>
    <t>8939108660014738309</t>
  </si>
  <si>
    <t>3386057055</t>
  </si>
  <si>
    <t>8939108660014738341</t>
  </si>
  <si>
    <t>3279486803</t>
  </si>
  <si>
    <t>8939108640011140303</t>
  </si>
  <si>
    <t>3486949186</t>
  </si>
  <si>
    <t>8939108640012768144</t>
  </si>
  <si>
    <t>3342562021</t>
  </si>
  <si>
    <t>8939108640011140972</t>
  </si>
  <si>
    <t>3454613565</t>
  </si>
  <si>
    <t>8939108660014930310</t>
  </si>
  <si>
    <t>3479528752</t>
  </si>
  <si>
    <t>8939108630011216641</t>
  </si>
  <si>
    <t>3772991537</t>
  </si>
  <si>
    <t>8939108640011140915</t>
  </si>
  <si>
    <t>3338486636</t>
  </si>
  <si>
    <t>8939108660014938099</t>
  </si>
  <si>
    <t>3287820290</t>
  </si>
  <si>
    <t>8939108640011140873</t>
  </si>
  <si>
    <t>3286485206</t>
  </si>
  <si>
    <t>8939108630011217185</t>
  </si>
  <si>
    <t>3488941785</t>
  </si>
  <si>
    <t>8939108660014930500</t>
  </si>
  <si>
    <t>3452197494</t>
  </si>
  <si>
    <t>8939108660014938115</t>
  </si>
  <si>
    <t>3935785684</t>
  </si>
  <si>
    <t>8939108660014937943</t>
  </si>
  <si>
    <t>3337162377</t>
  </si>
  <si>
    <t>8939108660014930492</t>
  </si>
  <si>
    <t>3292915314</t>
  </si>
  <si>
    <t>8939108660014938032</t>
  </si>
  <si>
    <t>3490078709</t>
  </si>
  <si>
    <t>8939108660014930393</t>
  </si>
  <si>
    <t>3801839185</t>
  </si>
  <si>
    <t>8939108640012759770</t>
  </si>
  <si>
    <t>3917580371</t>
  </si>
  <si>
    <t>8939108630011262678</t>
  </si>
  <si>
    <t>32889113364</t>
  </si>
  <si>
    <t>8939108630011262371</t>
  </si>
  <si>
    <t>3247499151</t>
  </si>
  <si>
    <t>EMANUELE PASQUALONE</t>
  </si>
  <si>
    <t>8939108660014933926</t>
  </si>
  <si>
    <t>3476049447</t>
  </si>
  <si>
    <t>8939108660014934817</t>
  </si>
  <si>
    <t>3279518525</t>
  </si>
  <si>
    <t>8939108660014934809</t>
  </si>
  <si>
    <t>3482429952</t>
  </si>
  <si>
    <t>8939108660014934080</t>
  </si>
  <si>
    <t>3497263988</t>
  </si>
  <si>
    <t>8939108640011142556</t>
  </si>
  <si>
    <t>3391092141</t>
  </si>
  <si>
    <t>8939108660014934429</t>
  </si>
  <si>
    <t>3317195571</t>
  </si>
  <si>
    <t>8939108630011367147</t>
  </si>
  <si>
    <t>3714463634</t>
  </si>
  <si>
    <t>8939108630011367204</t>
  </si>
  <si>
    <t>3473638456</t>
  </si>
  <si>
    <t>8939108630011366271</t>
  </si>
  <si>
    <t>3331307672</t>
  </si>
  <si>
    <t>8939108630011366164</t>
  </si>
  <si>
    <t>3318085305</t>
  </si>
  <si>
    <t>8939108640011143224</t>
  </si>
  <si>
    <t>3496871791</t>
  </si>
  <si>
    <t>8939108630011367220</t>
  </si>
  <si>
    <t>3492918729</t>
  </si>
  <si>
    <t>8939108640011480162</t>
  </si>
  <si>
    <t>3396278211</t>
  </si>
  <si>
    <t>8939108640011143554</t>
  </si>
  <si>
    <t>3383263150</t>
  </si>
  <si>
    <t>8939108630011366487</t>
  </si>
  <si>
    <t>3288623275</t>
  </si>
  <si>
    <t>8939108630011366545</t>
  </si>
  <si>
    <t>3493647991</t>
  </si>
  <si>
    <t>8939108640011143513</t>
  </si>
  <si>
    <t>3713631840</t>
  </si>
  <si>
    <t>8939108660014731635</t>
  </si>
  <si>
    <t>3287723107</t>
  </si>
  <si>
    <t>8939108660014731809</t>
  </si>
  <si>
    <t>3517177791</t>
  </si>
  <si>
    <t>8939108640011480543</t>
  </si>
  <si>
    <t>3331371046</t>
  </si>
  <si>
    <t>8939108640011143448</t>
  </si>
  <si>
    <t>3917169390</t>
  </si>
  <si>
    <t>8939108660014732302</t>
  </si>
  <si>
    <t>3347384227</t>
  </si>
  <si>
    <t>8939108640011143174</t>
  </si>
  <si>
    <t>3475009744</t>
  </si>
  <si>
    <t>8939108660014732161</t>
  </si>
  <si>
    <t>3343380090</t>
  </si>
  <si>
    <t>21/11/2025</t>
  </si>
  <si>
    <t>8939108630011366776</t>
  </si>
  <si>
    <t>3496228829</t>
  </si>
  <si>
    <t>8939108630011366685</t>
  </si>
  <si>
    <t>3920469653</t>
  </si>
  <si>
    <t>8939108630011366552</t>
  </si>
  <si>
    <t>3922669896</t>
  </si>
  <si>
    <t>8939108640011480121</t>
  </si>
  <si>
    <t>3276029128</t>
  </si>
  <si>
    <t>8939108660014731668</t>
  </si>
  <si>
    <t>3383316464</t>
  </si>
  <si>
    <t>8939108660014732203</t>
  </si>
  <si>
    <t>3332961084</t>
  </si>
  <si>
    <t>8939108660014731676</t>
  </si>
  <si>
    <t>3394310466</t>
  </si>
  <si>
    <t>8939108660014731692</t>
  </si>
  <si>
    <t>3452267854</t>
  </si>
  <si>
    <t>8939108660014732518</t>
  </si>
  <si>
    <t>3489159550</t>
  </si>
  <si>
    <t>8939108660014732617</t>
  </si>
  <si>
    <t>3490505580</t>
  </si>
  <si>
    <t>8939108660014732674</t>
  </si>
  <si>
    <t>3271266920</t>
  </si>
  <si>
    <t>8939108660014731502</t>
  </si>
  <si>
    <t>3474526571</t>
  </si>
  <si>
    <t>8939108660014731486</t>
  </si>
  <si>
    <t>3341236296</t>
  </si>
  <si>
    <t>8939108640011231516</t>
  </si>
  <si>
    <t>3661861482</t>
  </si>
  <si>
    <t>SAVERIO LA FORGIA</t>
  </si>
  <si>
    <t>8939108630011266174</t>
  </si>
  <si>
    <t>3427499436</t>
  </si>
  <si>
    <t>8939108640012942814</t>
  </si>
  <si>
    <t>3278268391</t>
  </si>
  <si>
    <t>8939108630011265564</t>
  </si>
  <si>
    <t>3516356425</t>
  </si>
  <si>
    <t>8939108630011265622</t>
  </si>
  <si>
    <t>3495204381</t>
  </si>
  <si>
    <t>8939108630011265267</t>
  </si>
  <si>
    <t>3517666045</t>
  </si>
  <si>
    <t>8939108630011265598</t>
  </si>
  <si>
    <t>3285814669</t>
  </si>
  <si>
    <t>8939108640012949405</t>
  </si>
  <si>
    <t>3270264776</t>
  </si>
  <si>
    <t>8939108660014733011</t>
  </si>
  <si>
    <t>3513799850</t>
  </si>
  <si>
    <t>8939108660014733029</t>
  </si>
  <si>
    <t>3338510898</t>
  </si>
  <si>
    <t>8939108660014733037</t>
  </si>
  <si>
    <t>3403299865</t>
  </si>
  <si>
    <t>8939108640012949371</t>
  </si>
  <si>
    <t>3481830413</t>
  </si>
  <si>
    <t>8939108660014732724</t>
  </si>
  <si>
    <t>3287188895</t>
  </si>
  <si>
    <t>8939108660014733441</t>
  </si>
  <si>
    <t>3313924653</t>
  </si>
  <si>
    <t>8939108660014733482</t>
  </si>
  <si>
    <t>3802603990</t>
  </si>
  <si>
    <t>8939108660014733599</t>
  </si>
  <si>
    <t>3474256274</t>
  </si>
  <si>
    <t>8939108660014733581</t>
  </si>
  <si>
    <t>3489899720</t>
  </si>
  <si>
    <t>8939108660014733607</t>
  </si>
  <si>
    <t>3398116773</t>
  </si>
  <si>
    <t>8939108660014733177</t>
  </si>
  <si>
    <t>3397797581</t>
  </si>
  <si>
    <t>8939108660014733201</t>
  </si>
  <si>
    <t>3886048814</t>
  </si>
  <si>
    <t>8939108660014732799</t>
  </si>
  <si>
    <t>3276946282</t>
  </si>
  <si>
    <t>8939108660014733250</t>
  </si>
  <si>
    <t>3807266728</t>
  </si>
  <si>
    <t>8939108660011419325</t>
  </si>
  <si>
    <t>3387141417</t>
  </si>
  <si>
    <t>8939108660014732781</t>
  </si>
  <si>
    <t>3491164890</t>
  </si>
  <si>
    <t>8939108640012881962</t>
  </si>
  <si>
    <t>3515969360</t>
  </si>
  <si>
    <t>8939108640011191553</t>
  </si>
  <si>
    <t>3890228153</t>
  </si>
  <si>
    <t>8939108640011191827</t>
  </si>
  <si>
    <t>3880934403</t>
  </si>
  <si>
    <t>8939108640012881947</t>
  </si>
  <si>
    <t>3408087142</t>
  </si>
  <si>
    <t>8939108640011191876</t>
  </si>
  <si>
    <t>3488583880</t>
  </si>
  <si>
    <t>8939108640012881798</t>
  </si>
  <si>
    <t>3203688187</t>
  </si>
  <si>
    <t>8939108640011192528</t>
  </si>
  <si>
    <t>3401952097</t>
  </si>
  <si>
    <t>8939108640012881921</t>
  </si>
  <si>
    <t>3478430425</t>
  </si>
  <si>
    <t>8939108640011192510</t>
  </si>
  <si>
    <t>3929836265</t>
  </si>
  <si>
    <t>8939108660014935749</t>
  </si>
  <si>
    <t>3513854942</t>
  </si>
  <si>
    <t>8939108660014935772</t>
  </si>
  <si>
    <t>3205740240</t>
  </si>
  <si>
    <t>ATTIVAZIONE SIM MNP - YOUNG</t>
  </si>
  <si>
    <t>8939108640011191686</t>
  </si>
  <si>
    <t>3714533782</t>
  </si>
  <si>
    <t>8939108660014936010</t>
  </si>
  <si>
    <t>3661967381</t>
  </si>
  <si>
    <t>8939108660014935426</t>
  </si>
  <si>
    <t>3895636049</t>
  </si>
  <si>
    <t>8939108660014935459</t>
  </si>
  <si>
    <t>3356393793</t>
  </si>
  <si>
    <t>8939108640011191884</t>
  </si>
  <si>
    <t>3393755263</t>
  </si>
  <si>
    <t>8939108660014935855</t>
  </si>
  <si>
    <t>3294245994</t>
  </si>
  <si>
    <t>8939108640011192122</t>
  </si>
  <si>
    <t>3387259217</t>
  </si>
  <si>
    <t>8939108640011192536</t>
  </si>
  <si>
    <t>3471834901</t>
  </si>
  <si>
    <t>8939108640011192262</t>
  </si>
  <si>
    <t>3294185014</t>
  </si>
  <si>
    <t>8939108640012881749</t>
  </si>
  <si>
    <t>3334320110</t>
  </si>
  <si>
    <t>8939108660014935756</t>
  </si>
  <si>
    <t>3517007649</t>
  </si>
  <si>
    <t>8939108640013552935</t>
  </si>
  <si>
    <t>3389438859</t>
  </si>
  <si>
    <t>8939108660014935889</t>
  </si>
  <si>
    <t>3286279656</t>
  </si>
  <si>
    <t>8939108640011191702</t>
  </si>
  <si>
    <t>3401942870</t>
  </si>
  <si>
    <t>8939108640012882135</t>
  </si>
  <si>
    <t>3518690537</t>
  </si>
  <si>
    <t>GIANPIO APRILE</t>
  </si>
  <si>
    <t>8939108640012759879</t>
  </si>
  <si>
    <t>3519208531</t>
  </si>
  <si>
    <t>8939108640012797846</t>
  </si>
  <si>
    <t>3923816551</t>
  </si>
  <si>
    <t>8939108640012759796</t>
  </si>
  <si>
    <t>3423750387</t>
  </si>
  <si>
    <t>8939108640012759812</t>
  </si>
  <si>
    <t>3200618653</t>
  </si>
  <si>
    <t>8939108640012759358</t>
  </si>
  <si>
    <t>3290746858</t>
  </si>
  <si>
    <t>8939108640012759747</t>
  </si>
  <si>
    <t>3894463798</t>
  </si>
  <si>
    <t>8939108640012759762</t>
  </si>
  <si>
    <t>3894523148</t>
  </si>
  <si>
    <t>8939108640012798000</t>
  </si>
  <si>
    <t>3296920208</t>
  </si>
  <si>
    <t>8939108640012759234</t>
  </si>
  <si>
    <t>3393247002</t>
  </si>
  <si>
    <t>8939108630011262199</t>
  </si>
  <si>
    <t>3473385932</t>
  </si>
  <si>
    <t>8939108640011144859</t>
  </si>
  <si>
    <t>3295690588</t>
  </si>
  <si>
    <t>8939108640012795915</t>
  </si>
  <si>
    <t>3497813293</t>
  </si>
  <si>
    <t>8939108640012793084</t>
  </si>
  <si>
    <t>3382561536</t>
  </si>
  <si>
    <t>8939108640012792656</t>
  </si>
  <si>
    <t>3294266939</t>
  </si>
  <si>
    <t>8939108640011143612</t>
  </si>
  <si>
    <t>3428333912</t>
  </si>
  <si>
    <t>8939108640012792870</t>
  </si>
  <si>
    <t>3467556719</t>
  </si>
  <si>
    <t>8939108640011144990</t>
  </si>
  <si>
    <t>3791959562</t>
  </si>
  <si>
    <t>8939108640012793092</t>
  </si>
  <si>
    <t>3713400403</t>
  </si>
  <si>
    <t>8939108640012795261</t>
  </si>
  <si>
    <t>3400532574</t>
  </si>
  <si>
    <t>8939108630011367097</t>
  </si>
  <si>
    <t>3929061504</t>
  </si>
  <si>
    <t>8939108630011367196</t>
  </si>
  <si>
    <t>3312171007</t>
  </si>
  <si>
    <t>8939108630011366131</t>
  </si>
  <si>
    <t>3207664948</t>
  </si>
  <si>
    <t>8939108630011366180</t>
  </si>
  <si>
    <t>3896203818</t>
  </si>
  <si>
    <t>8939108630011366941</t>
  </si>
  <si>
    <t>3891485258</t>
  </si>
  <si>
    <t>8939108630011367212</t>
  </si>
  <si>
    <t>3511481835</t>
  </si>
  <si>
    <t>8939108640011143596</t>
  </si>
  <si>
    <t>3355413632</t>
  </si>
  <si>
    <t>8939080000125203673</t>
  </si>
  <si>
    <t>3751368759</t>
  </si>
  <si>
    <t>8939108630011366529</t>
  </si>
  <si>
    <t>3204809211</t>
  </si>
  <si>
    <t>8939108640011480287</t>
  </si>
  <si>
    <t>3392503373</t>
  </si>
  <si>
    <t>8939108640011143455</t>
  </si>
  <si>
    <t>3450200188</t>
  </si>
  <si>
    <t>8939108640011143026</t>
  </si>
  <si>
    <t>3348450940</t>
  </si>
  <si>
    <t>8939108630011367444</t>
  </si>
  <si>
    <t>339791058</t>
  </si>
  <si>
    <t>8939108630011366479</t>
  </si>
  <si>
    <t>33348857643</t>
  </si>
  <si>
    <t>8939108630011367451</t>
  </si>
  <si>
    <t>3200936069</t>
  </si>
  <si>
    <t>8939080000125203723</t>
  </si>
  <si>
    <t>3478447190</t>
  </si>
  <si>
    <t>8939108640011143000</t>
  </si>
  <si>
    <t>3394728904</t>
  </si>
  <si>
    <t>8939108660014731791</t>
  </si>
  <si>
    <t>3282269007</t>
  </si>
  <si>
    <t>8939108660014732641</t>
  </si>
  <si>
    <t>3406634182</t>
  </si>
  <si>
    <t>8939108640011480527</t>
  </si>
  <si>
    <t>3808607681</t>
  </si>
  <si>
    <t>8939108630011367188</t>
  </si>
  <si>
    <t>3497439742</t>
  </si>
  <si>
    <t>8939108660014732120</t>
  </si>
  <si>
    <t>3472850964</t>
  </si>
  <si>
    <t>8939108650001877202</t>
  </si>
  <si>
    <t>3450214070</t>
  </si>
  <si>
    <t>8939108630011367170</t>
  </si>
  <si>
    <t>3335811500</t>
  </si>
  <si>
    <t>8939108630011367113</t>
  </si>
  <si>
    <t>3356599219</t>
  </si>
  <si>
    <t>8939108630011366495</t>
  </si>
  <si>
    <t>3401144321</t>
  </si>
  <si>
    <t>8939108660014731726</t>
  </si>
  <si>
    <t>3714622074</t>
  </si>
  <si>
    <t>8939108660014732427</t>
  </si>
  <si>
    <t>3311284754</t>
  </si>
  <si>
    <t>8939108630011366727</t>
  </si>
  <si>
    <t>3482399385</t>
  </si>
  <si>
    <t>8939108660014731296</t>
  </si>
  <si>
    <t>3346501992</t>
  </si>
  <si>
    <t>8939108660014731312</t>
  </si>
  <si>
    <t>3209744470</t>
  </si>
  <si>
    <t>8939108660014732112</t>
  </si>
  <si>
    <t>3385329167</t>
  </si>
  <si>
    <t>8939108650000902134</t>
  </si>
  <si>
    <t>3312506399</t>
  </si>
  <si>
    <t>8939108660014732146</t>
  </si>
  <si>
    <t>3316208929</t>
  </si>
  <si>
    <t>8939108660014732666</t>
  </si>
  <si>
    <t>3394442440</t>
  </si>
  <si>
    <t>8939108660014731528</t>
  </si>
  <si>
    <t>3928630431</t>
  </si>
  <si>
    <t>8939108660014731494</t>
  </si>
  <si>
    <t>3476456737</t>
  </si>
  <si>
    <t>8939108640011142044</t>
  </si>
  <si>
    <t>3398361877</t>
  </si>
  <si>
    <t>8939108640011142325</t>
  </si>
  <si>
    <t>3513127564</t>
  </si>
  <si>
    <t>8939108650001099351</t>
  </si>
  <si>
    <t>3282433498</t>
  </si>
  <si>
    <t>8939108660014934221</t>
  </si>
  <si>
    <t>3333127640</t>
  </si>
  <si>
    <t>8939108640011142606</t>
  </si>
  <si>
    <t>3270888324</t>
  </si>
  <si>
    <t>8939108660014935111</t>
  </si>
  <si>
    <t>3935620705</t>
  </si>
  <si>
    <t>8939108660014934965</t>
  </si>
  <si>
    <t>3455028237</t>
  </si>
  <si>
    <t>8939108660014934205</t>
  </si>
  <si>
    <t>3396871095</t>
  </si>
  <si>
    <t>8939108660014934064</t>
  </si>
  <si>
    <t>3270241109</t>
  </si>
  <si>
    <t>8939108660014934288</t>
  </si>
  <si>
    <t>3297733280</t>
  </si>
  <si>
    <t>8939108660014935046</t>
  </si>
  <si>
    <t>3466355690</t>
  </si>
  <si>
    <t>8939108640011141780</t>
  </si>
  <si>
    <t>3356433646</t>
  </si>
  <si>
    <t>8939108640011142580</t>
  </si>
  <si>
    <t>3510931334</t>
  </si>
  <si>
    <t>8939108650001877731</t>
  </si>
  <si>
    <t>3294248755</t>
  </si>
  <si>
    <t>8939108660014933736</t>
  </si>
  <si>
    <t>3510386169</t>
  </si>
  <si>
    <t>8939108660014933900</t>
  </si>
  <si>
    <t>3513101571</t>
  </si>
  <si>
    <t>8939108660014934692</t>
  </si>
  <si>
    <t>3294942542</t>
  </si>
  <si>
    <t>8939108660014934197</t>
  </si>
  <si>
    <t>3272698997</t>
  </si>
  <si>
    <t>8939108660014933884</t>
  </si>
  <si>
    <t>3298519272</t>
  </si>
  <si>
    <t>8939108660014933868</t>
  </si>
  <si>
    <t>3474408635</t>
  </si>
  <si>
    <t>8939108660014934833</t>
  </si>
  <si>
    <t>3520264472</t>
  </si>
  <si>
    <t>8939108640012761313</t>
  </si>
  <si>
    <t>3427590588</t>
  </si>
  <si>
    <t>8939108630011365539</t>
  </si>
  <si>
    <t>3802669061</t>
  </si>
  <si>
    <t>8939108630011277668</t>
  </si>
  <si>
    <t>3495511036</t>
  </si>
  <si>
    <t>8939108640015181659</t>
  </si>
  <si>
    <t>3408255922</t>
  </si>
  <si>
    <t>8939108640012761198</t>
  </si>
  <si>
    <t>3890287294</t>
  </si>
  <si>
    <t>8939108640015181550</t>
  </si>
  <si>
    <t>3894541833</t>
  </si>
  <si>
    <t>8939108640015181568</t>
  </si>
  <si>
    <t>336664045</t>
  </si>
  <si>
    <t>8939108630011277700</t>
  </si>
  <si>
    <t>3388101397</t>
  </si>
  <si>
    <t>8939108660014936515</t>
  </si>
  <si>
    <t>3318662172</t>
  </si>
  <si>
    <t>8939108660014937307</t>
  </si>
  <si>
    <t>3511838840</t>
  </si>
  <si>
    <t>8939108660014937356</t>
  </si>
  <si>
    <t>3891148508</t>
  </si>
  <si>
    <t>8939108660014936929</t>
  </si>
  <si>
    <t>3293250602</t>
  </si>
  <si>
    <t>ATTIVAZIONE SIM MNP - ETNICO</t>
  </si>
  <si>
    <t>8939108660014937117</t>
  </si>
  <si>
    <t>3512627861</t>
  </si>
  <si>
    <t>8939108660014936895</t>
  </si>
  <si>
    <t>3274803205</t>
  </si>
  <si>
    <t>8939108660014936945</t>
  </si>
  <si>
    <t>3297711428</t>
  </si>
  <si>
    <t>8939108660014936762</t>
  </si>
  <si>
    <t>3478508845</t>
  </si>
  <si>
    <t>8939108660014936820</t>
  </si>
  <si>
    <t>3663923574</t>
  </si>
  <si>
    <t>8939108660014936481</t>
  </si>
  <si>
    <t>3201991104</t>
  </si>
  <si>
    <t>8939108660014936937</t>
  </si>
  <si>
    <t>3295670682</t>
  </si>
  <si>
    <t>8939108660014936663</t>
  </si>
  <si>
    <t>3927810389</t>
  </si>
  <si>
    <t>8939108660014936630</t>
  </si>
  <si>
    <t>3520454789</t>
  </si>
  <si>
    <t>8939108660014937042</t>
  </si>
  <si>
    <t>33117707754</t>
  </si>
  <si>
    <t>8939108660014937091</t>
  </si>
  <si>
    <t>3337828304</t>
  </si>
  <si>
    <t>8939108660014937000</t>
  </si>
  <si>
    <t>3401076975</t>
  </si>
  <si>
    <t>8939108660014936671</t>
  </si>
  <si>
    <t>3285324785</t>
  </si>
  <si>
    <t>8939108660014936838</t>
  </si>
  <si>
    <t>3351204535</t>
  </si>
  <si>
    <t>8939108660014936499</t>
  </si>
  <si>
    <t>3313631126</t>
  </si>
  <si>
    <t>8939108660014936556</t>
  </si>
  <si>
    <t>3319008381</t>
  </si>
  <si>
    <t>8939108660014936598</t>
  </si>
  <si>
    <t>3333590815</t>
  </si>
  <si>
    <t>8939108650001876550</t>
  </si>
  <si>
    <t>3480364058</t>
  </si>
  <si>
    <t>MARIKA OTTAVIANO</t>
  </si>
  <si>
    <t>8939108640011149544</t>
  </si>
  <si>
    <t>3914256630</t>
  </si>
  <si>
    <t>8939108640011150096</t>
  </si>
  <si>
    <t>3805813875</t>
  </si>
  <si>
    <t>8939108640011149171</t>
  </si>
  <si>
    <t>3917635351</t>
  </si>
  <si>
    <t>8939108640012796210</t>
  </si>
  <si>
    <t>3406224545</t>
  </si>
  <si>
    <t>8939108640011149775</t>
  </si>
  <si>
    <t>3270115318</t>
  </si>
  <si>
    <t>8939108640011149148</t>
  </si>
  <si>
    <t>3287790217</t>
  </si>
  <si>
    <t>8939108640012796145</t>
  </si>
  <si>
    <t>3924814817</t>
  </si>
  <si>
    <t>8939108640012796137</t>
  </si>
  <si>
    <t>3288365715</t>
  </si>
  <si>
    <t>8939108640012796871</t>
  </si>
  <si>
    <t>3208529009</t>
  </si>
  <si>
    <t>8939108640011149700</t>
  </si>
  <si>
    <t>3289350101</t>
  </si>
  <si>
    <t>8939108640011149486</t>
  </si>
  <si>
    <t>3899250684</t>
  </si>
  <si>
    <t>8939108640011148942</t>
  </si>
  <si>
    <t>3890258459</t>
  </si>
  <si>
    <t>8939108640011148611</t>
  </si>
  <si>
    <t>3486600553</t>
  </si>
  <si>
    <t>8939108660014738234</t>
  </si>
  <si>
    <t>3515135199</t>
  </si>
  <si>
    <t>8939108650001877590</t>
  </si>
  <si>
    <t>3203543632</t>
  </si>
  <si>
    <t>8939108640006172105</t>
  </si>
  <si>
    <t>3248672055</t>
  </si>
  <si>
    <t>8939108640011149452</t>
  </si>
  <si>
    <t>3883538096</t>
  </si>
  <si>
    <t>8939108660014738333</t>
  </si>
  <si>
    <t>3500488272</t>
  </si>
  <si>
    <t>8939108660014738630</t>
  </si>
  <si>
    <t>3801486294</t>
  </si>
  <si>
    <t>8939108660014738580</t>
  </si>
  <si>
    <t>335450972</t>
  </si>
  <si>
    <t>8939108660014738606</t>
  </si>
  <si>
    <t>3296031462</t>
  </si>
  <si>
    <t>8939080000125155683</t>
  </si>
  <si>
    <t>3382170418</t>
  </si>
  <si>
    <t>8939108660014738499</t>
  </si>
  <si>
    <t>3489218215</t>
  </si>
  <si>
    <t>8939108660014738077</t>
  </si>
  <si>
    <t>3383688360</t>
  </si>
  <si>
    <t>8939108660014738408</t>
  </si>
  <si>
    <t>3516389632</t>
  </si>
  <si>
    <t>8939108650001877582</t>
  </si>
  <si>
    <t>3271540502</t>
  </si>
  <si>
    <t>8939108660014738572</t>
  </si>
  <si>
    <t>3488961083</t>
  </si>
  <si>
    <t>8939108640011149569</t>
  </si>
  <si>
    <t>3803683145</t>
  </si>
  <si>
    <t>8939108640011231110</t>
  </si>
  <si>
    <t>3494576985</t>
  </si>
  <si>
    <t>8939108630011266265</t>
  </si>
  <si>
    <t>3285888984</t>
  </si>
  <si>
    <t>8939108630011266281</t>
  </si>
  <si>
    <t>3429450904</t>
  </si>
  <si>
    <t>8939108630011266299</t>
  </si>
  <si>
    <t>3515494478</t>
  </si>
  <si>
    <t>8939108640015020790</t>
  </si>
  <si>
    <t>3338858247</t>
  </si>
  <si>
    <t>8939108640013555763</t>
  </si>
  <si>
    <t>3349864055</t>
  </si>
  <si>
    <t>8939108660011419895</t>
  </si>
  <si>
    <t>3892858464</t>
  </si>
  <si>
    <t>8939108630011266257</t>
  </si>
  <si>
    <t>3495129019</t>
  </si>
  <si>
    <t>8939108650001877426</t>
  </si>
  <si>
    <t>3703737159</t>
  </si>
  <si>
    <t>8939108640015020717</t>
  </si>
  <si>
    <t>3337733563</t>
  </si>
  <si>
    <t>8939108660014733276</t>
  </si>
  <si>
    <t>3482234123</t>
  </si>
  <si>
    <t>8939108660014733433</t>
  </si>
  <si>
    <t>3278554507</t>
  </si>
  <si>
    <t>8939108640011231953</t>
  </si>
  <si>
    <t>3893426863</t>
  </si>
  <si>
    <t>8939108660014733367</t>
  </si>
  <si>
    <t>3471505082</t>
  </si>
  <si>
    <t>8939108660014733375</t>
  </si>
  <si>
    <t>3508227312</t>
  </si>
  <si>
    <t>8939108660014733102</t>
  </si>
  <si>
    <t>3917693214</t>
  </si>
  <si>
    <t>8939108660014733417</t>
  </si>
  <si>
    <t>3400793580</t>
  </si>
  <si>
    <t>8939108660014733508</t>
  </si>
  <si>
    <t>32815333034</t>
  </si>
  <si>
    <t>8939108660014733532</t>
  </si>
  <si>
    <t>3313811392</t>
  </si>
  <si>
    <t>8939108660014733540</t>
  </si>
  <si>
    <t>3398462664</t>
  </si>
  <si>
    <t>8939108640013550475</t>
  </si>
  <si>
    <t>3286327919</t>
  </si>
  <si>
    <t>8939108660014733128</t>
  </si>
  <si>
    <t>3791825355</t>
  </si>
  <si>
    <t>8939108660007135547</t>
  </si>
  <si>
    <t>3397361077</t>
  </si>
  <si>
    <t>8939108630011217607</t>
  </si>
  <si>
    <t>3496092018</t>
  </si>
  <si>
    <t>8939108660014930666</t>
  </si>
  <si>
    <t>3518172977</t>
  </si>
  <si>
    <t>8939108660014938180</t>
  </si>
  <si>
    <t>3202212146</t>
  </si>
  <si>
    <t>8939108660014938040</t>
  </si>
  <si>
    <t>3497939371</t>
  </si>
  <si>
    <t>8939108630011216542</t>
  </si>
  <si>
    <t>3887205939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</si>
  <si>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</si>
  <si>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</si>
  <si>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</si>
  <si>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</si>
  <si>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</si>
  <si>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</si>
  <si>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</si>
  <si>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</si>
  <si>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</si>
  <si>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</si>
  <si>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</si>
  <si>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</si>
  <si>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8939108650000873459</t>
  </si>
  <si>
    <t>3406723445</t>
  </si>
  <si>
    <t>8939108640012759432</t>
  </si>
  <si>
    <t>3914547340</t>
  </si>
  <si>
    <t>8939108640012797663</t>
  </si>
  <si>
    <t>3382067877</t>
  </si>
  <si>
    <t>8939108640012797796</t>
  </si>
  <si>
    <t>3403791639</t>
  </si>
  <si>
    <t>8939108640012759838</t>
  </si>
  <si>
    <t>3388735927</t>
  </si>
  <si>
    <t>8939108640012759150</t>
  </si>
  <si>
    <t>3476533069</t>
  </si>
  <si>
    <t>8939108640012797895</t>
  </si>
  <si>
    <t>3272939802</t>
  </si>
  <si>
    <t>8939108640012759945</t>
  </si>
  <si>
    <t>3395314894</t>
  </si>
  <si>
    <t>8939108640012759168</t>
  </si>
  <si>
    <t>3891138828</t>
  </si>
  <si>
    <t>8939108640012797697</t>
  </si>
  <si>
    <t>3476909067</t>
  </si>
  <si>
    <t>8939108640012759374</t>
  </si>
  <si>
    <t>3397694212</t>
  </si>
  <si>
    <t>8939108640012759978</t>
  </si>
  <si>
    <t>3281582927</t>
  </si>
  <si>
    <t>8939108640012759515</t>
  </si>
  <si>
    <t>3662774876</t>
  </si>
  <si>
    <t>8939108640012759655</t>
  </si>
  <si>
    <t>3703524244</t>
  </si>
  <si>
    <t>8939108640012759622</t>
  </si>
  <si>
    <t>3385032573</t>
  </si>
  <si>
    <t>8939108640012759648</t>
  </si>
  <si>
    <t>3298027480</t>
  </si>
  <si>
    <t>8939108630011262249</t>
  </si>
  <si>
    <t>3470367394</t>
  </si>
  <si>
    <t>8939108630011263437</t>
  </si>
  <si>
    <t>3409731919</t>
  </si>
  <si>
    <t>8939108640012759127</t>
  </si>
  <si>
    <t>3333906292</t>
  </si>
  <si>
    <t>8939108640012760034</t>
  </si>
  <si>
    <t>3757949674</t>
  </si>
  <si>
    <t>8939108640012759416</t>
  </si>
  <si>
    <t>3803428135</t>
  </si>
  <si>
    <t>8939108640012798018</t>
  </si>
  <si>
    <t>3914800012</t>
  </si>
  <si>
    <t>8939108640012797960</t>
  </si>
  <si>
    <t>3496622410</t>
  </si>
  <si>
    <t>8939108640012759697</t>
  </si>
  <si>
    <t>3332439794</t>
  </si>
  <si>
    <t>8939108640012798075</t>
  </si>
  <si>
    <t>3281638763</t>
  </si>
  <si>
    <t>8939108640012798067</t>
  </si>
  <si>
    <t>3501157215</t>
  </si>
  <si>
    <t>8939108640012797655</t>
  </si>
  <si>
    <t>3495523914</t>
  </si>
  <si>
    <t>8939108630011262892</t>
  </si>
  <si>
    <t>3893104815</t>
  </si>
  <si>
    <t>8939108640012759986</t>
  </si>
  <si>
    <t>3398825040</t>
  </si>
  <si>
    <t>8939108640012760083</t>
  </si>
  <si>
    <t>3357085393</t>
  </si>
  <si>
    <t>8939108640011144040</t>
  </si>
  <si>
    <t>3515539921</t>
  </si>
  <si>
    <t>8939108660014739349</t>
  </si>
  <si>
    <t>3469467111</t>
  </si>
  <si>
    <t>8939108660014739323</t>
  </si>
  <si>
    <t>3489174140</t>
  </si>
  <si>
    <t>8939108660014739414</t>
  </si>
  <si>
    <t>3661576318</t>
  </si>
  <si>
    <t>8939108660014740131</t>
  </si>
  <si>
    <t>3272493319</t>
  </si>
  <si>
    <t>8939108660014739984</t>
  </si>
  <si>
    <t>3804549713</t>
  </si>
  <si>
    <t>8939108660014740164</t>
  </si>
  <si>
    <t>3474560129</t>
  </si>
  <si>
    <t>8939108660014739299</t>
  </si>
  <si>
    <t>3515015780</t>
  </si>
  <si>
    <t>8939108660014739711</t>
  </si>
  <si>
    <t>3474641293</t>
  </si>
  <si>
    <t>8939108660014739240</t>
  </si>
  <si>
    <t>3286263005</t>
  </si>
  <si>
    <t>8939108660014739752</t>
  </si>
  <si>
    <t>3458955561</t>
  </si>
  <si>
    <t>8939108640012795287</t>
  </si>
  <si>
    <t>3890213440</t>
  </si>
  <si>
    <t>8939108660014740149</t>
  </si>
  <si>
    <t>3383621757</t>
  </si>
  <si>
    <t>8939108660014739406</t>
  </si>
  <si>
    <t>3387471880</t>
  </si>
  <si>
    <t>8939108660014739570</t>
  </si>
  <si>
    <t>3459306727</t>
  </si>
  <si>
    <t>8939108660014739497</t>
  </si>
  <si>
    <t>3318564899</t>
  </si>
  <si>
    <t>8939108660014739489</t>
  </si>
  <si>
    <t>3317888364</t>
  </si>
  <si>
    <t>8939108660014739554</t>
  </si>
  <si>
    <t>3421939635</t>
  </si>
  <si>
    <t>8939108660014739364</t>
  </si>
  <si>
    <t>3488018704</t>
  </si>
  <si>
    <t>8939108660014740065</t>
  </si>
  <si>
    <t>3280838196</t>
  </si>
  <si>
    <t>8939108660014739455</t>
  </si>
  <si>
    <t>3403267750</t>
  </si>
  <si>
    <t>8939108660014740123</t>
  </si>
  <si>
    <t>3270583696</t>
  </si>
  <si>
    <t>8939108660014740008</t>
  </si>
  <si>
    <t>3204738112</t>
  </si>
  <si>
    <t>8939108660014739448</t>
  </si>
  <si>
    <t>3381945781</t>
  </si>
  <si>
    <t>8939108660014739562</t>
  </si>
  <si>
    <t>3923965469</t>
  </si>
  <si>
    <t>8939108660014739745</t>
  </si>
  <si>
    <t>3475140251</t>
  </si>
  <si>
    <t>8939108660014739612</t>
  </si>
  <si>
    <t>3278880469</t>
  </si>
  <si>
    <t>8939108660014740057</t>
  </si>
  <si>
    <t>3398501510</t>
  </si>
  <si>
    <t>8939108640013554014</t>
  </si>
  <si>
    <t>3453267838</t>
  </si>
  <si>
    <t>8939108640011144149</t>
  </si>
  <si>
    <t>3465812673</t>
  </si>
  <si>
    <t>3276344954</t>
  </si>
  <si>
    <t>8939108640011144586</t>
  </si>
  <si>
    <t>3884967410</t>
  </si>
  <si>
    <t>Esito Bo 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</si>
</sst>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  <font>
      <u/>
      <sz val="11"/>
      <color theme="1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2">
    <cellStyle name="Normale" xfId="0" builtinId="0"/>
    <cellStyle name="Percentuale" xfId="1" builtinId="5"/>
  </cellStyles>
  <dxfs count="30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25</c:v>
                </c:pt>
                <c:pt idx="3">
                  <c:v>3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30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30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SGT; MNP TOT 43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</c:v>
                </c:pt>
                <c:pt idx="3">
                  <c:v>#N/A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05"/>
    <tableColumn id="2" xr3:uid="{216B8F68-1C44-4E16-86D5-BC3314F93612}" uniqueName="2" name="Column2" queryTableFieldId="2" dataDxfId="304"/>
    <tableColumn id="3" xr3:uid="{E3F02882-4B16-4093-B02D-AE0F106DE66E}" uniqueName="3" name="NEGOZIO DI RIFERIMENTO" queryTableFieldId="3" dataDxfId="303"/>
    <tableColumn id="4" xr3:uid="{748C3D77-103B-4E77-A7B6-C081FD5C31B0}" uniqueName="4" name="Column4" queryTableFieldId="4" dataDxfId="302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01"/>
    <tableColumn id="8" xr3:uid="{F4D556BC-C242-4D14-A87A-8AE919AF3411}" uniqueName="8" name="Column8" queryTableFieldId="8" dataDxfId="300"/>
    <tableColumn id="9" xr3:uid="{F91E67DB-CDB4-43F7-B667-B85D1D2D2DB2}" uniqueName="9" name="Column9" queryTableFieldId="9" dataDxfId="299"/>
    <tableColumn id="10" xr3:uid="{9BB9C8D2-4C71-48DE-B59D-4FCA70AC16B6}" uniqueName="10" name="Column10" queryTableFieldId="10" dataDxfId="298"/>
    <tableColumn id="11" xr3:uid="{831695DC-6602-48E4-8FEA-272A56836ABC}" uniqueName="11" name="Column11" queryTableFieldId="11" dataDxfId="297"/>
    <tableColumn id="12" xr3:uid="{ECC98A88-576E-4609-8C23-76399C07EB4D}" uniqueName="12" name="Column12" queryTableFieldId="12" dataDxfId="296"/>
    <tableColumn id="13" xr3:uid="{82F87D0E-3279-4CB1-B15A-791015E3BC11}" uniqueName="13" name="Column13" queryTableFieldId="13" dataDxfId="295"/>
    <tableColumn id="14" xr3:uid="{6ECD81EC-2BEF-4FFD-9C67-B22B11E16884}" uniqueName="14" name="Column14" queryTableFieldId="14"/>
    <tableColumn id="15" xr3:uid="{298247E2-6A68-4EFF-8438-0F844FBC1B27}" uniqueName="15" name="Column15" queryTableFieldId="15" dataDxfId="294"/>
    <tableColumn id="16" xr3:uid="{32D5A19E-BF52-4277-AA2E-CB56477A232C}" uniqueName="16" name="Column16" queryTableFieldId="16"/>
    <tableColumn id="17" xr3:uid="{EE54A558-5BE9-49D0-A5B0-CCB0D532F7F6}" uniqueName="17" name="Column17" queryTableFieldId="17" dataDxfId="29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292"/>
    <tableColumn id="2" xr3:uid="{31E9597A-B695-489A-9E41-A9AC1355B441}" uniqueName="2" name="Column2" queryTableFieldId="2" dataDxfId="291"/>
    <tableColumn id="3" xr3:uid="{C6E6CF79-5F98-4A66-8CB0-5814382C9CD8}" uniqueName="3" name="NEGOZIO DI RIFERIMENTO" queryTableFieldId="3" dataDxfId="290"/>
    <tableColumn id="4" xr3:uid="{6CD10835-27B3-4786-A1F3-3046856D64DC}" uniqueName="4" name="Column4" queryTableFieldId="4" dataDxfId="289"/>
    <tableColumn id="5" xr3:uid="{8516C071-5FA5-485A-A351-43DFF14E63FD}" uniqueName="5" name="Column5" queryTableFieldId="5"/>
    <tableColumn id="6" xr3:uid="{D38D2233-81BE-428E-ADD1-DEE98AC34CC6}" uniqueName="6" name="Column6" queryTableFieldId="6" dataDxfId="288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287"/>
    <tableColumn id="10" xr3:uid="{CEC9CEEC-568C-422D-AD99-63408855F93F}" uniqueName="10" name="Column10" queryTableFieldId="10" dataDxfId="286"/>
    <tableColumn id="11" xr3:uid="{612DA6B2-CA71-4774-87FA-058FB3D8E06C}" uniqueName="11" name="Column11" queryTableFieldId="11" dataDxfId="285"/>
    <tableColumn id="12" xr3:uid="{9522EC22-12B9-47BA-B292-F2B34AEAF9FB}" uniqueName="12" name="Column12" queryTableFieldId="12" dataDxfId="284"/>
    <tableColumn id="13" xr3:uid="{C06E7967-3DB9-4DE2-9B5A-B2E1ED01C82C}" uniqueName="13" name="Column13" queryTableFieldId="13" dataDxfId="283"/>
    <tableColumn id="14" xr3:uid="{3FBC4A96-8F7A-406F-8FF3-0260337615F1}" uniqueName="14" name="Column14" queryTableFieldId="14" dataDxfId="282"/>
    <tableColumn id="15" xr3:uid="{88842F1F-0568-4E37-BB18-AEE2D7784220}" uniqueName="15" name="Column15" queryTableFieldId="15"/>
    <tableColumn id="16" xr3:uid="{65F7D031-B487-43BE-83D2-1883971F6966}" uniqueName="16" name="Column16" queryTableFieldId="16" dataDxfId="281"/>
    <tableColumn id="17" xr3:uid="{3EF7EEE4-3C8B-4C37-B101-EB40BDB67FE5}" uniqueName="17" name="Column17" queryTableFieldId="17" dataDxfId="280"/>
    <tableColumn id="18" xr3:uid="{E92F4C87-47DE-45F9-B2CF-946FFC5F7E45}" uniqueName="18" name="Column18" queryTableFieldId="18" dataDxfId="279"/>
    <tableColumn id="19" xr3:uid="{54960E76-FA12-41CE-8E8F-2F2664043B96}" uniqueName="19" name="Column19" queryTableFieldId="19" dataDxfId="278"/>
    <tableColumn id="20" xr3:uid="{8866EE54-F24B-4A9B-9F8A-17B681E3818A}" uniqueName="20" name="Column20" queryTableFieldId="20" dataDxfId="277"/>
    <tableColumn id="21" xr3:uid="{2D700C7A-4ACC-473B-9E97-8046D5AF5F99}" uniqueName="21" name="Column21" queryTableFieldId="21" dataDxfId="276"/>
    <tableColumn id="22" xr3:uid="{F60370D9-02C6-4E83-B994-447FF206F740}" uniqueName="22" name="Column22" queryTableFieldId="22" dataDxfId="275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274"/>
    <tableColumn id="2" xr3:uid="{F24498C1-DA3A-42AB-8594-9583E4BEBE0B}" uniqueName="2" name="Column2" queryTableFieldId="2" dataDxfId="273"/>
    <tableColumn id="3" xr3:uid="{260E8873-8325-4794-8941-325524E3BAFB}" uniqueName="3" name="NEGOZIO DI RIFERIMENTO" queryTableFieldId="3" dataDxfId="272"/>
    <tableColumn id="4" xr3:uid="{89E9CFCA-96E4-4A75-A545-9E14FB162A6F}" uniqueName="4" name="Column4" queryTableFieldId="4" dataDxfId="271"/>
    <tableColumn id="5" xr3:uid="{5B5917A0-3D27-4994-B3A6-E0F7FD6B92E1}" uniqueName="5" name="Column5" queryTableFieldId="5"/>
    <tableColumn id="6" xr3:uid="{56B023F4-A228-47B3-82E5-9D36FD1D59C2}" uniqueName="6" name="Column6" queryTableFieldId="6" dataDxfId="270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269"/>
    <tableColumn id="10" xr3:uid="{D8DAC278-0F04-4CBE-BE19-B01DB40CA2E3}" uniqueName="10" name="Column10" queryTableFieldId="10" dataDxfId="268"/>
    <tableColumn id="11" xr3:uid="{65E62F0D-BACF-491F-8CE5-BC6EF9D39707}" uniqueName="11" name="Column11" queryTableFieldId="11" dataDxfId="267"/>
    <tableColumn id="12" xr3:uid="{7301E43F-A03B-4070-9707-91E845184060}" uniqueName="12" name="Column12" queryTableFieldId="12" dataDxfId="266"/>
    <tableColumn id="13" xr3:uid="{74BA71BD-AE59-424D-8B41-660443D10E14}" uniqueName="13" name="Column13" queryTableFieldId="13" dataDxfId="265"/>
    <tableColumn id="14" xr3:uid="{31B2996A-FF61-4BE7-A80B-B384A5F055D5}" uniqueName="14" name="Column14" queryTableFieldId="14" dataDxfId="264"/>
    <tableColumn id="15" xr3:uid="{431BF950-806D-43D2-BE9A-E9447D0FC460}" uniqueName="15" name="Column15" queryTableFieldId="15"/>
    <tableColumn id="16" xr3:uid="{F990050F-432E-470D-A7DB-32D819A0ACEF}" uniqueName="16" name="Column16" queryTableFieldId="16" dataDxfId="263"/>
    <tableColumn id="17" xr3:uid="{13C97112-A17D-4A3D-AED5-7FE7E269FAE4}" uniqueName="17" name="Column17" queryTableFieldId="17" dataDxfId="262"/>
    <tableColumn id="18" xr3:uid="{D8771777-2844-4F14-86E7-27B302886B66}" uniqueName="18" name="Column18" queryTableFieldId="18" dataDxfId="261"/>
    <tableColumn id="19" xr3:uid="{4B632DCD-B1E5-43F0-9DA9-97BF9C764CB4}" uniqueName="19" name="Column19" queryTableFieldId="19" dataDxfId="260"/>
    <tableColumn id="20" xr3:uid="{CA01A515-6F21-4FD8-AFFC-A7233E499543}" uniqueName="20" name="Column20" queryTableFieldId="20" dataDxfId="259"/>
    <tableColumn id="21" xr3:uid="{B8468439-F70D-4353-BFF6-3BF34F38AA75}" uniqueName="21" name="Column21" queryTableFieldId="21" dataDxfId="258"/>
    <tableColumn id="22" xr3:uid="{7E335345-1482-4C4E-9CE9-44A27A4E9686}" uniqueName="22" name="Column22" queryTableFieldId="22" dataDxfId="257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256"/>
    <tableColumn id="2" xr3:uid="{40B35DAE-7134-4982-851B-C449D4A7357B}" uniqueName="2" name="Column2" queryTableFieldId="2" dataDxfId="255"/>
    <tableColumn id="3" xr3:uid="{D10E7B58-3830-49D0-BA19-BBF5D5F1BBA8}" uniqueName="3" name="NEGOZIO DI RIFERIMENTO" queryTableFieldId="3" dataDxfId="254"/>
    <tableColumn id="4" xr3:uid="{4C4DEF3F-372F-4008-BF31-CA96F9076661}" uniqueName="4" name="Column4" queryTableFieldId="4" dataDxfId="253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252"/>
    <tableColumn id="8" xr3:uid="{007A8749-A2E2-487D-BAFB-65E531FDEC76}" uniqueName="8" name="Column8" queryTableFieldId="8" dataDxfId="251"/>
    <tableColumn id="9" xr3:uid="{2A4C31E1-9A0B-44B7-A3AE-CDCEE7678D39}" uniqueName="9" name="Column9" queryTableFieldId="9" dataDxfId="250"/>
    <tableColumn id="10" xr3:uid="{B4972336-9910-4021-9A2C-42778A6B6091}" uniqueName="10" name="Column10" queryTableFieldId="10" dataDxfId="249"/>
    <tableColumn id="11" xr3:uid="{73A87317-3A45-475E-9BB9-5D602A75BDF1}" uniqueName="11" name="Column11" queryTableFieldId="11" dataDxfId="248"/>
    <tableColumn id="12" xr3:uid="{239644BF-78DD-4E88-9D77-16A6D2493CC3}" uniqueName="12" name="Column12" queryTableFieldId="12" dataDxfId="247"/>
    <tableColumn id="13" xr3:uid="{C7D29369-7949-4265-A953-57F0FA03F1E7}" uniqueName="13" name="Column13" queryTableFieldId="13" dataDxfId="246"/>
    <tableColumn id="14" xr3:uid="{D9D9C42F-08FA-49B3-AD0E-5B1E23846E0B}" uniqueName="14" name="Column14" queryTableFieldId="14"/>
    <tableColumn id="15" xr3:uid="{0C06BC3A-C0EF-4ED2-AEBA-97A085AE18F9}" uniqueName="15" name="Column15" queryTableFieldId="15" dataDxfId="245"/>
    <tableColumn id="16" xr3:uid="{F19DFB5B-22AE-467D-8BED-5ADF6A77A4D6}" uniqueName="16" name="Column16" queryTableFieldId="16"/>
    <tableColumn id="17" xr3:uid="{CB289DA4-16D6-403E-BD9C-05F6BB50203A}" uniqueName="17" name="Column17" queryTableFieldId="17" dataDxfId="24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243"/>
    <tableColumn id="2" xr3:uid="{46F09010-FD49-4876-AC6D-9ED4B3AD9942}" uniqueName="2" name="Column2" queryTableFieldId="2" dataDxfId="242"/>
    <tableColumn id="3" xr3:uid="{58C5F783-1D41-45DD-93A7-2553F677E92D}" uniqueName="3" name="NEGOZIO DI RIFERIMENTO" queryTableFieldId="3" dataDxfId="241"/>
    <tableColumn id="4" xr3:uid="{F20F061B-06E9-49E5-96D1-18FC54F7FEE4}" uniqueName="4" name="Column4" queryTableFieldId="4" dataDxfId="240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239"/>
    <tableColumn id="8" xr3:uid="{6246F094-7D3B-40CA-84A4-920F3ACA00DE}" uniqueName="8" name="Column8" queryTableFieldId="8" dataDxfId="238"/>
    <tableColumn id="9" xr3:uid="{AD72DD42-B049-4DFF-90B1-6897499AFD8B}" uniqueName="9" name="Column9" queryTableFieldId="9" dataDxfId="237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236"/>
    <tableColumn id="13" xr3:uid="{30422090-40EC-43A3-8A16-F020966CFB8E}" uniqueName="13" name="Column13" queryTableFieldId="13" dataDxfId="235"/>
    <tableColumn id="14" xr3:uid="{9245984E-5407-4768-9010-E5049D680700}" uniqueName="14" name="Column14" queryTableFieldId="14"/>
    <tableColumn id="15" xr3:uid="{6C4DE10B-BF05-468C-9FE3-22D127F37B75}" uniqueName="15" name="Column15" queryTableFieldId="15" dataDxfId="234"/>
    <tableColumn id="16" xr3:uid="{70CDBE1C-E1B2-43DC-9269-087B3B5C4222}" uniqueName="16" name="Column16" queryTableFieldId="16"/>
    <tableColumn id="17" xr3:uid="{42783B0C-4C05-43C6-B652-B6FC6118EA34}" uniqueName="17" name="Column17" queryTableFieldId="17" dataDxfId="23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232"/>
    <tableColumn id="2" xr3:uid="{E0E1644D-EEA5-42E6-A426-B886818871B7}" uniqueName="2" name="Column2" queryTableFieldId="2" dataDxfId="231"/>
    <tableColumn id="3" xr3:uid="{7B444E80-5A49-4486-B118-408B9CB58785}" uniqueName="3" name="NEGOZIO DI RIFERIMENTO" queryTableFieldId="3" dataDxfId="230"/>
    <tableColumn id="4" xr3:uid="{2F40F8AD-3CB4-4A1A-8550-083730BD7DD4}" uniqueName="4" name="Column4" queryTableFieldId="4" dataDxfId="229"/>
    <tableColumn id="5" xr3:uid="{3AFC78D2-7555-40E7-A1EE-AD679EC3D56C}" uniqueName="5" name="Column5" queryTableFieldId="5"/>
    <tableColumn id="6" xr3:uid="{5296CA28-DD52-422F-8478-4B7105C7DB50}" uniqueName="6" name="Column6" queryTableFieldId="6" dataDxfId="228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227"/>
    <tableColumn id="10" xr3:uid="{68FEA0CB-940E-44C0-AC0E-C4160DE0776B}" uniqueName="10" name="Column10" queryTableFieldId="10" dataDxfId="226"/>
    <tableColumn id="11" xr3:uid="{52C08CE2-39D8-4619-B11C-439D53D2EA8D}" uniqueName="11" name="Column11" queryTableFieldId="11" dataDxfId="225"/>
    <tableColumn id="12" xr3:uid="{AFB9B80A-549E-4C2F-AF58-0BFFEAD43D50}" uniqueName="12" name="Column12" queryTableFieldId="12" dataDxfId="224"/>
    <tableColumn id="13" xr3:uid="{492C494B-F6C4-4850-8178-974DA37502A5}" uniqueName="13" name="Column13" queryTableFieldId="13" dataDxfId="223"/>
    <tableColumn id="14" xr3:uid="{BFBA9583-0012-4439-93D0-EE782DC9F8DD}" uniqueName="14" name="Column14" queryTableFieldId="14" dataDxfId="222"/>
    <tableColumn id="15" xr3:uid="{7201D39F-1C29-4BC8-92CF-877A68FE34E8}" uniqueName="15" name="Column15" queryTableFieldId="15"/>
    <tableColumn id="16" xr3:uid="{AA25DF99-A71E-45C0-8548-31260F816175}" uniqueName="16" name="Column16" queryTableFieldId="16" dataDxfId="221"/>
    <tableColumn id="17" xr3:uid="{E1FC43F7-67D6-49D0-8998-8E8EB437909C}" uniqueName="17" name="Column17" queryTableFieldId="17" dataDxfId="220"/>
    <tableColumn id="18" xr3:uid="{E33FDCDF-E6D6-4429-9287-FD2F2B501C30}" uniqueName="18" name="Column18" queryTableFieldId="18" dataDxfId="219"/>
    <tableColumn id="19" xr3:uid="{4B41149C-6F6E-45D8-A487-167B96D85539}" uniqueName="19" name="Column19" queryTableFieldId="19" dataDxfId="218"/>
    <tableColumn id="20" xr3:uid="{78A7B965-DCE7-49FC-B6AD-E8C214753B95}" uniqueName="20" name="Column20" queryTableFieldId="20" dataDxfId="217"/>
    <tableColumn id="21" xr3:uid="{D0EF6A9D-2448-4C24-81FD-F4A5377FE3D7}" uniqueName="21" name="Column21" queryTableFieldId="21" dataDxfId="216"/>
    <tableColumn id="22" xr3:uid="{5DA426A7-0A30-4981-92DA-D41A3C01DC72}" uniqueName="22" name="Column22" queryTableFieldId="22" dataDxfId="215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14"/>
    <tableColumn id="2" xr3:uid="{C04181AE-1176-4E95-B0E2-6DA7DDDD0281}" uniqueName="2" name="Column2" queryTableFieldId="2" dataDxfId="213"/>
    <tableColumn id="3" xr3:uid="{8F6EEF1A-8843-499E-A4D2-4DC0059859DD}" uniqueName="3" name="NEGOZIO DI RIFERIMENTO" queryTableFieldId="3" dataDxfId="212"/>
    <tableColumn id="4" xr3:uid="{40BC27E5-1171-46DD-8E25-653C5B58F17B}" uniqueName="4" name="Column4" queryTableFieldId="4" dataDxfId="211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10"/>
    <tableColumn id="8" xr3:uid="{CF947A67-A21F-42E8-B2D9-77D5297DAA5B}" uniqueName="8" name="Column8" queryTableFieldId="8" dataDxfId="209"/>
    <tableColumn id="9" xr3:uid="{0487AB99-EBBC-4AC8-8CCB-D31D25289000}" uniqueName="9" name="Column9" queryTableFieldId="9" dataDxfId="208"/>
    <tableColumn id="10" xr3:uid="{168697E3-1205-469B-BDC1-B7134BF1090A}" uniqueName="10" name="Column10" queryTableFieldId="10" dataDxfId="207"/>
    <tableColumn id="11" xr3:uid="{09D00041-E425-4A3D-AB25-3809819C2415}" uniqueName="11" name="Column11" queryTableFieldId="11" dataDxfId="206"/>
    <tableColumn id="12" xr3:uid="{A6511CF0-DFBD-4C3F-AB83-CE6B7C8AB7E4}" uniqueName="12" name="Column12" queryTableFieldId="12" dataDxfId="205"/>
    <tableColumn id="13" xr3:uid="{4D7E51C1-B4DE-40B4-A92E-D78F6AE4D05D}" uniqueName="13" name="Column13" queryTableFieldId="13" dataDxfId="204"/>
    <tableColumn id="14" xr3:uid="{B753188A-06E8-4F89-9711-7D72A38315E3}" uniqueName="14" name="Column14" queryTableFieldId="14"/>
    <tableColumn id="15" xr3:uid="{61F0727B-3645-47FE-B560-D7D45F782B6D}" uniqueName="15" name="Column15" queryTableFieldId="15" dataDxfId="203"/>
    <tableColumn id="16" xr3:uid="{945BAB46-295D-4046-A2C7-149F5A9BACE2}" uniqueName="16" name="Column16" queryTableFieldId="16"/>
    <tableColumn id="17" xr3:uid="{AF758FAB-260F-49CB-B884-532F46DFAC2B}" uniqueName="17" name="Column17" queryTableFieldId="17" dataDxfId="20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01"/>
    <tableColumn id="2" xr3:uid="{9F862830-DAAF-4AD9-A088-63876317B7C1}" uniqueName="2" name="Column2" queryTableFieldId="2" dataDxfId="200"/>
    <tableColumn id="3" xr3:uid="{E22B9AD9-0F49-4C3B-A7DF-BCE9AE6D49B7}" uniqueName="3" name="NEGOZIO DI RIFERIMENTO" queryTableFieldId="3" dataDxfId="199"/>
    <tableColumn id="4" xr3:uid="{BB0E698A-C7FC-4EAC-9736-4B0863C7E77D}" uniqueName="4" name="Column4" queryTableFieldId="4" dataDxfId="198"/>
    <tableColumn id="5" xr3:uid="{A8AB84F4-41CD-46FA-BF37-2F16D3BAE734}" uniqueName="5" name="Column5" queryTableFieldId="5"/>
    <tableColumn id="6" xr3:uid="{B6C169D6-04C9-43CE-8DAE-8D5035EE9564}" uniqueName="6" name="Column6" queryTableFieldId="6" dataDxfId="197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196"/>
    <tableColumn id="10" xr3:uid="{F4D6E18A-9795-4310-AD6C-D8A2D0682B09}" uniqueName="10" name="Column10" queryTableFieldId="10" dataDxfId="195"/>
    <tableColumn id="11" xr3:uid="{92FC2D33-96BB-45B2-9911-1F7E9C149846}" uniqueName="11" name="Column11" queryTableFieldId="11" dataDxfId="194"/>
    <tableColumn id="12" xr3:uid="{1D31490D-2ED6-4C6C-AD63-8E4D804152B7}" uniqueName="12" name="Column12" queryTableFieldId="12" dataDxfId="193"/>
    <tableColumn id="13" xr3:uid="{42A67727-698B-41AB-9B12-B455713DA724}" uniqueName="13" name="Column13" queryTableFieldId="13" dataDxfId="192"/>
    <tableColumn id="14" xr3:uid="{19525823-CA37-4456-98B1-1AA1742F6BB4}" uniqueName="14" name="Column14" queryTableFieldId="14" dataDxfId="191"/>
    <tableColumn id="15" xr3:uid="{A3E4A3AF-D9B8-409E-8CFD-2F2946215612}" uniqueName="15" name="Column15" queryTableFieldId="15"/>
    <tableColumn id="16" xr3:uid="{BD769C22-0471-41BC-8F1C-B2C54A0690B4}" uniqueName="16" name="Column16" queryTableFieldId="16" dataDxfId="190"/>
    <tableColumn id="17" xr3:uid="{25896ECB-5A71-42C4-8CA0-6416DC88C993}" uniqueName="17" name="Column17" queryTableFieldId="17" dataDxfId="189"/>
    <tableColumn id="18" xr3:uid="{A4E82ACF-460C-4779-9C54-98F750F0FD5A}" uniqueName="18" name="Column18" queryTableFieldId="18" dataDxfId="188"/>
    <tableColumn id="19" xr3:uid="{A004F2A6-9AC7-4101-B1AD-331DDAF60040}" uniqueName="19" name="Column19" queryTableFieldId="19" dataDxfId="187"/>
    <tableColumn id="20" xr3:uid="{DF8D6320-A53B-465E-A5BD-5D63C2606C52}" uniqueName="20" name="Column20" queryTableFieldId="20" dataDxfId="186"/>
    <tableColumn id="21" xr3:uid="{347130DF-7E9E-44D6-B16B-F050DCDB43B4}" uniqueName="21" name="Column21" queryTableFieldId="21" dataDxfId="185"/>
    <tableColumn id="22" xr3:uid="{805A1219-8509-4C6E-89FD-185003BFF3B6}" uniqueName="22" name="Column22" queryTableFieldId="22" dataDxfId="184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183"/>
    <tableColumn id="2" xr3:uid="{D4CBB081-231C-49F2-B02D-881888558819}" uniqueName="2" name="Column2" queryTableFieldId="2" dataDxfId="182"/>
    <tableColumn id="3" xr3:uid="{94D2643F-5D81-41A5-9BF7-1339670704DB}" uniqueName="3" name="NEGOZIO DI RIFERIMENTO" queryTableFieldId="3" dataDxfId="181"/>
    <tableColumn id="4" xr3:uid="{F0715510-1B7D-44A0-BC01-6C6F7FBDC8DC}" uniqueName="4" name="Column4" queryTableFieldId="4" dataDxfId="180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179"/>
    <tableColumn id="8" xr3:uid="{F5ECEA08-379F-4E9D-B9C7-B48581497572}" uniqueName="8" name="Column8" queryTableFieldId="8" dataDxfId="178"/>
    <tableColumn id="9" xr3:uid="{B449B41B-1420-4F59-8141-D6C82F511658}" uniqueName="9" name="Column9" queryTableFieldId="9" dataDxfId="177"/>
    <tableColumn id="10" xr3:uid="{BC3F83B1-16D5-4D95-B65C-6115A1BC5619}" uniqueName="10" name="Column10" queryTableFieldId="10" dataDxfId="176"/>
    <tableColumn id="11" xr3:uid="{A8DD8C85-B96A-4396-B431-F58DA113AD11}" uniqueName="11" name="Column11" queryTableFieldId="11" dataDxfId="175"/>
    <tableColumn id="12" xr3:uid="{E10AEABD-A34A-4A23-AE35-F3D337F0B16A}" uniqueName="12" name="Column12" queryTableFieldId="12" dataDxfId="174"/>
    <tableColumn id="13" xr3:uid="{7A651714-21B5-4C49-8009-8217615DE8C1}" uniqueName="13" name="Column13" queryTableFieldId="13" dataDxfId="173"/>
    <tableColumn id="14" xr3:uid="{3B7A13F5-7AE2-4B66-B6D2-57188A56B340}" uniqueName="14" name="Column14" queryTableFieldId="14"/>
    <tableColumn id="15" xr3:uid="{C1F4C2C0-F990-4B89-BCF4-C3FDFD72898D}" uniqueName="15" name="Column15" queryTableFieldId="15" dataDxfId="172"/>
    <tableColumn id="16" xr3:uid="{0CE2DE47-6EEF-4C1D-A8F9-67180EFE39F8}" uniqueName="16" name="Column16" queryTableFieldId="16"/>
    <tableColumn id="17" xr3:uid="{A73772A2-EA6A-4D48-B65D-D64EFC79F06E}" uniqueName="17" name="Column17" queryTableFieldId="17" dataDxfId="17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170"/>
    <tableColumn id="2" xr3:uid="{23AAB29A-9E12-4CF5-9CD2-31309626AD35}" uniqueName="2" name="Column2" queryTableFieldId="2" dataDxfId="169"/>
    <tableColumn id="3" xr3:uid="{838EB483-CB65-4833-9812-DD1FB843A2A1}" uniqueName="3" name="NEGOZIO DI RIFERIMENTO" queryTableFieldId="3" dataDxfId="168"/>
    <tableColumn id="4" xr3:uid="{524B9245-405A-4DD8-936F-CB3B60883367}" uniqueName="4" name="Column4" queryTableFieldId="4" dataDxfId="167"/>
    <tableColumn id="5" xr3:uid="{4FB98189-A7FB-4805-AFF1-D2ED71FFCF14}" uniqueName="5" name="Column5" queryTableFieldId="5"/>
    <tableColumn id="6" xr3:uid="{4FA2EC54-A1EE-4D37-A7BE-3967F5141D25}" uniqueName="6" name="Column6" queryTableFieldId="6" dataDxfId="166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165"/>
    <tableColumn id="10" xr3:uid="{A1235A8D-B149-4932-914C-57D4524C3B1E}" uniqueName="10" name="Column10" queryTableFieldId="10" dataDxfId="164"/>
    <tableColumn id="11" xr3:uid="{BA4533E4-05D4-4C2B-83C0-E6E5019CB306}" uniqueName="11" name="Column11" queryTableFieldId="11" dataDxfId="163"/>
    <tableColumn id="12" xr3:uid="{0077A458-962E-4252-87D4-0F7B0A4F5ED2}" uniqueName="12" name="Column12" queryTableFieldId="12" dataDxfId="162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161"/>
    <tableColumn id="17" xr3:uid="{BFB59427-0B7E-4543-AB56-1B67E22D1CE0}" uniqueName="17" name="Column17" queryTableFieldId="17" dataDxfId="160"/>
    <tableColumn id="18" xr3:uid="{D45CEB88-C4A1-4463-9614-FEF87BB01A86}" uniqueName="18" name="Column18" queryTableFieldId="18" dataDxfId="159"/>
    <tableColumn id="19" xr3:uid="{69298EFB-35C5-4D7F-94E3-761F3DAF191F}" uniqueName="19" name="Column19" queryTableFieldId="19" dataDxfId="158"/>
    <tableColumn id="20" xr3:uid="{8153E48C-C1CD-41C7-99F7-F7CB60E7910F}" uniqueName="20" name="Column20" queryTableFieldId="20" dataDxfId="157"/>
    <tableColumn id="21" xr3:uid="{12EEF79D-B248-4C1F-BDB9-030525B72BC1}" uniqueName="21" name="Column21" queryTableFieldId="21" dataDxfId="156"/>
    <tableColumn id="22" xr3:uid="{9E65E726-85F7-4D67-B3A3-EFD8CEE2F759}" uniqueName="22" name="Column22" queryTableFieldId="22" dataDxfId="155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154"/>
    <tableColumn id="2" xr3:uid="{BC685D51-3EC1-4643-8DAC-F5AE00089C3F}" uniqueName="2" name="Column2" queryTableFieldId="2" dataDxfId="153"/>
    <tableColumn id="3" xr3:uid="{2AE9BF22-FCD4-47ED-BDEE-A021ECFFC79E}" uniqueName="3" name="NEGOZIO DI RIFERIMENTO" queryTableFieldId="3" dataDxfId="152"/>
    <tableColumn id="4" xr3:uid="{55D07CBB-2F06-4596-9874-1AB974D4D49C}" uniqueName="4" name="Column4" queryTableFieldId="4" dataDxfId="151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150"/>
    <tableColumn id="8" xr3:uid="{CF975DE9-D142-4C52-93DF-227329B50B25}" uniqueName="8" name="Column8" queryTableFieldId="8" dataDxfId="149"/>
    <tableColumn id="9" xr3:uid="{A91A8E7B-2B32-4C7A-9EB0-44479C99E726}" uniqueName="9" name="Column9" queryTableFieldId="9" dataDxfId="148"/>
    <tableColumn id="10" xr3:uid="{75BDA826-3B78-47DD-ACAC-973446977656}" uniqueName="10" name="Column10" queryTableFieldId="10" dataDxfId="147"/>
    <tableColumn id="11" xr3:uid="{EC53AC15-B0CB-433A-9C64-47F97553CAB7}" uniqueName="11" name="Column11" queryTableFieldId="11" dataDxfId="146"/>
    <tableColumn id="12" xr3:uid="{F8EE8C1A-54D5-43DF-8443-0BCCDDEEECFF}" uniqueName="12" name="Column12" queryTableFieldId="12" dataDxfId="145"/>
    <tableColumn id="13" xr3:uid="{23508688-852D-4001-88EC-F45C3B4585CA}" uniqueName="13" name="Column13" queryTableFieldId="13" dataDxfId="144"/>
    <tableColumn id="14" xr3:uid="{5BD9A076-A17F-4697-B3AA-E457CE25A7D0}" uniqueName="14" name="Column14" queryTableFieldId="14"/>
    <tableColumn id="15" xr3:uid="{5DFBD9FA-C845-47A3-A299-D1BD9BB8A885}" uniqueName="15" name="Column15" queryTableFieldId="15" dataDxfId="143"/>
    <tableColumn id="16" xr3:uid="{116CA1E9-28F1-448E-8B7E-51CCF2EF3783}" uniqueName="16" name="Column16" queryTableFieldId="16"/>
    <tableColumn id="17" xr3:uid="{929DDF49-FAD0-45E5-9BC4-6D8FD4BF5027}" uniqueName="17" name="Column17" queryTableFieldId="17" dataDxfId="14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141"/>
    <tableColumn id="2" xr3:uid="{AF786276-4405-427E-B3C9-DCC9E1301220}" uniqueName="2" name="Column2" queryTableFieldId="2" dataDxfId="140"/>
    <tableColumn id="3" xr3:uid="{713105C7-77B4-4297-9CA1-3B697CF45D61}" uniqueName="3" name="NEGOZIO DI RIFERIMENTO" queryTableFieldId="3" dataDxfId="139"/>
    <tableColumn id="4" xr3:uid="{DB955ADF-26B4-425A-A9C9-0C51A9628409}" uniqueName="4" name="Column4" queryTableFieldId="4" dataDxfId="138"/>
    <tableColumn id="5" xr3:uid="{BF14C11A-807F-4D9A-9C07-0191831CBCDA}" uniqueName="5" name="Column5" queryTableFieldId="5"/>
    <tableColumn id="6" xr3:uid="{2C2DAF62-16E0-4087-AFED-466446DAAB3E}" uniqueName="6" name="Column6" queryTableFieldId="6" dataDxfId="137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136"/>
    <tableColumn id="10" xr3:uid="{8B88F6F2-4ED9-410F-AE96-FD4CFDD55F17}" uniqueName="10" name="Column10" queryTableFieldId="10" dataDxfId="135"/>
    <tableColumn id="11" xr3:uid="{E87375EC-A488-4E3B-92FC-2F12CCB57FC1}" uniqueName="11" name="Column11" queryTableFieldId="11" dataDxfId="134"/>
    <tableColumn id="12" xr3:uid="{37BD9AB4-6410-4AFD-85D8-F6580487075B}" uniqueName="12" name="Column12" queryTableFieldId="12" dataDxfId="133"/>
    <tableColumn id="13" xr3:uid="{D286E586-CF06-41AE-9555-C20316150474}" uniqueName="13" name="Column13" queryTableFieldId="13" dataDxfId="132"/>
    <tableColumn id="14" xr3:uid="{5CCECE3E-8A69-440A-9B64-973262061F31}" uniqueName="14" name="Column14" queryTableFieldId="14" dataDxfId="131"/>
    <tableColumn id="15" xr3:uid="{87516942-CC4D-48D8-B8DC-E597D7820A21}" uniqueName="15" name="Column15" queryTableFieldId="15"/>
    <tableColumn id="16" xr3:uid="{2398B1C4-06A3-42ED-9094-F640D9F515FB}" uniqueName="16" name="Column16" queryTableFieldId="16" dataDxfId="130"/>
    <tableColumn id="17" xr3:uid="{F430904D-4ADE-47F4-BB57-6D02AAA1CE56}" uniqueName="17" name="Column17" queryTableFieldId="17" dataDxfId="129"/>
    <tableColumn id="18" xr3:uid="{5437E58A-B0B0-43B7-8C98-A1D733693E0E}" uniqueName="18" name="Column18" queryTableFieldId="18" dataDxfId="128"/>
    <tableColumn id="19" xr3:uid="{95663CE7-2D3F-4893-A07D-C4AAFF1E4584}" uniqueName="19" name="Column19" queryTableFieldId="19" dataDxfId="127"/>
    <tableColumn id="20" xr3:uid="{97D98F46-DB41-4954-BD16-D7A9B4107F12}" uniqueName="20" name="Column20" queryTableFieldId="20" dataDxfId="126"/>
    <tableColumn id="21" xr3:uid="{1A4B7822-F3FB-45FE-95CA-3E5F9D6547DB}" uniqueName="21" name="Column21" queryTableFieldId="21" dataDxfId="125"/>
    <tableColumn id="22" xr3:uid="{5463DB09-CAF1-4E17-858D-7ED49EFBC881}" uniqueName="22" name="Column22" queryTableFieldId="22" dataDxfId="124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123"/>
    <tableColumn id="2" xr3:uid="{9ABDB7A4-6D0B-4DE4-A3FF-5B736A592709}" uniqueName="2" name="Column2" queryTableFieldId="2" dataDxfId="122"/>
    <tableColumn id="3" xr3:uid="{05C85DFB-54C3-487D-B714-06ED13F2D095}" uniqueName="3" name="NEGOZIO DI RIFERIMENTO" queryTableFieldId="3" dataDxfId="121"/>
    <tableColumn id="4" xr3:uid="{1B81C6F3-7502-4172-A81A-EAF040D28AC2}" uniqueName="4" name="Column4" queryTableFieldId="4" dataDxfId="120"/>
    <tableColumn id="5" xr3:uid="{C0898B69-5FA7-4899-ADB2-F9A1640EB3C8}" uniqueName="5" name="Column5" queryTableFieldId="5"/>
    <tableColumn id="6" xr3:uid="{13052DFE-C8F9-4D21-A021-58B97A875FF8}" uniqueName="6" name="Column6" queryTableFieldId="6" dataDxfId="119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18"/>
    <tableColumn id="10" xr3:uid="{3C5521D1-27ED-4EF5-99DC-0A48C8848B5A}" uniqueName="10" name="Column10" queryTableFieldId="10" dataDxfId="117"/>
    <tableColumn id="11" xr3:uid="{117D4304-30AE-4BD0-8F40-FEAA67C1A9D2}" uniqueName="11" name="Column11" queryTableFieldId="11" dataDxfId="116"/>
    <tableColumn id="12" xr3:uid="{0F55D788-ACDD-42A4-AB36-3F6260EF7F2F}" uniqueName="12" name="Column12" queryTableFieldId="12" dataDxfId="115"/>
    <tableColumn id="13" xr3:uid="{15AC14E5-1E3A-4BA9-BF51-94EAF6B47E88}" uniqueName="13" name="Column13" queryTableFieldId="13" dataDxfId="114"/>
    <tableColumn id="14" xr3:uid="{F68A11D9-DE67-4291-872F-33F146FC8868}" uniqueName="14" name="Column14" queryTableFieldId="14" dataDxfId="113"/>
    <tableColumn id="15" xr3:uid="{D92A8D95-0C54-4FD3-A57E-CFC8998D193D}" uniqueName="15" name="Column15" queryTableFieldId="15"/>
    <tableColumn id="16" xr3:uid="{9625423D-FB54-4E43-8728-996D8A8E72BD}" uniqueName="16" name="Column16" queryTableFieldId="16" dataDxfId="112"/>
    <tableColumn id="17" xr3:uid="{17105819-9476-4781-B8F2-2C01D9D4BAC5}" uniqueName="17" name="Column17" queryTableFieldId="17" dataDxfId="111"/>
    <tableColumn id="18" xr3:uid="{75ED5D03-70CC-4ABF-AF2F-7B9416CFE296}" uniqueName="18" name="Column18" queryTableFieldId="18" dataDxfId="110"/>
    <tableColumn id="19" xr3:uid="{BA4FEA2E-0F13-463F-99A0-1535FF965FE9}" uniqueName="19" name="Column19" queryTableFieldId="19" dataDxfId="109"/>
    <tableColumn id="20" xr3:uid="{EB2F74FF-9A92-40F3-B008-8A28F0450DEA}" uniqueName="20" name="Column20" queryTableFieldId="20" dataDxfId="108"/>
    <tableColumn id="21" xr3:uid="{95A755D1-F1FB-4830-9343-48FB33DFAC01}" uniqueName="21" name="Column21" queryTableFieldId="21" dataDxfId="107"/>
    <tableColumn id="22" xr3:uid="{31A36877-AAB4-45B5-A92F-8639CE364FEB}" uniqueName="22" name="Column22" queryTableFieldId="22" dataDxfId="106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05"/>
    <tableColumn id="2" xr3:uid="{0AF54D22-8A79-44E8-B515-79D790DFB67A}" uniqueName="2" name="Column2" queryTableFieldId="2" dataDxfId="104"/>
    <tableColumn id="3" xr3:uid="{61C2631E-9782-41FE-A576-F5C6C4CAA1F7}" uniqueName="3" name="NEGOZIO DI RIFERIMENTO" queryTableFieldId="3" dataDxfId="103"/>
    <tableColumn id="4" xr3:uid="{CF992BD0-E9B2-4EDB-826D-651356DB5EC8}" uniqueName="4" name="Column4" queryTableFieldId="4" dataDxfId="102"/>
    <tableColumn id="5" xr3:uid="{83BCB64D-AAC7-4091-848D-73283E3D9175}" uniqueName="5" name="Column5" queryTableFieldId="5"/>
    <tableColumn id="6" xr3:uid="{C505D923-4234-44FE-BB65-F018EB577673}" uniqueName="6" name="Column6" queryTableFieldId="6" dataDxfId="101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00"/>
    <tableColumn id="10" xr3:uid="{37311398-BCAB-433F-A102-B55EF01D5135}" uniqueName="10" name="Column10" queryTableFieldId="10" dataDxfId="99"/>
    <tableColumn id="11" xr3:uid="{944477D6-AA52-4EDC-B2FA-9F2974D8DAA9}" uniqueName="11" name="Column11" queryTableFieldId="11" dataDxfId="98"/>
    <tableColumn id="12" xr3:uid="{9020B0D5-B026-4BCB-8D19-BCE27F492D83}" uniqueName="12" name="Column12" queryTableFieldId="12" dataDxfId="97"/>
    <tableColumn id="13" xr3:uid="{F47CBBCB-9F5B-4072-9A73-0CC46D270953}" uniqueName="13" name="Column13" queryTableFieldId="13" dataDxfId="96"/>
    <tableColumn id="14" xr3:uid="{9AADD400-424D-4BC2-83D6-BDA2EFF18F88}" uniqueName="14" name="Column14" queryTableFieldId="14" dataDxfId="95"/>
    <tableColumn id="15" xr3:uid="{A80C161E-65CF-4EFC-8538-BCCB837BB75F}" uniqueName="15" name="Column15" queryTableFieldId="15"/>
    <tableColumn id="16" xr3:uid="{6CF88FF7-2040-4E41-9BA5-7D25F174ABF5}" uniqueName="16" name="Column16" queryTableFieldId="16" dataDxfId="94"/>
    <tableColumn id="17" xr3:uid="{8885B557-449E-468C-9AD2-429EA1B56A20}" uniqueName="17" name="Column17" queryTableFieldId="17" dataDxfId="93"/>
    <tableColumn id="18" xr3:uid="{FB221311-E7DF-4090-A2C8-6319F8E36C0E}" uniqueName="18" name="Column18" queryTableFieldId="18" dataDxfId="92"/>
    <tableColumn id="19" xr3:uid="{172DFFC1-649A-4A73-A948-E00B53A5E0B0}" uniqueName="19" name="Column19" queryTableFieldId="19" dataDxfId="91"/>
    <tableColumn id="20" xr3:uid="{54E5A7C8-6234-4E8F-B17C-D00796D1F35B}" uniqueName="20" name="Column20" queryTableFieldId="20" dataDxfId="90"/>
    <tableColumn id="21" xr3:uid="{35284724-6F6E-489E-B2E2-9C4B26650618}" uniqueName="21" name="Column21" queryTableFieldId="21" dataDxfId="89"/>
    <tableColumn id="22" xr3:uid="{65AD6B87-8AA3-4881-97F5-4A9C8498C5BE}" uniqueName="22" name="Column22" queryTableFieldId="22" dataDxfId="88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87"/>
    <tableColumn id="2" xr3:uid="{CAC5F820-C9BE-4D9B-BB64-01E4A7D6392D}" uniqueName="2" name="Column2" queryTableFieldId="2" dataDxfId="86"/>
    <tableColumn id="3" xr3:uid="{9584C142-CF15-44E2-A7F0-2216EEE1C4D4}" uniqueName="3" name="NEGOZIO DI RIFERIMENTO" queryTableFieldId="3" dataDxfId="85"/>
    <tableColumn id="4" xr3:uid="{DDE770DE-0AE8-4C8B-A931-157B87BABB18}" uniqueName="4" name="Column4" queryTableFieldId="4" dataDxfId="84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83"/>
    <tableColumn id="8" xr3:uid="{F88B62FC-4ACB-446F-BFC8-B073314559A6}" uniqueName="8" name="Column8" queryTableFieldId="8" dataDxfId="82"/>
    <tableColumn id="9" xr3:uid="{8C7CA7AE-A240-49F9-8C6A-920C67F71E01}" uniqueName="9" name="Column9" queryTableFieldId="9" dataDxfId="81"/>
    <tableColumn id="10" xr3:uid="{5B7EFCDE-59AD-4CC6-A7F7-0335BED2E8D9}" uniqueName="10" name="Column10" queryTableFieldId="10" dataDxfId="80"/>
    <tableColumn id="11" xr3:uid="{96DED90C-94B8-40F6-93FD-9F4288524FBD}" uniqueName="11" name="Column11" queryTableFieldId="11" dataDxfId="79"/>
    <tableColumn id="12" xr3:uid="{8F1D67AD-478E-4C8F-9771-595A09B6CDA5}" uniqueName="12" name="Column12" queryTableFieldId="12" dataDxfId="78"/>
    <tableColumn id="13" xr3:uid="{B415349A-525C-4E33-8282-C2D6A74B1F30}" uniqueName="13" name="Column13" queryTableFieldId="13" dataDxfId="77"/>
    <tableColumn id="14" xr3:uid="{7F22083D-F28A-46BB-800D-15EAF6CF701E}" uniqueName="14" name="Column14" queryTableFieldId="14"/>
    <tableColumn id="15" xr3:uid="{02DFA641-AA57-4FCD-A1E2-4EBDFC128C7D}" uniqueName="15" name="Column15" queryTableFieldId="15" dataDxfId="76"/>
    <tableColumn id="16" xr3:uid="{C74C3842-7E2A-4447-B86B-595647A2A455}" uniqueName="16" name="Column16" queryTableFieldId="16"/>
    <tableColumn id="17" xr3:uid="{2DA4386D-AD74-431F-9D4C-4F9978837A27}" uniqueName="17" name="Column17" queryTableFieldId="17" dataDxfId="75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74"/>
    <tableColumn id="2" xr3:uid="{0B958AF0-3BA7-4BDD-95A7-ADF56C972F2C}" uniqueName="2" name="Column2" queryTableFieldId="2" dataDxfId="73"/>
    <tableColumn id="3" xr3:uid="{5C532674-EA4B-44BB-A5EB-BB92609271FA}" uniqueName="3" name="NEGOZIO DI RIFERIMENTO" queryTableFieldId="3" dataDxfId="72"/>
    <tableColumn id="4" xr3:uid="{8609C467-050D-4AF3-894A-0EBF88EBD330}" uniqueName="4" name="Column4" queryTableFieldId="4" dataDxfId="71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70"/>
    <tableColumn id="8" xr3:uid="{1222BE4F-FFA8-4BA4-8BC3-765EE4855D00}" uniqueName="8" name="Column8" queryTableFieldId="8" dataDxfId="69"/>
    <tableColumn id="9" xr3:uid="{2645A398-A7AF-47DA-9A05-1F41EE3258CB}" uniqueName="9" name="Column9" queryTableFieldId="9" dataDxfId="68"/>
    <tableColumn id="10" xr3:uid="{041FFF54-E670-4FF6-8C4D-30E960A97A92}" uniqueName="10" name="Column10" queryTableFieldId="10" dataDxfId="67"/>
    <tableColumn id="11" xr3:uid="{9FCCE864-D236-4E1C-A72E-E409E6DE47E1}" uniqueName="11" name="Column11" queryTableFieldId="11" dataDxfId="66"/>
    <tableColumn id="12" xr3:uid="{63620294-BC82-48B6-8FB9-A94ADC59D2DC}" uniqueName="12" name="Column12" queryTableFieldId="12" dataDxfId="65"/>
    <tableColumn id="13" xr3:uid="{41B3F19E-8333-4FD1-9CDB-C9B265911B91}" uniqueName="13" name="Column13" queryTableFieldId="13" dataDxfId="64"/>
    <tableColumn id="14" xr3:uid="{A8D2E5AA-2F4A-472A-B167-CC541865D7D7}" uniqueName="14" name="Column14" queryTableFieldId="14"/>
    <tableColumn id="15" xr3:uid="{59AD650F-3872-4961-825B-58F7E3AD8564}" uniqueName="15" name="Column15" queryTableFieldId="15" dataDxfId="63"/>
    <tableColumn id="16" xr3:uid="{07C0DFB4-1119-4661-A79B-0485A14D9F64}" uniqueName="16" name="Column16" queryTableFieldId="16"/>
    <tableColumn id="17" xr3:uid="{15518458-0FCC-4D2F-9FB4-8B6CD76085D7}" uniqueName="17" name="Column17" queryTableFieldId="17" dataDxfId="6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61"/>
    <tableColumn id="2" xr3:uid="{2F2F1A1F-D1DC-44A6-BDE0-8CB51013E927}" uniqueName="2" name="Column2" queryTableFieldId="2" dataDxfId="60"/>
    <tableColumn id="3" xr3:uid="{47013F3C-A06E-4E7A-B151-06C8C2568C78}" uniqueName="3" name="NEGOZIO DI RIFERIMENTO" queryTableFieldId="3" dataDxfId="59"/>
    <tableColumn id="4" xr3:uid="{6FB0F796-9A39-4E39-B31C-6270FAF0E4CA}" uniqueName="4" name="Column4" queryTableFieldId="4" dataDxfId="58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57"/>
    <tableColumn id="8" xr3:uid="{E22DB4D5-6DCE-49AE-B30C-B69A7E882F76}" uniqueName="8" name="Column8" queryTableFieldId="8" dataDxfId="56"/>
    <tableColumn id="9" xr3:uid="{7D48384A-32EF-44BC-AB4D-AC18350B1D61}" uniqueName="9" name="Column9" queryTableFieldId="9" dataDxfId="55"/>
    <tableColumn id="10" xr3:uid="{81AACB7B-6EFF-4515-B23B-CCDE82F64C2F}" uniqueName="10" name="Column10" queryTableFieldId="10" dataDxfId="54"/>
    <tableColumn id="11" xr3:uid="{D6E56929-A4CD-460B-8256-510713B18643}" uniqueName="11" name="Column11" queryTableFieldId="11" dataDxfId="53"/>
    <tableColumn id="12" xr3:uid="{B2F0C764-3421-4923-B21B-EDD03CEC2574}" uniqueName="12" name="Column12" queryTableFieldId="12" dataDxfId="52"/>
    <tableColumn id="13" xr3:uid="{E5B878E1-2CF5-4694-95D0-1C45576026B9}" uniqueName="13" name="Column13" queryTableFieldId="13" dataDxfId="51"/>
    <tableColumn id="14" xr3:uid="{C4375727-C635-4AF7-8AF6-6B99B9684E8F}" uniqueName="14" name="Column14" queryTableFieldId="14"/>
    <tableColumn id="15" xr3:uid="{50C87C42-4261-4EC4-B3BD-B63DAE998242}" uniqueName="15" name="Column15" queryTableFieldId="15" dataDxfId="50"/>
    <tableColumn id="16" xr3:uid="{AB900289-20F5-47D4-A08D-082533C2F707}" uniqueName="16" name="Column16" queryTableFieldId="16"/>
    <tableColumn id="17" xr3:uid="{A0AD300C-3EFA-48BB-A3A6-E32863239CCE}" uniqueName="17" name="Column17" queryTableFieldId="17" dataDxfId="4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48"/>
    <tableColumn id="2" xr3:uid="{2D3560DE-1A0D-4434-A61D-5CB6F003974A}" uniqueName="2" name="Column2" queryTableFieldId="2" dataDxfId="47"/>
    <tableColumn id="3" xr3:uid="{0A6E92D0-7052-4C5B-814A-E9F63B055D94}" uniqueName="3" name="NEGOZIO DI RIFERIMENTO" queryTableFieldId="3" dataDxfId="46"/>
    <tableColumn id="4" xr3:uid="{64FBDF11-0F42-47B2-A12D-1C58FD4F6DA7}" uniqueName="4" name="Column4" queryTableFieldId="4" dataDxfId="45"/>
    <tableColumn id="5" xr3:uid="{B995473C-7595-4E2A-A126-F5315FDDF37D}" uniqueName="5" name="Column5" queryTableFieldId="5"/>
    <tableColumn id="6" xr3:uid="{175E11FB-3361-4515-9709-AAD12E631B3D}" uniqueName="6" name="Column6" queryTableFieldId="6" dataDxfId="44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43"/>
    <tableColumn id="10" xr3:uid="{BB05FE49-4685-4EE3-9D6A-65D284E6115B}" uniqueName="10" name="Column10" queryTableFieldId="10" dataDxfId="42"/>
    <tableColumn id="11" xr3:uid="{53BAF3BA-E8FE-4763-847D-D4A332036273}" uniqueName="11" name="Column11" queryTableFieldId="11" dataDxfId="41"/>
    <tableColumn id="12" xr3:uid="{1939B86D-D6CB-43AC-8A6E-536018274099}" uniqueName="12" name="Column12" queryTableFieldId="12" dataDxfId="40"/>
    <tableColumn id="13" xr3:uid="{F0EE7B0B-180F-4F94-9206-1397D6824891}" uniqueName="13" name="Column13" queryTableFieldId="13" dataDxfId="39"/>
    <tableColumn id="14" xr3:uid="{31A14CD0-DC28-4526-A967-9D62FF30CDDD}" uniqueName="14" name="Column14" queryTableFieldId="14" dataDxfId="38"/>
    <tableColumn id="15" xr3:uid="{82E6D85E-310B-46C4-9755-8A5596A25CAD}" uniqueName="15" name="Column15" queryTableFieldId="15"/>
    <tableColumn id="16" xr3:uid="{AE219B2C-DEF4-4CC0-8CC5-9F1ED7A41D7C}" uniqueName="16" name="Column16" queryTableFieldId="16" dataDxfId="37"/>
    <tableColumn id="17" xr3:uid="{B67D8653-4B18-4539-BE8B-8819B384183A}" uniqueName="17" name="Column17" queryTableFieldId="17" dataDxfId="36"/>
    <tableColumn id="18" xr3:uid="{E616D527-212E-4FAC-A5BC-EAD91B69EFB9}" uniqueName="18" name="Column18" queryTableFieldId="18" dataDxfId="35"/>
    <tableColumn id="19" xr3:uid="{F858B357-472C-4302-8E36-6D08B7CFA918}" uniqueName="19" name="Column19" queryTableFieldId="19" dataDxfId="34"/>
    <tableColumn id="20" xr3:uid="{F7888C0A-52FC-4594-A2C2-21038AE29BBC}" uniqueName="20" name="Column20" queryTableFieldId="20" dataDxfId="33"/>
    <tableColumn id="21" xr3:uid="{A3CF419A-00F9-4FD8-8E4C-F66CBCBB47D1}" uniqueName="21" name="Column21" queryTableFieldId="21" dataDxfId="32"/>
    <tableColumn id="22" xr3:uid="{5D3C4EE6-B371-488D-8C62-CD34C7722870}" uniqueName="22" name="Column22" queryTableFieldId="22" dataDxfId="31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30"/>
    <tableColumn id="2" xr3:uid="{151F02BC-9B9D-42B1-B767-7505AF305EF5}" uniqueName="2" name="Column2" queryTableFieldId="2" dataDxfId="29"/>
    <tableColumn id="3" xr3:uid="{51516738-48D9-4B82-81DA-89C7BA9CD354}" uniqueName="3" name="NEGOZIO DI RIFERIMENTO" queryTableFieldId="3" dataDxfId="28"/>
    <tableColumn id="4" xr3:uid="{AC848E9E-4C0E-4BD7-BD16-8DE8EB79FF47}" uniqueName="4" name="Column4" queryTableFieldId="4" dataDxfId="27"/>
    <tableColumn id="5" xr3:uid="{81EF52C6-D328-401E-881C-2663336EC1F4}" uniqueName="5" name="Column5" queryTableFieldId="5"/>
    <tableColumn id="6" xr3:uid="{EBF427C5-41DE-4E4A-8696-6D37A701D997}" uniqueName="6" name="Column6" queryTableFieldId="6" dataDxfId="26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25"/>
    <tableColumn id="10" xr3:uid="{8B6FC228-CCFE-4D71-BF3C-FFF97DD441BE}" uniqueName="10" name="Column10" queryTableFieldId="10" dataDxfId="24"/>
    <tableColumn id="11" xr3:uid="{C7140690-B287-4280-BD48-8319F453AD51}" uniqueName="11" name="Column11" queryTableFieldId="11" dataDxfId="23"/>
    <tableColumn id="12" xr3:uid="{272D1C01-595A-46AD-A21F-800C022EE47B}" uniqueName="12" name="Column12" queryTableFieldId="12" dataDxfId="22"/>
    <tableColumn id="13" xr3:uid="{6B3228CE-BA3E-40B7-B587-31C06AFB9C1E}" uniqueName="13" name="Column13" queryTableFieldId="13" dataDxfId="21"/>
    <tableColumn id="14" xr3:uid="{B794A472-236A-4FEE-A38E-F17272C1C7D7}" uniqueName="14" name="Column14" queryTableFieldId="14" dataDxfId="20"/>
    <tableColumn id="15" xr3:uid="{97CBAF92-095E-49F8-BA60-FB18B0E63983}" uniqueName="15" name="Column15" queryTableFieldId="15"/>
    <tableColumn id="16" xr3:uid="{A696A0F7-26D0-4E78-A3EF-BAB55442604E}" uniqueName="16" name="Column16" queryTableFieldId="16" dataDxfId="19"/>
    <tableColumn id="17" xr3:uid="{E40B3803-FADE-4EC2-8110-8F01398BD332}" uniqueName="17" name="Column17" queryTableFieldId="17" dataDxfId="18"/>
    <tableColumn id="18" xr3:uid="{0AEBF931-88E9-4A35-AF3F-00DBFA19F0B9}" uniqueName="18" name="Column18" queryTableFieldId="18" dataDxfId="17"/>
    <tableColumn id="19" xr3:uid="{C810175E-D990-4594-9B0E-48E5398BF295}" uniqueName="19" name="Column19" queryTableFieldId="19" dataDxfId="16"/>
    <tableColumn id="20" xr3:uid="{4D685ECC-1FE2-4033-BA5C-EA6AF58D39F3}" uniqueName="20" name="Column20" queryTableFieldId="20" dataDxfId="15"/>
    <tableColumn id="21" xr3:uid="{28FF2C56-A171-4958-92BB-DEFD989A6246}" uniqueName="21" name="Column21" queryTableFieldId="21" dataDxfId="14"/>
    <tableColumn id="22" xr3:uid="{DABEFCF5-0E44-4A1F-B45B-21CD988E161A}" uniqueName="22" name="Column22" queryTableFieldId="22" dataDxfId="13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12"/>
    <tableColumn id="2" xr3:uid="{D3A7A0C5-4085-4A87-8326-DE5C5A21FD17}" uniqueName="2" name="Column2" queryTableFieldId="2" dataDxfId="11"/>
    <tableColumn id="3" xr3:uid="{A530AE88-3389-4427-86B9-5501DFD24676}" uniqueName="3" name="NEGOZIO DI RIFERIMENTO" queryTableFieldId="3" dataDxfId="10"/>
    <tableColumn id="4" xr3:uid="{52EECB98-A592-4292-BF92-30E6820ABDB0}" uniqueName="4" name="Column4" queryTableFieldId="4" dataDxfId="9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8"/>
    <tableColumn id="8" xr3:uid="{C63B29E1-1C20-4C4F-9823-18C75E82D8C0}" uniqueName="8" name="Column8" queryTableFieldId="8" dataDxfId="7"/>
    <tableColumn id="9" xr3:uid="{ACF04FBC-2005-4DC8-883C-D215646DFEA9}" uniqueName="9" name="Column9" queryTableFieldId="9" dataDxfId="6"/>
    <tableColumn id="10" xr3:uid="{55FFC812-6E89-441C-AD8F-052F10ED9056}" uniqueName="10" name="Column10" queryTableFieldId="10" dataDxfId="5"/>
    <tableColumn id="11" xr3:uid="{EC569C05-F9F6-4F28-BBC7-8B56616AF035}" uniqueName="11" name="Column11" queryTableFieldId="11" dataDxfId="4"/>
    <tableColumn id="12" xr3:uid="{B9D95B3D-BCB5-488F-BCF8-5ABC8C24ED64}" uniqueName="12" name="Column12" queryTableFieldId="12" dataDxfId="3"/>
    <tableColumn id="13" xr3:uid="{B51265CD-6451-4C32-B02C-FC09B05BB3CF}" uniqueName="13" name="Column13" queryTableFieldId="13" dataDxfId="2"/>
    <tableColumn id="14" xr3:uid="{5DEB58BE-1475-44C3-8C54-2760D5A6F630}" uniqueName="14" name="Column14" queryTableFieldId="14"/>
    <tableColumn id="15" xr3:uid="{80C237E3-2454-4999-A302-9A788CF2596D}" uniqueName="15" name="Column15" queryTableFieldId="15" dataDxfId="1"/>
    <tableColumn id="16" xr3:uid="{1D65C35B-8785-41F8-93FC-DEBFBDBEA49D}" uniqueName="16" name="Column16" queryTableFieldId="16"/>
    <tableColumn id="17" xr3:uid="{6B58ACE2-BA06-4484-9365-715428C79ED5}" uniqueName="17" name="Column17" queryTableFieldId="17" dataDxfId="0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1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8" width="21.625" bestFit="1" customWidth="1"/>
    <col min="9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64</v>
      </c>
      <c r="B4" t="s">
        <v>109</v>
      </c>
      <c r="C4" t="s">
        <v>110</v>
      </c>
      <c r="D4" t="s">
        <v>111</v>
      </c>
      <c r="E4" t="s">
        <v>112</v>
      </c>
      <c r="F4">
        <v>45995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64</v>
      </c>
      <c r="B5" t="s">
        <v>113</v>
      </c>
      <c r="C5" t="s">
        <v>110</v>
      </c>
      <c r="D5" t="s">
        <v>114</v>
      </c>
      <c r="E5" t="s">
        <v>115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64</v>
      </c>
      <c r="B6" t="s">
        <v>116</v>
      </c>
      <c r="C6" t="s">
        <v>110</v>
      </c>
      <c r="D6" t="s">
        <v>117</v>
      </c>
      <c r="E6" t="s">
        <v>118</v>
      </c>
      <c r="F6">
        <v>46003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64</v>
      </c>
      <c r="B7" t="s">
        <v>119</v>
      </c>
      <c r="C7" t="s">
        <v>110</v>
      </c>
      <c r="D7" t="s">
        <v>120</v>
      </c>
      <c r="E7" t="s">
        <v>121</v>
      </c>
      <c r="F7">
        <v>46011</v>
      </c>
      <c r="G7" t="s">
        <v>7</v>
      </c>
      <c r="H7" t="s">
        <v>14</v>
      </c>
      <c r="J7" t="s">
        <v>199</v>
      </c>
      <c r="K7" t="s">
        <v>55</v>
      </c>
      <c r="M7" t="s">
        <v>14</v>
      </c>
      <c r="Q7" t="s">
        <v>63</v>
      </c>
    </row>
    <row r="8" spans="1:17" x14ac:dyDescent="0.2">
      <c r="A8" t="s">
        <v>64</v>
      </c>
      <c r="B8" t="s">
        <v>119</v>
      </c>
      <c r="C8" t="s">
        <v>110</v>
      </c>
      <c r="D8" t="s">
        <v>122</v>
      </c>
      <c r="E8" t="s">
        <v>123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65</v>
      </c>
      <c r="B9" t="s">
        <v>124</v>
      </c>
      <c r="C9" t="s">
        <v>110</v>
      </c>
      <c r="D9" t="s">
        <v>125</v>
      </c>
      <c r="E9" t="s">
        <v>126</v>
      </c>
      <c r="F9">
        <v>46011</v>
      </c>
      <c r="G9" t="s">
        <v>7</v>
      </c>
      <c r="H9" t="s">
        <v>14</v>
      </c>
      <c r="J9" t="s">
        <v>199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style="12" bestFit="1" customWidth="1"/>
    <col min="11" max="11" width="21.625" style="12" bestFit="1" customWidth="1"/>
    <col min="12" max="12" width="12.25" style="12" bestFit="1" customWidth="1"/>
    <col min="13" max="13" width="14" style="12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s="12" t="s">
        <v>24</v>
      </c>
      <c r="K1" s="12" t="s">
        <v>25</v>
      </c>
      <c r="L1" s="12" t="s">
        <v>26</v>
      </c>
      <c r="M1" s="12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s="12" t="s">
        <v>48</v>
      </c>
      <c r="K3" s="12" t="s">
        <v>49</v>
      </c>
      <c r="L3" s="12" t="s">
        <v>50</v>
      </c>
      <c r="M3" s="12" t="s">
        <v>51</v>
      </c>
    </row>
    <row r="4" spans="1:23" x14ac:dyDescent="0.2">
      <c r="A4" t="s">
        <v>52</v>
      </c>
      <c r="B4" t="s">
        <v>127</v>
      </c>
      <c r="C4" t="s">
        <v>3</v>
      </c>
      <c r="D4" t="s">
        <v>128</v>
      </c>
      <c r="E4" t="s">
        <v>129</v>
      </c>
      <c r="F4" t="s">
        <v>53</v>
      </c>
      <c r="G4">
        <v>45992</v>
      </c>
      <c r="H4">
        <v>46002</v>
      </c>
      <c r="I4" t="s">
        <v>6</v>
      </c>
      <c r="J4" s="12" t="s">
        <v>54</v>
      </c>
      <c r="M4" s="12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64</v>
      </c>
      <c r="B5" t="s">
        <v>127</v>
      </c>
      <c r="C5" t="s">
        <v>3</v>
      </c>
      <c r="D5" t="s">
        <v>130</v>
      </c>
      <c r="E5" t="s">
        <v>131</v>
      </c>
      <c r="F5" t="s">
        <v>53</v>
      </c>
      <c r="G5">
        <v>45992</v>
      </c>
      <c r="H5">
        <v>46002</v>
      </c>
      <c r="I5" t="s">
        <v>6</v>
      </c>
      <c r="J5" s="12" t="s">
        <v>54</v>
      </c>
      <c r="M5" s="12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65</v>
      </c>
      <c r="B6" t="s">
        <v>132</v>
      </c>
      <c r="C6" t="s">
        <v>3</v>
      </c>
      <c r="D6" t="s">
        <v>133</v>
      </c>
      <c r="E6" t="s">
        <v>134</v>
      </c>
      <c r="F6" t="s">
        <v>59</v>
      </c>
      <c r="G6">
        <v>45994</v>
      </c>
      <c r="H6">
        <v>46004</v>
      </c>
      <c r="I6" t="s">
        <v>6</v>
      </c>
      <c r="J6" s="12" t="s">
        <v>54</v>
      </c>
      <c r="M6" s="12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66</v>
      </c>
      <c r="B7" t="s">
        <v>132</v>
      </c>
      <c r="C7" t="s">
        <v>3</v>
      </c>
      <c r="D7" t="s">
        <v>135</v>
      </c>
      <c r="E7" t="s">
        <v>136</v>
      </c>
      <c r="F7" t="s">
        <v>59</v>
      </c>
      <c r="G7">
        <v>45994</v>
      </c>
      <c r="H7">
        <v>46004</v>
      </c>
      <c r="I7" t="s">
        <v>6</v>
      </c>
      <c r="J7" s="12" t="s">
        <v>54</v>
      </c>
      <c r="M7" s="12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52</v>
      </c>
      <c r="B8" t="s">
        <v>109</v>
      </c>
      <c r="C8" t="s">
        <v>137</v>
      </c>
      <c r="D8" t="s">
        <v>138</v>
      </c>
      <c r="E8" t="s">
        <v>139</v>
      </c>
      <c r="F8" t="s">
        <v>59</v>
      </c>
      <c r="G8">
        <v>45995</v>
      </c>
      <c r="H8">
        <v>46005</v>
      </c>
      <c r="I8" t="s">
        <v>63</v>
      </c>
      <c r="J8" s="12" t="s">
        <v>14</v>
      </c>
      <c r="M8" s="12" t="s">
        <v>199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52</v>
      </c>
      <c r="B9" t="s">
        <v>140</v>
      </c>
      <c r="C9" t="s">
        <v>137</v>
      </c>
      <c r="D9" t="s">
        <v>141</v>
      </c>
      <c r="E9" t="s">
        <v>142</v>
      </c>
      <c r="F9" t="s">
        <v>53</v>
      </c>
      <c r="G9">
        <v>45997</v>
      </c>
      <c r="H9">
        <v>46007</v>
      </c>
      <c r="I9" t="s">
        <v>14</v>
      </c>
      <c r="J9" s="12" t="s">
        <v>54</v>
      </c>
      <c r="K9" s="12" t="s">
        <v>14</v>
      </c>
      <c r="M9" s="12" t="s">
        <v>199</v>
      </c>
      <c r="N9" t="s">
        <v>55</v>
      </c>
      <c r="O9" t="s">
        <v>55</v>
      </c>
    </row>
    <row r="10" spans="1:23" x14ac:dyDescent="0.2">
      <c r="A10" t="s">
        <v>66</v>
      </c>
      <c r="B10" t="s">
        <v>143</v>
      </c>
      <c r="C10" t="s">
        <v>3</v>
      </c>
      <c r="D10" t="s">
        <v>144</v>
      </c>
      <c r="E10" t="s">
        <v>145</v>
      </c>
      <c r="F10" t="s">
        <v>59</v>
      </c>
      <c r="G10">
        <v>45999</v>
      </c>
      <c r="H10">
        <v>46009</v>
      </c>
      <c r="I10" t="s">
        <v>6</v>
      </c>
      <c r="J10" s="12" t="s">
        <v>54</v>
      </c>
      <c r="M10" s="12" t="s">
        <v>13</v>
      </c>
      <c r="N10" t="s">
        <v>55</v>
      </c>
      <c r="O10" t="s">
        <v>55</v>
      </c>
    </row>
    <row r="11" spans="1:23" x14ac:dyDescent="0.2">
      <c r="A11" t="s">
        <v>52</v>
      </c>
      <c r="B11" t="s">
        <v>143</v>
      </c>
      <c r="C11" t="s">
        <v>137</v>
      </c>
      <c r="D11" t="s">
        <v>146</v>
      </c>
      <c r="E11" t="s">
        <v>147</v>
      </c>
      <c r="F11" t="s">
        <v>59</v>
      </c>
      <c r="G11">
        <v>45999</v>
      </c>
      <c r="H11">
        <v>46009</v>
      </c>
      <c r="I11" t="s">
        <v>6</v>
      </c>
      <c r="J11" s="12" t="s">
        <v>54</v>
      </c>
      <c r="M11" s="12" t="s">
        <v>13</v>
      </c>
      <c r="N11" t="s">
        <v>55</v>
      </c>
      <c r="O11" t="s">
        <v>55</v>
      </c>
    </row>
    <row r="12" spans="1:23" x14ac:dyDescent="0.2">
      <c r="A12" t="s">
        <v>52</v>
      </c>
      <c r="B12" t="s">
        <v>143</v>
      </c>
      <c r="C12" t="s">
        <v>137</v>
      </c>
      <c r="D12" t="s">
        <v>148</v>
      </c>
      <c r="E12" t="s">
        <v>149</v>
      </c>
      <c r="F12" t="s">
        <v>59</v>
      </c>
      <c r="G12">
        <v>45999</v>
      </c>
      <c r="H12">
        <v>46009</v>
      </c>
      <c r="I12" t="s">
        <v>6</v>
      </c>
      <c r="J12" s="12" t="s">
        <v>54</v>
      </c>
      <c r="M12" s="12" t="s">
        <v>13</v>
      </c>
      <c r="N12" t="s">
        <v>55</v>
      </c>
      <c r="O12" t="s">
        <v>55</v>
      </c>
    </row>
    <row r="13" spans="1:23" x14ac:dyDescent="0.2">
      <c r="A13" t="s">
        <v>65</v>
      </c>
      <c r="B13" t="s">
        <v>150</v>
      </c>
      <c r="C13" t="s">
        <v>3</v>
      </c>
      <c r="D13" t="s">
        <v>151</v>
      </c>
      <c r="E13" t="s">
        <v>152</v>
      </c>
      <c r="F13" t="s">
        <v>59</v>
      </c>
      <c r="G13">
        <v>46002</v>
      </c>
      <c r="H13">
        <v>46012</v>
      </c>
      <c r="I13" t="s">
        <v>6</v>
      </c>
      <c r="J13" s="12" t="s">
        <v>54</v>
      </c>
      <c r="M13" s="12" t="s">
        <v>13</v>
      </c>
      <c r="N13" t="s">
        <v>55</v>
      </c>
      <c r="O13" t="s">
        <v>55</v>
      </c>
    </row>
    <row r="14" spans="1:23" x14ac:dyDescent="0.2">
      <c r="A14" t="s">
        <v>64</v>
      </c>
      <c r="B14" t="s">
        <v>119</v>
      </c>
      <c r="C14" t="s">
        <v>3</v>
      </c>
      <c r="D14" t="s">
        <v>153</v>
      </c>
      <c r="E14" t="s">
        <v>154</v>
      </c>
      <c r="F14" t="s">
        <v>59</v>
      </c>
      <c r="G14">
        <v>46005</v>
      </c>
      <c r="H14">
        <v>46015</v>
      </c>
      <c r="I14" t="s">
        <v>6</v>
      </c>
      <c r="J14" s="12" t="s">
        <v>54</v>
      </c>
      <c r="M14" s="12" t="s">
        <v>13</v>
      </c>
      <c r="N14" t="s">
        <v>55</v>
      </c>
      <c r="O14" t="s">
        <v>55</v>
      </c>
    </row>
    <row r="15" spans="1:23" x14ac:dyDescent="0.2">
      <c r="A15" t="s">
        <v>64</v>
      </c>
      <c r="B15" t="s">
        <v>119</v>
      </c>
      <c r="C15" t="s">
        <v>3</v>
      </c>
      <c r="D15" t="s">
        <v>155</v>
      </c>
      <c r="E15" t="s">
        <v>156</v>
      </c>
      <c r="F15" t="s">
        <v>59</v>
      </c>
      <c r="G15">
        <v>46005</v>
      </c>
      <c r="H15">
        <v>46015</v>
      </c>
      <c r="I15" t="s">
        <v>6</v>
      </c>
      <c r="J15" s="12" t="s">
        <v>54</v>
      </c>
      <c r="M15" s="12" t="s">
        <v>13</v>
      </c>
      <c r="N15" t="s">
        <v>55</v>
      </c>
      <c r="O15" t="s">
        <v>55</v>
      </c>
    </row>
    <row r="16" spans="1:23" x14ac:dyDescent="0.2">
      <c r="A16" t="s">
        <v>64</v>
      </c>
      <c r="B16" t="s">
        <v>119</v>
      </c>
      <c r="C16" t="s">
        <v>157</v>
      </c>
      <c r="D16" t="s">
        <v>122</v>
      </c>
      <c r="E16" t="s">
        <v>123</v>
      </c>
      <c r="F16" t="s">
        <v>59</v>
      </c>
      <c r="G16">
        <v>46005</v>
      </c>
      <c r="H16">
        <v>46015</v>
      </c>
      <c r="I16" t="s">
        <v>6</v>
      </c>
      <c r="J16" s="12" t="s">
        <v>54</v>
      </c>
      <c r="M16" s="12" t="s">
        <v>13</v>
      </c>
      <c r="N16" t="s">
        <v>55</v>
      </c>
      <c r="O16" t="s">
        <v>55</v>
      </c>
    </row>
    <row r="17" spans="1:15" x14ac:dyDescent="0.2">
      <c r="A17" t="s">
        <v>65</v>
      </c>
      <c r="B17" t="s">
        <v>158</v>
      </c>
      <c r="C17" t="s">
        <v>3</v>
      </c>
      <c r="D17" t="s">
        <v>159</v>
      </c>
      <c r="E17" t="s">
        <v>160</v>
      </c>
      <c r="F17" t="s">
        <v>53</v>
      </c>
      <c r="G17">
        <v>46006</v>
      </c>
      <c r="H17">
        <v>46016</v>
      </c>
      <c r="I17" t="s">
        <v>6</v>
      </c>
      <c r="J17" s="12" t="s">
        <v>54</v>
      </c>
      <c r="M17" s="12" t="s">
        <v>13</v>
      </c>
      <c r="N17" t="s">
        <v>55</v>
      </c>
      <c r="O17" t="s">
        <v>55</v>
      </c>
    </row>
    <row r="18" spans="1:15" x14ac:dyDescent="0.2">
      <c r="A18" t="s">
        <v>65</v>
      </c>
      <c r="B18" t="s">
        <v>161</v>
      </c>
      <c r="C18" t="s">
        <v>3</v>
      </c>
      <c r="D18" t="s">
        <v>162</v>
      </c>
      <c r="E18" t="s">
        <v>163</v>
      </c>
      <c r="F18" t="s">
        <v>53</v>
      </c>
      <c r="G18">
        <v>46006</v>
      </c>
      <c r="H18">
        <v>46019</v>
      </c>
      <c r="I18" t="s">
        <v>14</v>
      </c>
      <c r="J18" s="12" t="s">
        <v>54</v>
      </c>
      <c r="K18" s="12" t="s">
        <v>14</v>
      </c>
      <c r="M18" s="12" t="s">
        <v>199</v>
      </c>
      <c r="N18" t="s">
        <v>55</v>
      </c>
      <c r="O18" t="s">
        <v>55</v>
      </c>
    </row>
    <row r="19" spans="1:15" x14ac:dyDescent="0.2">
      <c r="A19" t="s">
        <v>52</v>
      </c>
      <c r="B19" t="s">
        <v>161</v>
      </c>
      <c r="C19" t="s">
        <v>3</v>
      </c>
      <c r="D19" t="s">
        <v>164</v>
      </c>
      <c r="E19" t="s">
        <v>165</v>
      </c>
      <c r="F19" t="s">
        <v>53</v>
      </c>
      <c r="G19">
        <v>46006</v>
      </c>
      <c r="H19">
        <v>46019</v>
      </c>
      <c r="I19" t="s">
        <v>6</v>
      </c>
      <c r="J19" s="12" t="s">
        <v>54</v>
      </c>
      <c r="M19" s="12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161</v>
      </c>
      <c r="C20" t="s">
        <v>166</v>
      </c>
      <c r="D20" t="s">
        <v>167</v>
      </c>
      <c r="E20" t="s">
        <v>168</v>
      </c>
      <c r="F20" t="s">
        <v>59</v>
      </c>
      <c r="G20">
        <v>46006</v>
      </c>
      <c r="H20">
        <v>46019</v>
      </c>
      <c r="I20" t="s">
        <v>6</v>
      </c>
      <c r="J20" s="12" t="s">
        <v>54</v>
      </c>
      <c r="M20" s="12" t="s">
        <v>13</v>
      </c>
      <c r="N20" t="s">
        <v>55</v>
      </c>
      <c r="O20" t="s">
        <v>55</v>
      </c>
    </row>
    <row r="21" spans="1:15" x14ac:dyDescent="0.2">
      <c r="A21" t="s">
        <v>64</v>
      </c>
      <c r="B21" t="s">
        <v>169</v>
      </c>
      <c r="C21" t="s">
        <v>3</v>
      </c>
      <c r="D21" t="s">
        <v>170</v>
      </c>
      <c r="E21" t="s">
        <v>171</v>
      </c>
      <c r="F21" t="s">
        <v>53</v>
      </c>
      <c r="G21">
        <v>46006</v>
      </c>
      <c r="H21">
        <v>46020</v>
      </c>
      <c r="I21" t="s">
        <v>6</v>
      </c>
      <c r="J21" s="12" t="s">
        <v>54</v>
      </c>
      <c r="M21" s="12" t="s">
        <v>13</v>
      </c>
      <c r="N21" t="s">
        <v>55</v>
      </c>
      <c r="O21" t="s">
        <v>55</v>
      </c>
    </row>
    <row r="22" spans="1:15" x14ac:dyDescent="0.2">
      <c r="A22" t="s">
        <v>64</v>
      </c>
      <c r="B22" t="s">
        <v>172</v>
      </c>
      <c r="C22" t="s">
        <v>3</v>
      </c>
      <c r="D22" t="s">
        <v>173</v>
      </c>
      <c r="E22" t="s">
        <v>174</v>
      </c>
      <c r="F22" t="s">
        <v>59</v>
      </c>
      <c r="G22">
        <v>46006</v>
      </c>
      <c r="H22">
        <v>46021</v>
      </c>
      <c r="I22" t="s">
        <v>6</v>
      </c>
      <c r="J22" s="12" t="s">
        <v>54</v>
      </c>
      <c r="M22" s="12" t="s">
        <v>13</v>
      </c>
      <c r="N22" t="s">
        <v>55</v>
      </c>
      <c r="O22" t="s">
        <v>55</v>
      </c>
    </row>
    <row r="23" spans="1:15" x14ac:dyDescent="0.2">
      <c r="A23" t="s">
        <v>64</v>
      </c>
      <c r="B23" t="s">
        <v>175</v>
      </c>
      <c r="C23" t="s">
        <v>137</v>
      </c>
      <c r="D23" t="s">
        <v>176</v>
      </c>
      <c r="E23" t="s">
        <v>177</v>
      </c>
      <c r="F23" t="s">
        <v>59</v>
      </c>
      <c r="G23">
        <v>46006</v>
      </c>
      <c r="H23">
        <v>46023</v>
      </c>
      <c r="I23" t="s">
        <v>6</v>
      </c>
      <c r="J23" s="12" t="s">
        <v>54</v>
      </c>
      <c r="M23" s="12" t="s">
        <v>13</v>
      </c>
      <c r="N23" t="s">
        <v>55</v>
      </c>
      <c r="O23" t="s">
        <v>55</v>
      </c>
    </row>
    <row r="24" spans="1:15" x14ac:dyDescent="0.2">
      <c r="A24" t="s">
        <v>52</v>
      </c>
      <c r="B24" t="s">
        <v>178</v>
      </c>
      <c r="C24" t="s">
        <v>137</v>
      </c>
      <c r="D24" t="s">
        <v>179</v>
      </c>
      <c r="E24" t="s">
        <v>180</v>
      </c>
      <c r="F24" t="s">
        <v>59</v>
      </c>
      <c r="G24">
        <v>46006</v>
      </c>
      <c r="H24">
        <v>46025</v>
      </c>
      <c r="I24" t="s">
        <v>6</v>
      </c>
      <c r="J24" s="12" t="s">
        <v>54</v>
      </c>
      <c r="M24" s="12" t="s">
        <v>13</v>
      </c>
      <c r="N24" t="s">
        <v>55</v>
      </c>
      <c r="O24" t="s">
        <v>55</v>
      </c>
    </row>
    <row r="25" spans="1:15" x14ac:dyDescent="0.2">
      <c r="A25" t="s">
        <v>52</v>
      </c>
      <c r="B25" t="s">
        <v>181</v>
      </c>
      <c r="C25" t="s">
        <v>3</v>
      </c>
      <c r="D25" t="s">
        <v>182</v>
      </c>
      <c r="E25" t="s">
        <v>183</v>
      </c>
      <c r="F25" t="s">
        <v>59</v>
      </c>
      <c r="G25">
        <v>46006</v>
      </c>
      <c r="H25">
        <v>46026</v>
      </c>
      <c r="I25" t="s">
        <v>6</v>
      </c>
      <c r="J25" s="12" t="s">
        <v>54</v>
      </c>
      <c r="M25" s="12" t="s">
        <v>13</v>
      </c>
      <c r="N25" t="s">
        <v>55</v>
      </c>
      <c r="O25" t="s">
        <v>55</v>
      </c>
    </row>
    <row r="26" spans="1:15" x14ac:dyDescent="0.2">
      <c r="A26" t="s">
        <v>64</v>
      </c>
      <c r="B26" t="s">
        <v>181</v>
      </c>
      <c r="C26" t="s">
        <v>137</v>
      </c>
      <c r="D26" t="s">
        <v>184</v>
      </c>
      <c r="E26" t="s">
        <v>180</v>
      </c>
      <c r="F26" t="s">
        <v>59</v>
      </c>
      <c r="G26">
        <v>46006</v>
      </c>
      <c r="H26">
        <v>46026</v>
      </c>
      <c r="I26" t="s">
        <v>6</v>
      </c>
      <c r="J26" s="12" t="s">
        <v>54</v>
      </c>
      <c r="M26" s="12" t="s">
        <v>13</v>
      </c>
      <c r="N26" t="s">
        <v>55</v>
      </c>
      <c r="O26" t="s">
        <v>55</v>
      </c>
    </row>
    <row r="27" spans="1:15" x14ac:dyDescent="0.2">
      <c r="A27" t="s">
        <v>52</v>
      </c>
      <c r="B27" t="s">
        <v>181</v>
      </c>
      <c r="C27" t="s">
        <v>137</v>
      </c>
      <c r="D27" t="s">
        <v>185</v>
      </c>
      <c r="E27" t="s">
        <v>186</v>
      </c>
      <c r="F27" t="s">
        <v>53</v>
      </c>
      <c r="G27">
        <v>46006</v>
      </c>
      <c r="H27">
        <v>46026</v>
      </c>
      <c r="I27" t="s">
        <v>6</v>
      </c>
      <c r="J27" s="12" t="s">
        <v>54</v>
      </c>
      <c r="M27" s="12" t="s">
        <v>13</v>
      </c>
      <c r="N27" t="s">
        <v>55</v>
      </c>
      <c r="O27" t="s">
        <v>55</v>
      </c>
    </row>
    <row r="28" spans="1:15" x14ac:dyDescent="0.2">
      <c r="A28" t="s">
        <v>52</v>
      </c>
      <c r="B28" t="s">
        <v>187</v>
      </c>
      <c r="C28" t="s">
        <v>3</v>
      </c>
      <c r="D28" t="s">
        <v>188</v>
      </c>
      <c r="E28" t="s">
        <v>189</v>
      </c>
      <c r="F28" t="s">
        <v>59</v>
      </c>
      <c r="G28">
        <v>46006</v>
      </c>
      <c r="H28">
        <v>46027</v>
      </c>
      <c r="I28" t="s">
        <v>6</v>
      </c>
      <c r="J28" s="12" t="s">
        <v>54</v>
      </c>
      <c r="M28" s="12" t="s">
        <v>13</v>
      </c>
      <c r="N28" t="s">
        <v>55</v>
      </c>
      <c r="O28" t="s">
        <v>55</v>
      </c>
    </row>
    <row r="29" spans="1:15" x14ac:dyDescent="0.2">
      <c r="A29" t="s">
        <v>65</v>
      </c>
      <c r="B29" t="s">
        <v>187</v>
      </c>
      <c r="C29" t="s">
        <v>137</v>
      </c>
      <c r="D29" t="s">
        <v>190</v>
      </c>
      <c r="E29" t="s">
        <v>191</v>
      </c>
      <c r="F29" t="s">
        <v>59</v>
      </c>
      <c r="G29">
        <v>46006</v>
      </c>
      <c r="H29">
        <v>46027</v>
      </c>
      <c r="I29" t="s">
        <v>6</v>
      </c>
      <c r="J29" s="12" t="s">
        <v>54</v>
      </c>
      <c r="M29" s="12" t="s">
        <v>13</v>
      </c>
      <c r="N29" t="s">
        <v>55</v>
      </c>
      <c r="O29" t="s">
        <v>55</v>
      </c>
    </row>
    <row r="30" spans="1:15" x14ac:dyDescent="0.2">
      <c r="A30" t="s">
        <v>65</v>
      </c>
      <c r="B30" t="s">
        <v>192</v>
      </c>
      <c r="C30" t="s">
        <v>3</v>
      </c>
      <c r="D30" t="s">
        <v>193</v>
      </c>
      <c r="E30" t="s">
        <v>194</v>
      </c>
      <c r="F30" t="s">
        <v>53</v>
      </c>
      <c r="G30">
        <v>46006</v>
      </c>
      <c r="H30">
        <v>46027</v>
      </c>
      <c r="I30" t="s">
        <v>6</v>
      </c>
      <c r="J30" s="12" t="s">
        <v>54</v>
      </c>
      <c r="M30" s="12" t="s">
        <v>13</v>
      </c>
      <c r="N30" t="s">
        <v>55</v>
      </c>
      <c r="O30" t="s">
        <v>55</v>
      </c>
    </row>
    <row r="31" spans="1:15" x14ac:dyDescent="0.2">
      <c r="A31" t="s">
        <v>65</v>
      </c>
      <c r="B31" t="s">
        <v>192</v>
      </c>
      <c r="C31" t="s">
        <v>3</v>
      </c>
      <c r="D31" t="s">
        <v>195</v>
      </c>
      <c r="E31" t="s">
        <v>196</v>
      </c>
      <c r="F31" t="s">
        <v>59</v>
      </c>
      <c r="G31">
        <v>46006</v>
      </c>
      <c r="H31">
        <v>46027</v>
      </c>
      <c r="I31" t="s">
        <v>6</v>
      </c>
      <c r="J31" s="12" t="s">
        <v>54</v>
      </c>
      <c r="M31" s="12" t="s">
        <v>13</v>
      </c>
      <c r="N31" t="s">
        <v>55</v>
      </c>
      <c r="O31" t="s">
        <v>55</v>
      </c>
    </row>
    <row r="32" spans="1:15" x14ac:dyDescent="0.2">
      <c r="F32" t="s">
        <v>62</v>
      </c>
      <c r="G32" t="s">
        <v>62</v>
      </c>
      <c r="H32" t="s">
        <v>62</v>
      </c>
      <c r="M32" s="1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s="12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s="12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s="12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s="12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s="12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s="12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s="12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s="12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s="12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s="1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s="12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s="12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s="12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s="12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s="12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s="12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s="12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s="12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s="12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s="1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s="12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s="12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s="12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s="12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s="12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s="12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s="12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s="12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s="12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s="1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s="12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s="12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s="12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s="12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s="12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s="12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s="12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s="12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s="12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s="1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s="12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s="12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s="12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s="12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s="12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s="12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s="12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s="12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s="12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s="1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s="12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s="12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s="12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s="12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s="12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s="12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s="12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s="12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s="12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s="1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s="12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s="12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s="12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s="12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s="12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s="12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s="12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s="12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s="12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s="1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s="12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s="12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s="12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s="12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s="12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s="12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s="12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s="12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s="12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s="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s="12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s="12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s="12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s="12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s="12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s="12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s="12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s="12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s="12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s="1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s="12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s="12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s="12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s="12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s="12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s="12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s="12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s="12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s="12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s="1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s="12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s="12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s="12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s="12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s="12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s="12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s="12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s="12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s="12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s="1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s="12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s="12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s="12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s="12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s="12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s="12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s="12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s="12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s="12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s="1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s="12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s="12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s="12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s="12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s="12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s="12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s="12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s="12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s="12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s="1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s="12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s="12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s="12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s="12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s="12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s="12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s="12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s="12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s="12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s="1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s="12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s="12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s="12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s="12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s="12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s="12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s="12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s="12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s="12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s="1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s="12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s="12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s="12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s="12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s="12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s="12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s="12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s="12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s="12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s="1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s="12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s="12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s="12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s="12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s="12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s="12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s="12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s="12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s="12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s="1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s="12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s="12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s="12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s="12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s="12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s="12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s="12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s="12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s="12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s="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s="12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s="12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s="12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s="12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s="12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s="12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s="12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s="12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s="12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s="1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s="12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s="12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s="12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s="12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s="12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s="12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s="12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s="12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s="12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s="1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s="12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s="12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s="12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s="12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s="12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s="12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s="12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s="12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s="12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s="1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s="12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s="12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s="12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s="12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s="12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s="12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s="12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s="12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s="12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s="1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s="12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s="12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s="12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s="12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s="12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s="12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s="12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s="12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s="12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s="1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s="12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s="12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s="12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s="12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s="12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s="12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s="12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s="12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s="12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s="1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s="12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s="12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s="12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s="12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s="12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s="12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s="12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s="12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s="12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s="1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s="12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s="12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s="12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s="12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s="12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s="12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s="12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s="12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s="12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s="1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s="12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s="12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s="12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s="12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s="12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s="12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s="12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s="12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s="12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s="1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s="12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s="12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s="12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s="12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s="12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s="12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s="12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s="12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s="12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s="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s="12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s="12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s="12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s="12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s="12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s="12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s="12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s="12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s="12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s="1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s="12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s="12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s="12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s="12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s="12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s="12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s="12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s="12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s="12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s="1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s="12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s="12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s="12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s="12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s="12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s="12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s="12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s="12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s="12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s="1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s="12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s="12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s="12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s="12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s="12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s="12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s="12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s="12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s="12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s="1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s="12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s="12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s="12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s="12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s="12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s="12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s="12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s="12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s="12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s="1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s="12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s="12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s="12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s="12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s="12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s="12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s="12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s="12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s="12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s="1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s="12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s="12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s="12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s="12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s="12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s="12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s="12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s="12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s="12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s="1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s="12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s="12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s="12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s="12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s="12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s="12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s="12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s="12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s="12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s="1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s="12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s="12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s="12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s="12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s="12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s="12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s="12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s="12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s="12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s="1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s="12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s="12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s="12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s="12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s="12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s="12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s="12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s="12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s="12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s="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s="12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s="12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s="12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s="12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s="12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s="12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s="12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s="12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s="12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s="1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s="12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s="12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s="12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s="12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s="12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s="12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s="12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s="12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s="12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s="1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s="12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s="12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s="12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s="12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s="12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s="12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s="12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s="12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s="12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s="1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s="12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s="12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s="12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s="12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s="12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s="12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s="12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s="12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s="12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s="1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s="12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s="12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s="12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s="12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s="12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s="12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s="12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s="12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s="12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s="1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s="12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s="12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s="12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s="12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s="12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s="12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s="12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s="12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s="12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s="1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s="12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s="12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s="12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s="12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s="12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s="12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s="12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s="12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s="12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s="1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s="12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s="12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s="12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s="12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s="12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s="12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s="12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s="12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s="12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s="1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s="12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s="12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s="12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s="12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s="12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s="12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s="12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s="12" t="s">
        <v>62</v>
      </c>
      <c r="N500" t="s">
        <v>62</v>
      </c>
      <c r="O500" t="s">
        <v>62</v>
      </c>
    </row>
    <row r="508" spans="6:15" x14ac:dyDescent="0.2">
      <c r="M508" s="12" t="s">
        <v>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73</v>
      </c>
      <c r="B4" t="s">
        <v>248</v>
      </c>
      <c r="C4" t="s">
        <v>157</v>
      </c>
      <c r="D4" t="s">
        <v>249</v>
      </c>
      <c r="E4" t="s">
        <v>250</v>
      </c>
      <c r="F4" t="s">
        <v>53</v>
      </c>
      <c r="G4">
        <v>45993</v>
      </c>
      <c r="H4">
        <v>46003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72</v>
      </c>
      <c r="B5" t="s">
        <v>132</v>
      </c>
      <c r="C5" t="s">
        <v>3</v>
      </c>
      <c r="D5" t="s">
        <v>489</v>
      </c>
      <c r="E5" t="s">
        <v>490</v>
      </c>
      <c r="F5" t="s">
        <v>53</v>
      </c>
      <c r="G5">
        <v>45994</v>
      </c>
      <c r="H5">
        <v>46004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73</v>
      </c>
      <c r="B6" t="s">
        <v>109</v>
      </c>
      <c r="C6" t="s">
        <v>3</v>
      </c>
      <c r="D6" t="s">
        <v>491</v>
      </c>
      <c r="E6" t="s">
        <v>492</v>
      </c>
      <c r="F6" t="s">
        <v>59</v>
      </c>
      <c r="G6">
        <v>45995</v>
      </c>
      <c r="H6">
        <v>46005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73</v>
      </c>
      <c r="B7" t="s">
        <v>109</v>
      </c>
      <c r="C7" t="s">
        <v>3</v>
      </c>
      <c r="D7" t="s">
        <v>493</v>
      </c>
      <c r="E7" t="s">
        <v>494</v>
      </c>
      <c r="F7" t="s">
        <v>59</v>
      </c>
      <c r="G7">
        <v>45995</v>
      </c>
      <c r="H7">
        <v>46005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73</v>
      </c>
      <c r="B8" t="s">
        <v>211</v>
      </c>
      <c r="C8" t="s">
        <v>3</v>
      </c>
      <c r="D8" t="s">
        <v>495</v>
      </c>
      <c r="E8" t="s">
        <v>496</v>
      </c>
      <c r="F8" t="s">
        <v>59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71</v>
      </c>
      <c r="B9" t="s">
        <v>140</v>
      </c>
      <c r="C9" t="s">
        <v>3</v>
      </c>
      <c r="D9" t="s">
        <v>497</v>
      </c>
      <c r="E9" t="s">
        <v>498</v>
      </c>
      <c r="F9" t="s">
        <v>59</v>
      </c>
      <c r="G9">
        <v>45997</v>
      </c>
      <c r="H9">
        <v>46007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74</v>
      </c>
      <c r="B10" t="s">
        <v>140</v>
      </c>
      <c r="C10" t="s">
        <v>157</v>
      </c>
      <c r="D10" t="s">
        <v>251</v>
      </c>
      <c r="E10" t="s">
        <v>252</v>
      </c>
      <c r="F10" t="s">
        <v>53</v>
      </c>
      <c r="G10">
        <v>45997</v>
      </c>
      <c r="H10">
        <v>46007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71</v>
      </c>
      <c r="B11" t="s">
        <v>219</v>
      </c>
      <c r="C11" t="s">
        <v>3</v>
      </c>
      <c r="D11" t="s">
        <v>499</v>
      </c>
      <c r="E11" t="s">
        <v>500</v>
      </c>
      <c r="F11" t="s">
        <v>53</v>
      </c>
      <c r="G11">
        <v>45998</v>
      </c>
      <c r="H11">
        <v>46008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71</v>
      </c>
      <c r="B12" t="s">
        <v>150</v>
      </c>
      <c r="C12" t="s">
        <v>3</v>
      </c>
      <c r="D12" t="s">
        <v>501</v>
      </c>
      <c r="E12" t="s">
        <v>502</v>
      </c>
      <c r="F12" t="s">
        <v>59</v>
      </c>
      <c r="G12">
        <v>46002</v>
      </c>
      <c r="H12">
        <v>46012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71</v>
      </c>
      <c r="B13" t="s">
        <v>150</v>
      </c>
      <c r="C13" t="s">
        <v>137</v>
      </c>
      <c r="D13" t="s">
        <v>503</v>
      </c>
      <c r="E13" t="s">
        <v>504</v>
      </c>
      <c r="F13" t="s">
        <v>59</v>
      </c>
      <c r="G13">
        <v>46002</v>
      </c>
      <c r="H13">
        <v>46012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71</v>
      </c>
      <c r="B14" t="s">
        <v>150</v>
      </c>
      <c r="C14" t="s">
        <v>157</v>
      </c>
      <c r="D14" t="s">
        <v>255</v>
      </c>
      <c r="E14" t="s">
        <v>256</v>
      </c>
      <c r="F14" t="s">
        <v>53</v>
      </c>
      <c r="G14">
        <v>46002</v>
      </c>
      <c r="H14">
        <v>46012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74</v>
      </c>
      <c r="B15" t="s">
        <v>116</v>
      </c>
      <c r="C15" t="s">
        <v>3</v>
      </c>
      <c r="D15" t="s">
        <v>505</v>
      </c>
      <c r="E15" t="s">
        <v>506</v>
      </c>
      <c r="F15" t="s">
        <v>59</v>
      </c>
      <c r="G15">
        <v>46003</v>
      </c>
      <c r="H15">
        <v>46013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71</v>
      </c>
      <c r="B16" t="s">
        <v>224</v>
      </c>
      <c r="C16" t="s">
        <v>3</v>
      </c>
      <c r="D16" t="s">
        <v>507</v>
      </c>
      <c r="E16" t="s">
        <v>508</v>
      </c>
      <c r="F16" t="s">
        <v>59</v>
      </c>
      <c r="G16">
        <v>46004</v>
      </c>
      <c r="H16">
        <v>46014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73</v>
      </c>
      <c r="B17" t="s">
        <v>119</v>
      </c>
      <c r="C17" t="s">
        <v>137</v>
      </c>
      <c r="D17" t="s">
        <v>509</v>
      </c>
      <c r="E17" t="s">
        <v>510</v>
      </c>
      <c r="F17" t="s">
        <v>59</v>
      </c>
      <c r="G17">
        <v>46005</v>
      </c>
      <c r="H17">
        <v>46015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73</v>
      </c>
      <c r="B18" t="s">
        <v>119</v>
      </c>
      <c r="C18" t="s">
        <v>511</v>
      </c>
      <c r="D18" t="s">
        <v>512</v>
      </c>
      <c r="E18" t="s">
        <v>513</v>
      </c>
      <c r="F18" t="s">
        <v>59</v>
      </c>
      <c r="G18">
        <v>46005</v>
      </c>
      <c r="H18">
        <v>46015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73</v>
      </c>
      <c r="B19" t="s">
        <v>305</v>
      </c>
      <c r="C19" t="s">
        <v>3</v>
      </c>
      <c r="D19" t="s">
        <v>514</v>
      </c>
      <c r="E19" t="s">
        <v>515</v>
      </c>
      <c r="F19" t="s">
        <v>53</v>
      </c>
      <c r="G19">
        <v>46006</v>
      </c>
      <c r="H19">
        <v>46018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74</v>
      </c>
      <c r="B20" t="s">
        <v>305</v>
      </c>
      <c r="C20" t="s">
        <v>3</v>
      </c>
      <c r="D20" t="s">
        <v>516</v>
      </c>
      <c r="E20" t="s">
        <v>517</v>
      </c>
      <c r="F20" t="s">
        <v>59</v>
      </c>
      <c r="G20">
        <v>46006</v>
      </c>
      <c r="H20">
        <v>46018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73</v>
      </c>
      <c r="B21" t="s">
        <v>172</v>
      </c>
      <c r="C21" t="s">
        <v>3</v>
      </c>
      <c r="D21" t="s">
        <v>518</v>
      </c>
      <c r="E21" t="s">
        <v>519</v>
      </c>
      <c r="F21" t="s">
        <v>53</v>
      </c>
      <c r="G21">
        <v>46006</v>
      </c>
      <c r="H21">
        <v>46021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71</v>
      </c>
      <c r="B22" t="s">
        <v>172</v>
      </c>
      <c r="C22" t="s">
        <v>137</v>
      </c>
      <c r="D22" t="s">
        <v>520</v>
      </c>
      <c r="E22" t="s">
        <v>521</v>
      </c>
      <c r="F22" t="s">
        <v>59</v>
      </c>
      <c r="G22">
        <v>46006</v>
      </c>
      <c r="H22">
        <v>46021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72</v>
      </c>
      <c r="B23" t="s">
        <v>413</v>
      </c>
      <c r="C23" t="s">
        <v>137</v>
      </c>
      <c r="D23" t="s">
        <v>522</v>
      </c>
      <c r="E23" t="s">
        <v>523</v>
      </c>
      <c r="F23" t="s">
        <v>59</v>
      </c>
      <c r="G23">
        <v>46006</v>
      </c>
      <c r="H23">
        <v>46022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73</v>
      </c>
      <c r="B24" t="s">
        <v>175</v>
      </c>
      <c r="C24" t="s">
        <v>3</v>
      </c>
      <c r="D24" t="s">
        <v>524</v>
      </c>
      <c r="E24" t="s">
        <v>525</v>
      </c>
      <c r="F24" t="s">
        <v>53</v>
      </c>
      <c r="G24">
        <v>46006</v>
      </c>
      <c r="H24">
        <v>46023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74</v>
      </c>
      <c r="B25" t="s">
        <v>175</v>
      </c>
      <c r="C25" t="s">
        <v>3</v>
      </c>
      <c r="D25" t="s">
        <v>526</v>
      </c>
      <c r="E25" t="s">
        <v>527</v>
      </c>
      <c r="F25" t="s">
        <v>59</v>
      </c>
      <c r="G25">
        <v>46006</v>
      </c>
      <c r="H25">
        <v>46023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71</v>
      </c>
      <c r="B26" t="s">
        <v>175</v>
      </c>
      <c r="C26" t="s">
        <v>137</v>
      </c>
      <c r="D26" t="s">
        <v>528</v>
      </c>
      <c r="E26" t="s">
        <v>529</v>
      </c>
      <c r="F26" t="s">
        <v>59</v>
      </c>
      <c r="G26">
        <v>46006</v>
      </c>
      <c r="H26">
        <v>46023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71</v>
      </c>
      <c r="B27" t="s">
        <v>175</v>
      </c>
      <c r="C27" t="s">
        <v>137</v>
      </c>
      <c r="D27" t="s">
        <v>530</v>
      </c>
      <c r="E27" t="s">
        <v>531</v>
      </c>
      <c r="F27" t="s">
        <v>59</v>
      </c>
      <c r="G27">
        <v>46006</v>
      </c>
      <c r="H27">
        <v>46023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72</v>
      </c>
      <c r="B28" t="s">
        <v>181</v>
      </c>
      <c r="C28" t="s">
        <v>3</v>
      </c>
      <c r="D28" t="s">
        <v>532</v>
      </c>
      <c r="E28" t="s">
        <v>533</v>
      </c>
      <c r="F28" t="s">
        <v>53</v>
      </c>
      <c r="G28">
        <v>46006</v>
      </c>
      <c r="H28">
        <v>46026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71</v>
      </c>
      <c r="B29" t="s">
        <v>124</v>
      </c>
      <c r="C29" t="s">
        <v>3</v>
      </c>
      <c r="D29" t="s">
        <v>534</v>
      </c>
      <c r="E29" t="s">
        <v>535</v>
      </c>
      <c r="F29" t="s">
        <v>59</v>
      </c>
      <c r="G29">
        <v>46006</v>
      </c>
      <c r="H29">
        <v>46027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74</v>
      </c>
      <c r="B30" t="s">
        <v>187</v>
      </c>
      <c r="C30" t="s">
        <v>3</v>
      </c>
      <c r="D30" t="s">
        <v>536</v>
      </c>
      <c r="E30" t="s">
        <v>537</v>
      </c>
      <c r="F30" t="s">
        <v>59</v>
      </c>
      <c r="G30">
        <v>46006</v>
      </c>
      <c r="H30">
        <v>46027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71</v>
      </c>
      <c r="B31" t="s">
        <v>192</v>
      </c>
      <c r="C31" t="s">
        <v>3</v>
      </c>
      <c r="D31" t="s">
        <v>538</v>
      </c>
      <c r="E31" t="s">
        <v>539</v>
      </c>
      <c r="F31" t="s">
        <v>53</v>
      </c>
      <c r="G31">
        <v>46006</v>
      </c>
      <c r="H31">
        <v>46027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74</v>
      </c>
      <c r="B32" t="s">
        <v>192</v>
      </c>
      <c r="C32" t="s">
        <v>157</v>
      </c>
      <c r="D32" t="s">
        <v>260</v>
      </c>
      <c r="E32" t="s">
        <v>261</v>
      </c>
      <c r="F32" t="s">
        <v>59</v>
      </c>
      <c r="G32">
        <v>46006</v>
      </c>
      <c r="H32">
        <v>46027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73</v>
      </c>
      <c r="B33" t="s">
        <v>245</v>
      </c>
      <c r="C33" t="s">
        <v>3</v>
      </c>
      <c r="D33" t="s">
        <v>540</v>
      </c>
      <c r="E33" t="s">
        <v>541</v>
      </c>
      <c r="F33" t="s">
        <v>53</v>
      </c>
      <c r="G33">
        <v>46006</v>
      </c>
      <c r="H33">
        <v>46027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1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1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1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1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1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1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1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1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1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1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73</v>
      </c>
      <c r="B4" t="s">
        <v>248</v>
      </c>
      <c r="C4" t="s">
        <v>110</v>
      </c>
      <c r="D4" t="s">
        <v>249</v>
      </c>
      <c r="E4" t="s">
        <v>250</v>
      </c>
      <c r="F4">
        <v>45993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74</v>
      </c>
      <c r="B5" t="s">
        <v>140</v>
      </c>
      <c r="C5" t="s">
        <v>110</v>
      </c>
      <c r="D5" t="s">
        <v>251</v>
      </c>
      <c r="E5" t="s">
        <v>252</v>
      </c>
      <c r="F5">
        <v>45997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74</v>
      </c>
      <c r="B6" t="s">
        <v>150</v>
      </c>
      <c r="C6" t="s">
        <v>110</v>
      </c>
      <c r="D6" t="s">
        <v>253</v>
      </c>
      <c r="E6" t="s">
        <v>254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71</v>
      </c>
      <c r="B7" t="s">
        <v>150</v>
      </c>
      <c r="C7" t="s">
        <v>110</v>
      </c>
      <c r="D7" t="s">
        <v>255</v>
      </c>
      <c r="E7" t="s">
        <v>256</v>
      </c>
      <c r="F7">
        <v>46002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74</v>
      </c>
      <c r="B8" t="s">
        <v>257</v>
      </c>
      <c r="C8" t="s">
        <v>110</v>
      </c>
      <c r="D8" t="s">
        <v>258</v>
      </c>
      <c r="E8" t="s">
        <v>259</v>
      </c>
      <c r="F8">
        <v>46006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74</v>
      </c>
      <c r="B9" t="s">
        <v>192</v>
      </c>
      <c r="C9" t="s">
        <v>110</v>
      </c>
      <c r="D9" t="s">
        <v>260</v>
      </c>
      <c r="E9" t="s">
        <v>261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24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81</v>
      </c>
      <c r="B4" t="s">
        <v>127</v>
      </c>
      <c r="C4" t="s">
        <v>110</v>
      </c>
      <c r="D4" t="s">
        <v>262</v>
      </c>
      <c r="E4" t="s">
        <v>263</v>
      </c>
      <c r="F4">
        <v>45992</v>
      </c>
      <c r="J4" t="s">
        <v>62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81</v>
      </c>
      <c r="B5" t="s">
        <v>248</v>
      </c>
      <c r="C5" t="s">
        <v>110</v>
      </c>
      <c r="D5" t="s">
        <v>264</v>
      </c>
      <c r="E5" t="s">
        <v>265</v>
      </c>
      <c r="F5">
        <v>45993</v>
      </c>
      <c r="J5" t="s">
        <v>62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81</v>
      </c>
      <c r="B6" t="s">
        <v>132</v>
      </c>
      <c r="C6" t="s">
        <v>110</v>
      </c>
      <c r="D6" t="s">
        <v>266</v>
      </c>
      <c r="E6" t="s">
        <v>267</v>
      </c>
      <c r="F6">
        <v>45994</v>
      </c>
      <c r="J6" t="s">
        <v>62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268</v>
      </c>
      <c r="B7" t="s">
        <v>140</v>
      </c>
      <c r="C7" t="s">
        <v>110</v>
      </c>
      <c r="D7" t="s">
        <v>269</v>
      </c>
      <c r="E7" t="s">
        <v>270</v>
      </c>
      <c r="F7">
        <v>45997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81</v>
      </c>
      <c r="B8" t="s">
        <v>271</v>
      </c>
      <c r="C8" t="s">
        <v>110</v>
      </c>
      <c r="D8" t="s">
        <v>272</v>
      </c>
      <c r="E8" t="s">
        <v>273</v>
      </c>
      <c r="F8">
        <v>46000</v>
      </c>
      <c r="J8" t="s">
        <v>62</v>
      </c>
      <c r="K8" t="s">
        <v>55</v>
      </c>
      <c r="M8" t="s">
        <v>63</v>
      </c>
    </row>
    <row r="9" spans="1:17" x14ac:dyDescent="0.2">
      <c r="A9" t="s">
        <v>268</v>
      </c>
      <c r="B9" t="s">
        <v>113</v>
      </c>
      <c r="C9" t="s">
        <v>110</v>
      </c>
      <c r="D9" t="s">
        <v>943</v>
      </c>
      <c r="E9" t="s">
        <v>944</v>
      </c>
      <c r="F9">
        <v>46001</v>
      </c>
      <c r="J9" t="s">
        <v>62</v>
      </c>
      <c r="K9" t="s">
        <v>55</v>
      </c>
    </row>
    <row r="10" spans="1:17" x14ac:dyDescent="0.2">
      <c r="A10" t="s">
        <v>268</v>
      </c>
      <c r="B10" t="s">
        <v>224</v>
      </c>
      <c r="C10" t="s">
        <v>110</v>
      </c>
      <c r="D10" t="s">
        <v>945</v>
      </c>
      <c r="E10" t="s">
        <v>946</v>
      </c>
      <c r="F10">
        <v>46004</v>
      </c>
      <c r="J10" t="s">
        <v>62</v>
      </c>
      <c r="K10" t="s">
        <v>55</v>
      </c>
    </row>
    <row r="11" spans="1:17" x14ac:dyDescent="0.2">
      <c r="A11" t="s">
        <v>81</v>
      </c>
      <c r="B11" t="s">
        <v>119</v>
      </c>
      <c r="C11" t="s">
        <v>110</v>
      </c>
      <c r="D11" t="s">
        <v>947</v>
      </c>
      <c r="E11" t="s">
        <v>948</v>
      </c>
      <c r="F11">
        <v>46005</v>
      </c>
      <c r="J11" t="s">
        <v>62</v>
      </c>
      <c r="K11" t="s">
        <v>55</v>
      </c>
    </row>
    <row r="12" spans="1:17" x14ac:dyDescent="0.2">
      <c r="A12" t="s">
        <v>82</v>
      </c>
      <c r="B12" t="s">
        <v>175</v>
      </c>
      <c r="C12" t="s">
        <v>110</v>
      </c>
      <c r="D12" t="s">
        <v>949</v>
      </c>
      <c r="E12" t="s">
        <v>950</v>
      </c>
      <c r="F12">
        <v>46006</v>
      </c>
      <c r="J12" t="s">
        <v>62</v>
      </c>
      <c r="K12" t="s">
        <v>55</v>
      </c>
    </row>
    <row r="13" spans="1:17" x14ac:dyDescent="0.2">
      <c r="A13" t="s">
        <v>82</v>
      </c>
      <c r="B13" t="s">
        <v>257</v>
      </c>
      <c r="C13" t="s">
        <v>110</v>
      </c>
      <c r="D13" t="s">
        <v>951</v>
      </c>
      <c r="E13" t="s">
        <v>952</v>
      </c>
      <c r="F13">
        <v>46006</v>
      </c>
      <c r="J13" t="s">
        <v>62</v>
      </c>
      <c r="K13" t="s">
        <v>55</v>
      </c>
    </row>
    <row r="14" spans="1:17" x14ac:dyDescent="0.2">
      <c r="A14" t="s">
        <v>81</v>
      </c>
      <c r="B14" t="s">
        <v>257</v>
      </c>
      <c r="C14" t="s">
        <v>110</v>
      </c>
      <c r="D14" t="s">
        <v>953</v>
      </c>
      <c r="E14" t="s">
        <v>954</v>
      </c>
      <c r="F14">
        <v>46006</v>
      </c>
      <c r="J14" t="s">
        <v>62</v>
      </c>
      <c r="K14" t="s">
        <v>55</v>
      </c>
    </row>
    <row r="15" spans="1:17" x14ac:dyDescent="0.2">
      <c r="A15" t="s">
        <v>81</v>
      </c>
      <c r="B15" t="s">
        <v>240</v>
      </c>
      <c r="C15" t="s">
        <v>110</v>
      </c>
      <c r="D15" t="s">
        <v>955</v>
      </c>
      <c r="E15" t="s">
        <v>956</v>
      </c>
      <c r="F15">
        <v>46006</v>
      </c>
      <c r="J15" t="s">
        <v>62</v>
      </c>
      <c r="K15" t="s">
        <v>55</v>
      </c>
    </row>
    <row r="16" spans="1:17" x14ac:dyDescent="0.2">
      <c r="A16" t="s">
        <v>268</v>
      </c>
      <c r="B16" t="s">
        <v>245</v>
      </c>
      <c r="C16" t="s">
        <v>110</v>
      </c>
      <c r="D16" t="s">
        <v>957</v>
      </c>
      <c r="E16" t="s">
        <v>958</v>
      </c>
      <c r="F16">
        <v>46006</v>
      </c>
      <c r="J16" t="s">
        <v>62</v>
      </c>
      <c r="K16" t="s">
        <v>55</v>
      </c>
    </row>
    <row r="17" spans="1:11" x14ac:dyDescent="0.2">
      <c r="A17" t="s">
        <v>81</v>
      </c>
      <c r="B17" t="s">
        <v>245</v>
      </c>
      <c r="C17" t="s">
        <v>110</v>
      </c>
      <c r="D17" t="s">
        <v>959</v>
      </c>
      <c r="E17" t="s">
        <v>960</v>
      </c>
      <c r="F17">
        <v>46006</v>
      </c>
      <c r="J17" t="s">
        <v>62</v>
      </c>
      <c r="K17" t="s">
        <v>55</v>
      </c>
    </row>
    <row r="18" spans="1:11" x14ac:dyDescent="0.2">
      <c r="A18" t="s">
        <v>268</v>
      </c>
      <c r="B18" t="s">
        <v>245</v>
      </c>
      <c r="C18" t="s">
        <v>110</v>
      </c>
      <c r="D18" t="s">
        <v>961</v>
      </c>
      <c r="E18" t="s">
        <v>962</v>
      </c>
      <c r="F18">
        <v>46006</v>
      </c>
      <c r="J18" t="s">
        <v>62</v>
      </c>
      <c r="K18" t="s">
        <v>55</v>
      </c>
    </row>
    <row r="19" spans="1:11" x14ac:dyDescent="0.2">
      <c r="A19" t="s">
        <v>268</v>
      </c>
      <c r="B19" t="s">
        <v>245</v>
      </c>
      <c r="C19" t="s">
        <v>110</v>
      </c>
      <c r="D19" t="s">
        <v>963</v>
      </c>
      <c r="E19" t="s">
        <v>964</v>
      </c>
      <c r="F19">
        <v>46006</v>
      </c>
      <c r="J19" t="s">
        <v>62</v>
      </c>
      <c r="K19" t="s">
        <v>55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1.25" bestFit="1" customWidth="1"/>
    <col min="10" max="10" width="19.7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81</v>
      </c>
      <c r="B4" t="s">
        <v>127</v>
      </c>
      <c r="C4" t="s">
        <v>3</v>
      </c>
      <c r="D4" t="s">
        <v>563</v>
      </c>
      <c r="E4" t="s">
        <v>564</v>
      </c>
      <c r="F4" t="s">
        <v>59</v>
      </c>
      <c r="G4">
        <v>45992</v>
      </c>
      <c r="H4">
        <v>46002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82</v>
      </c>
      <c r="B5" t="s">
        <v>127</v>
      </c>
      <c r="C5" t="s">
        <v>3</v>
      </c>
      <c r="D5" t="s">
        <v>565</v>
      </c>
      <c r="E5" t="s">
        <v>566</v>
      </c>
      <c r="F5" t="s">
        <v>59</v>
      </c>
      <c r="G5">
        <v>45992</v>
      </c>
      <c r="H5">
        <v>46002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81</v>
      </c>
      <c r="B6" t="s">
        <v>127</v>
      </c>
      <c r="C6" t="s">
        <v>157</v>
      </c>
      <c r="D6" t="s">
        <v>262</v>
      </c>
      <c r="E6" t="s">
        <v>263</v>
      </c>
      <c r="F6" t="s">
        <v>59</v>
      </c>
      <c r="G6">
        <v>45992</v>
      </c>
      <c r="H6">
        <v>46002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81</v>
      </c>
      <c r="B7" t="s">
        <v>248</v>
      </c>
      <c r="C7" t="s">
        <v>3</v>
      </c>
      <c r="D7" t="s">
        <v>567</v>
      </c>
      <c r="E7" t="s">
        <v>568</v>
      </c>
      <c r="F7" t="s">
        <v>59</v>
      </c>
      <c r="G7">
        <v>45993</v>
      </c>
      <c r="H7">
        <v>46003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82</v>
      </c>
      <c r="B8" t="s">
        <v>132</v>
      </c>
      <c r="C8" t="s">
        <v>3</v>
      </c>
      <c r="D8" t="s">
        <v>569</v>
      </c>
      <c r="E8" t="s">
        <v>570</v>
      </c>
      <c r="F8" t="s">
        <v>59</v>
      </c>
      <c r="G8">
        <v>45994</v>
      </c>
      <c r="H8">
        <v>46004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268</v>
      </c>
      <c r="B9" t="s">
        <v>132</v>
      </c>
      <c r="C9" t="s">
        <v>3</v>
      </c>
      <c r="D9" t="s">
        <v>571</v>
      </c>
      <c r="E9" t="s">
        <v>572</v>
      </c>
      <c r="F9" t="s">
        <v>53</v>
      </c>
      <c r="G9">
        <v>45994</v>
      </c>
      <c r="H9">
        <v>46004</v>
      </c>
      <c r="M9" t="s">
        <v>62</v>
      </c>
      <c r="N9" t="s">
        <v>55</v>
      </c>
      <c r="O9" t="s">
        <v>55</v>
      </c>
    </row>
    <row r="10" spans="1:23" x14ac:dyDescent="0.2">
      <c r="A10" t="s">
        <v>81</v>
      </c>
      <c r="B10" t="s">
        <v>132</v>
      </c>
      <c r="C10" t="s">
        <v>157</v>
      </c>
      <c r="D10" t="s">
        <v>266</v>
      </c>
      <c r="E10" t="s">
        <v>267</v>
      </c>
      <c r="F10" t="s">
        <v>59</v>
      </c>
      <c r="G10">
        <v>45994</v>
      </c>
      <c r="H10">
        <v>46004</v>
      </c>
      <c r="M10" t="s">
        <v>62</v>
      </c>
      <c r="N10" t="s">
        <v>55</v>
      </c>
      <c r="O10" t="s">
        <v>55</v>
      </c>
    </row>
    <row r="11" spans="1:23" x14ac:dyDescent="0.2">
      <c r="A11" t="s">
        <v>268</v>
      </c>
      <c r="B11" t="s">
        <v>143</v>
      </c>
      <c r="C11" t="s">
        <v>3</v>
      </c>
      <c r="D11" t="s">
        <v>573</v>
      </c>
      <c r="E11" t="s">
        <v>574</v>
      </c>
      <c r="F11" t="s">
        <v>53</v>
      </c>
      <c r="G11">
        <v>45999</v>
      </c>
      <c r="H11">
        <v>46009</v>
      </c>
      <c r="M11" t="s">
        <v>62</v>
      </c>
      <c r="N11" t="s">
        <v>55</v>
      </c>
      <c r="O11" t="s">
        <v>55</v>
      </c>
    </row>
    <row r="12" spans="1:23" x14ac:dyDescent="0.2">
      <c r="A12" t="s">
        <v>82</v>
      </c>
      <c r="B12" t="s">
        <v>143</v>
      </c>
      <c r="C12" t="s">
        <v>3</v>
      </c>
      <c r="D12" t="s">
        <v>575</v>
      </c>
      <c r="E12" t="s">
        <v>576</v>
      </c>
      <c r="F12" t="s">
        <v>59</v>
      </c>
      <c r="G12">
        <v>45999</v>
      </c>
      <c r="H12">
        <v>46009</v>
      </c>
      <c r="M12" t="s">
        <v>62</v>
      </c>
      <c r="N12" t="s">
        <v>55</v>
      </c>
      <c r="O12" t="s">
        <v>55</v>
      </c>
    </row>
    <row r="13" spans="1:23" x14ac:dyDescent="0.2">
      <c r="A13" t="s">
        <v>82</v>
      </c>
      <c r="B13" t="s">
        <v>143</v>
      </c>
      <c r="C13" t="s">
        <v>137</v>
      </c>
      <c r="D13" t="s">
        <v>577</v>
      </c>
      <c r="E13" t="s">
        <v>578</v>
      </c>
      <c r="F13" t="s">
        <v>53</v>
      </c>
      <c r="G13">
        <v>45999</v>
      </c>
      <c r="H13">
        <v>46009</v>
      </c>
      <c r="M13" t="s">
        <v>62</v>
      </c>
      <c r="N13" t="s">
        <v>55</v>
      </c>
      <c r="O13" t="s">
        <v>55</v>
      </c>
    </row>
    <row r="14" spans="1:23" x14ac:dyDescent="0.2">
      <c r="A14" t="s">
        <v>81</v>
      </c>
      <c r="B14" t="s">
        <v>271</v>
      </c>
      <c r="C14" t="s">
        <v>3</v>
      </c>
      <c r="D14" t="s">
        <v>579</v>
      </c>
      <c r="E14" t="s">
        <v>580</v>
      </c>
      <c r="F14" t="s">
        <v>53</v>
      </c>
      <c r="G14">
        <v>46000</v>
      </c>
      <c r="H14">
        <v>46010</v>
      </c>
      <c r="M14" t="s">
        <v>62</v>
      </c>
      <c r="N14" t="s">
        <v>55</v>
      </c>
      <c r="O14" t="s">
        <v>55</v>
      </c>
    </row>
    <row r="15" spans="1:23" x14ac:dyDescent="0.2">
      <c r="A15" t="s">
        <v>268</v>
      </c>
      <c r="B15" t="s">
        <v>113</v>
      </c>
      <c r="C15" t="s">
        <v>3</v>
      </c>
      <c r="D15" t="s">
        <v>965</v>
      </c>
      <c r="E15" t="s">
        <v>966</v>
      </c>
      <c r="F15" t="s">
        <v>59</v>
      </c>
      <c r="G15">
        <v>46001</v>
      </c>
      <c r="H15">
        <v>46011</v>
      </c>
      <c r="M15" t="s">
        <v>62</v>
      </c>
      <c r="N15" t="s">
        <v>55</v>
      </c>
      <c r="O15" t="s">
        <v>55</v>
      </c>
    </row>
    <row r="16" spans="1:23" x14ac:dyDescent="0.2">
      <c r="A16" t="s">
        <v>268</v>
      </c>
      <c r="B16" t="s">
        <v>113</v>
      </c>
      <c r="C16" t="s">
        <v>157</v>
      </c>
      <c r="D16" t="s">
        <v>943</v>
      </c>
      <c r="E16" t="s">
        <v>944</v>
      </c>
      <c r="F16" t="s">
        <v>53</v>
      </c>
      <c r="G16">
        <v>46001</v>
      </c>
      <c r="H16">
        <v>46011</v>
      </c>
      <c r="M16" t="s">
        <v>62</v>
      </c>
      <c r="N16" t="s">
        <v>55</v>
      </c>
      <c r="O16" t="s">
        <v>55</v>
      </c>
    </row>
    <row r="17" spans="1:15" x14ac:dyDescent="0.2">
      <c r="A17" t="s">
        <v>81</v>
      </c>
      <c r="B17" t="s">
        <v>224</v>
      </c>
      <c r="C17" t="s">
        <v>3</v>
      </c>
      <c r="D17" t="s">
        <v>967</v>
      </c>
      <c r="E17" t="s">
        <v>968</v>
      </c>
      <c r="F17" t="s">
        <v>59</v>
      </c>
      <c r="G17">
        <v>46004</v>
      </c>
      <c r="H17">
        <v>46014</v>
      </c>
      <c r="M17" t="s">
        <v>62</v>
      </c>
      <c r="N17" t="s">
        <v>55</v>
      </c>
      <c r="O17" t="s">
        <v>55</v>
      </c>
    </row>
    <row r="18" spans="1:15" x14ac:dyDescent="0.2">
      <c r="A18" t="s">
        <v>268</v>
      </c>
      <c r="B18" t="s">
        <v>224</v>
      </c>
      <c r="C18" t="s">
        <v>157</v>
      </c>
      <c r="D18" t="s">
        <v>945</v>
      </c>
      <c r="E18" t="s">
        <v>946</v>
      </c>
      <c r="F18" t="s">
        <v>59</v>
      </c>
      <c r="G18">
        <v>46004</v>
      </c>
      <c r="H18">
        <v>46014</v>
      </c>
      <c r="M18" t="s">
        <v>62</v>
      </c>
      <c r="N18" t="s">
        <v>55</v>
      </c>
      <c r="O18" t="s">
        <v>55</v>
      </c>
    </row>
    <row r="19" spans="1:15" x14ac:dyDescent="0.2">
      <c r="A19" t="s">
        <v>81</v>
      </c>
      <c r="B19" t="s">
        <v>119</v>
      </c>
      <c r="C19" t="s">
        <v>157</v>
      </c>
      <c r="D19" t="s">
        <v>947</v>
      </c>
      <c r="E19" t="s">
        <v>948</v>
      </c>
      <c r="F19" t="s">
        <v>59</v>
      </c>
      <c r="G19">
        <v>46005</v>
      </c>
      <c r="H19">
        <v>46015</v>
      </c>
      <c r="M19" t="s">
        <v>62</v>
      </c>
      <c r="N19" t="s">
        <v>55</v>
      </c>
      <c r="O19" t="s">
        <v>55</v>
      </c>
    </row>
    <row r="20" spans="1:15" x14ac:dyDescent="0.2">
      <c r="A20" t="s">
        <v>81</v>
      </c>
      <c r="B20" t="s">
        <v>158</v>
      </c>
      <c r="C20" t="s">
        <v>3</v>
      </c>
      <c r="D20" t="s">
        <v>969</v>
      </c>
      <c r="E20" t="s">
        <v>970</v>
      </c>
      <c r="F20" t="s">
        <v>53</v>
      </c>
      <c r="G20">
        <v>46006</v>
      </c>
      <c r="H20">
        <v>46016</v>
      </c>
      <c r="M20" t="s">
        <v>62</v>
      </c>
      <c r="N20" t="s">
        <v>55</v>
      </c>
      <c r="O20" t="s">
        <v>55</v>
      </c>
    </row>
    <row r="21" spans="1:15" x14ac:dyDescent="0.2">
      <c r="A21" t="s">
        <v>81</v>
      </c>
      <c r="B21" t="s">
        <v>158</v>
      </c>
      <c r="C21" t="s">
        <v>3</v>
      </c>
      <c r="D21" t="s">
        <v>971</v>
      </c>
      <c r="E21" t="s">
        <v>972</v>
      </c>
      <c r="F21" t="s">
        <v>59</v>
      </c>
      <c r="G21">
        <v>46006</v>
      </c>
      <c r="H21">
        <v>46016</v>
      </c>
      <c r="M21" t="s">
        <v>62</v>
      </c>
      <c r="N21" t="s">
        <v>55</v>
      </c>
      <c r="O21" t="s">
        <v>55</v>
      </c>
    </row>
    <row r="22" spans="1:15" x14ac:dyDescent="0.2">
      <c r="A22" t="s">
        <v>81</v>
      </c>
      <c r="B22" t="s">
        <v>231</v>
      </c>
      <c r="C22" t="s">
        <v>3</v>
      </c>
      <c r="D22" t="s">
        <v>973</v>
      </c>
      <c r="E22" t="s">
        <v>974</v>
      </c>
      <c r="F22" t="s">
        <v>59</v>
      </c>
      <c r="G22">
        <v>46006</v>
      </c>
      <c r="H22">
        <v>46017</v>
      </c>
      <c r="M22" t="s">
        <v>62</v>
      </c>
      <c r="N22" t="s">
        <v>55</v>
      </c>
      <c r="O22" t="s">
        <v>55</v>
      </c>
    </row>
    <row r="23" spans="1:15" x14ac:dyDescent="0.2">
      <c r="A23" t="s">
        <v>81</v>
      </c>
      <c r="B23" t="s">
        <v>231</v>
      </c>
      <c r="C23" t="s">
        <v>3</v>
      </c>
      <c r="D23" t="s">
        <v>975</v>
      </c>
      <c r="E23" t="s">
        <v>976</v>
      </c>
      <c r="F23" t="s">
        <v>59</v>
      </c>
      <c r="G23">
        <v>46006</v>
      </c>
      <c r="H23">
        <v>46017</v>
      </c>
      <c r="M23" t="s">
        <v>62</v>
      </c>
      <c r="N23" t="s">
        <v>55</v>
      </c>
      <c r="O23" t="s">
        <v>55</v>
      </c>
    </row>
    <row r="24" spans="1:15" x14ac:dyDescent="0.2">
      <c r="A24" t="s">
        <v>268</v>
      </c>
      <c r="B24" t="s">
        <v>305</v>
      </c>
      <c r="C24" t="s">
        <v>3</v>
      </c>
      <c r="D24" t="s">
        <v>977</v>
      </c>
      <c r="E24" t="s">
        <v>978</v>
      </c>
      <c r="F24" t="s">
        <v>53</v>
      </c>
      <c r="G24">
        <v>46006</v>
      </c>
      <c r="H24">
        <v>46018</v>
      </c>
      <c r="M24" t="s">
        <v>62</v>
      </c>
      <c r="N24" t="s">
        <v>55</v>
      </c>
      <c r="O24" t="s">
        <v>55</v>
      </c>
    </row>
    <row r="25" spans="1:15" x14ac:dyDescent="0.2">
      <c r="A25" t="s">
        <v>268</v>
      </c>
      <c r="B25" t="s">
        <v>161</v>
      </c>
      <c r="C25" t="s">
        <v>3</v>
      </c>
      <c r="D25" t="s">
        <v>979</v>
      </c>
      <c r="E25" t="s">
        <v>980</v>
      </c>
      <c r="F25" t="s">
        <v>53</v>
      </c>
      <c r="G25">
        <v>46006</v>
      </c>
      <c r="H25">
        <v>46019</v>
      </c>
      <c r="M25" t="s">
        <v>62</v>
      </c>
      <c r="N25" t="s">
        <v>55</v>
      </c>
      <c r="O25" t="s">
        <v>55</v>
      </c>
    </row>
    <row r="26" spans="1:15" x14ac:dyDescent="0.2">
      <c r="A26" t="s">
        <v>81</v>
      </c>
      <c r="B26" t="s">
        <v>161</v>
      </c>
      <c r="C26" t="s">
        <v>3</v>
      </c>
      <c r="D26" t="s">
        <v>981</v>
      </c>
      <c r="E26" t="s">
        <v>982</v>
      </c>
      <c r="F26" t="s">
        <v>53</v>
      </c>
      <c r="G26">
        <v>46006</v>
      </c>
      <c r="H26">
        <v>46019</v>
      </c>
      <c r="M26" t="s">
        <v>62</v>
      </c>
      <c r="N26" t="s">
        <v>55</v>
      </c>
      <c r="O26" t="s">
        <v>55</v>
      </c>
    </row>
    <row r="27" spans="1:15" x14ac:dyDescent="0.2">
      <c r="A27" t="s">
        <v>82</v>
      </c>
      <c r="B27" t="s">
        <v>413</v>
      </c>
      <c r="C27" t="s">
        <v>3</v>
      </c>
      <c r="D27" t="s">
        <v>983</v>
      </c>
      <c r="E27" t="s">
        <v>984</v>
      </c>
      <c r="F27" t="s">
        <v>59</v>
      </c>
      <c r="G27">
        <v>46006</v>
      </c>
      <c r="H27">
        <v>46022</v>
      </c>
      <c r="M27" t="s">
        <v>62</v>
      </c>
      <c r="N27" t="s">
        <v>55</v>
      </c>
      <c r="O27" t="s">
        <v>55</v>
      </c>
    </row>
    <row r="28" spans="1:15" x14ac:dyDescent="0.2">
      <c r="A28" t="s">
        <v>81</v>
      </c>
      <c r="B28" t="s">
        <v>175</v>
      </c>
      <c r="C28" t="s">
        <v>3</v>
      </c>
      <c r="D28" t="s">
        <v>985</v>
      </c>
      <c r="E28" t="s">
        <v>986</v>
      </c>
      <c r="F28" t="s">
        <v>53</v>
      </c>
      <c r="G28">
        <v>46006</v>
      </c>
      <c r="H28">
        <v>46023</v>
      </c>
      <c r="M28" t="s">
        <v>62</v>
      </c>
      <c r="N28" t="s">
        <v>55</v>
      </c>
      <c r="O28" t="s">
        <v>55</v>
      </c>
    </row>
    <row r="29" spans="1:15" x14ac:dyDescent="0.2">
      <c r="A29" t="s">
        <v>82</v>
      </c>
      <c r="B29" t="s">
        <v>175</v>
      </c>
      <c r="C29" t="s">
        <v>3</v>
      </c>
      <c r="D29" t="s">
        <v>987</v>
      </c>
      <c r="E29" t="s">
        <v>988</v>
      </c>
      <c r="F29" t="s">
        <v>53</v>
      </c>
      <c r="G29">
        <v>46006</v>
      </c>
      <c r="H29">
        <v>46023</v>
      </c>
      <c r="M29" t="s">
        <v>62</v>
      </c>
      <c r="N29" t="s">
        <v>55</v>
      </c>
      <c r="O29" t="s">
        <v>55</v>
      </c>
    </row>
    <row r="30" spans="1:15" x14ac:dyDescent="0.2">
      <c r="A30" t="s">
        <v>82</v>
      </c>
      <c r="B30" t="s">
        <v>175</v>
      </c>
      <c r="C30" t="s">
        <v>157</v>
      </c>
      <c r="D30" t="s">
        <v>949</v>
      </c>
      <c r="E30" t="s">
        <v>950</v>
      </c>
      <c r="F30" t="s">
        <v>59</v>
      </c>
      <c r="G30">
        <v>46006</v>
      </c>
      <c r="H30">
        <v>46023</v>
      </c>
      <c r="M30" t="s">
        <v>62</v>
      </c>
      <c r="N30" t="s">
        <v>55</v>
      </c>
      <c r="O30" t="s">
        <v>55</v>
      </c>
    </row>
    <row r="31" spans="1:15" x14ac:dyDescent="0.2">
      <c r="A31" t="s">
        <v>82</v>
      </c>
      <c r="B31" t="s">
        <v>257</v>
      </c>
      <c r="C31" t="s">
        <v>3</v>
      </c>
      <c r="D31" t="s">
        <v>989</v>
      </c>
      <c r="E31" t="s">
        <v>990</v>
      </c>
      <c r="F31" t="s">
        <v>59</v>
      </c>
      <c r="G31">
        <v>46006</v>
      </c>
      <c r="H31">
        <v>46024</v>
      </c>
      <c r="M31" t="s">
        <v>62</v>
      </c>
      <c r="N31" t="s">
        <v>55</v>
      </c>
      <c r="O31" t="s">
        <v>55</v>
      </c>
    </row>
    <row r="32" spans="1:15" x14ac:dyDescent="0.2">
      <c r="A32" t="s">
        <v>82</v>
      </c>
      <c r="B32" t="s">
        <v>257</v>
      </c>
      <c r="C32" t="s">
        <v>137</v>
      </c>
      <c r="D32" t="s">
        <v>991</v>
      </c>
      <c r="E32" t="s">
        <v>992</v>
      </c>
      <c r="F32" t="s">
        <v>59</v>
      </c>
      <c r="G32">
        <v>46006</v>
      </c>
      <c r="H32">
        <v>46024</v>
      </c>
      <c r="M32" t="s">
        <v>62</v>
      </c>
      <c r="N32" t="s">
        <v>55</v>
      </c>
      <c r="O32" t="s">
        <v>55</v>
      </c>
    </row>
    <row r="33" spans="1:15" x14ac:dyDescent="0.2">
      <c r="A33" t="s">
        <v>82</v>
      </c>
      <c r="B33" t="s">
        <v>257</v>
      </c>
      <c r="C33" t="s">
        <v>157</v>
      </c>
      <c r="D33" t="s">
        <v>951</v>
      </c>
      <c r="E33" t="s">
        <v>952</v>
      </c>
      <c r="F33" t="s">
        <v>59</v>
      </c>
      <c r="G33">
        <v>46006</v>
      </c>
      <c r="H33">
        <v>46024</v>
      </c>
      <c r="M33" t="s">
        <v>62</v>
      </c>
      <c r="N33" t="s">
        <v>55</v>
      </c>
      <c r="O33" t="s">
        <v>55</v>
      </c>
    </row>
    <row r="34" spans="1:15" x14ac:dyDescent="0.2">
      <c r="A34" t="s">
        <v>81</v>
      </c>
      <c r="B34" t="s">
        <v>257</v>
      </c>
      <c r="C34" t="s">
        <v>157</v>
      </c>
      <c r="D34" t="s">
        <v>953</v>
      </c>
      <c r="E34" t="s">
        <v>954</v>
      </c>
      <c r="F34" t="s">
        <v>59</v>
      </c>
      <c r="G34">
        <v>46006</v>
      </c>
      <c r="H34">
        <v>46024</v>
      </c>
      <c r="M34" t="s">
        <v>62</v>
      </c>
      <c r="N34" t="s">
        <v>55</v>
      </c>
      <c r="O34" t="s">
        <v>55</v>
      </c>
    </row>
    <row r="35" spans="1:15" x14ac:dyDescent="0.2">
      <c r="A35" t="s">
        <v>81</v>
      </c>
      <c r="B35" t="s">
        <v>124</v>
      </c>
      <c r="C35" t="s">
        <v>3</v>
      </c>
      <c r="D35" t="s">
        <v>993</v>
      </c>
      <c r="E35" t="s">
        <v>994</v>
      </c>
      <c r="F35" t="s">
        <v>59</v>
      </c>
      <c r="G35">
        <v>46006</v>
      </c>
      <c r="H35">
        <v>46027</v>
      </c>
      <c r="M35" t="s">
        <v>62</v>
      </c>
      <c r="N35" t="s">
        <v>55</v>
      </c>
      <c r="O35" t="s">
        <v>55</v>
      </c>
    </row>
    <row r="36" spans="1:15" x14ac:dyDescent="0.2">
      <c r="A36" t="s">
        <v>81</v>
      </c>
      <c r="B36" t="s">
        <v>124</v>
      </c>
      <c r="C36" t="s">
        <v>3</v>
      </c>
      <c r="D36" t="s">
        <v>995</v>
      </c>
      <c r="E36" t="s">
        <v>996</v>
      </c>
      <c r="F36" t="s">
        <v>59</v>
      </c>
      <c r="G36">
        <v>46006</v>
      </c>
      <c r="H36">
        <v>46027</v>
      </c>
      <c r="M36" t="s">
        <v>62</v>
      </c>
      <c r="N36" t="s">
        <v>55</v>
      </c>
      <c r="O36" t="s">
        <v>55</v>
      </c>
    </row>
    <row r="37" spans="1:15" x14ac:dyDescent="0.2">
      <c r="A37" t="s">
        <v>268</v>
      </c>
      <c r="B37" t="s">
        <v>124</v>
      </c>
      <c r="C37" t="s">
        <v>3</v>
      </c>
      <c r="D37" t="s">
        <v>997</v>
      </c>
      <c r="E37" t="s">
        <v>998</v>
      </c>
      <c r="F37" t="s">
        <v>53</v>
      </c>
      <c r="G37">
        <v>46006</v>
      </c>
      <c r="H37">
        <v>46027</v>
      </c>
      <c r="M37" t="s">
        <v>62</v>
      </c>
      <c r="N37" t="s">
        <v>55</v>
      </c>
      <c r="O37" t="s">
        <v>55</v>
      </c>
    </row>
    <row r="38" spans="1:15" x14ac:dyDescent="0.2">
      <c r="A38" t="s">
        <v>82</v>
      </c>
      <c r="B38" t="s">
        <v>192</v>
      </c>
      <c r="C38" t="s">
        <v>137</v>
      </c>
      <c r="D38" t="s">
        <v>999</v>
      </c>
      <c r="E38" t="s">
        <v>1000</v>
      </c>
      <c r="F38" t="s">
        <v>59</v>
      </c>
      <c r="G38">
        <v>46006</v>
      </c>
      <c r="H38">
        <v>46027</v>
      </c>
      <c r="M38" t="s">
        <v>62</v>
      </c>
      <c r="N38" t="s">
        <v>55</v>
      </c>
      <c r="O38" t="s">
        <v>55</v>
      </c>
    </row>
    <row r="39" spans="1:15" x14ac:dyDescent="0.2">
      <c r="A39" t="s">
        <v>82</v>
      </c>
      <c r="B39" t="s">
        <v>192</v>
      </c>
      <c r="C39" t="s">
        <v>137</v>
      </c>
      <c r="D39" t="s">
        <v>1001</v>
      </c>
      <c r="E39" t="s">
        <v>1002</v>
      </c>
      <c r="F39" t="s">
        <v>59</v>
      </c>
      <c r="G39">
        <v>46006</v>
      </c>
      <c r="H39">
        <v>46027</v>
      </c>
      <c r="M39" t="s">
        <v>62</v>
      </c>
      <c r="N39" t="s">
        <v>55</v>
      </c>
      <c r="O39" t="s">
        <v>55</v>
      </c>
    </row>
    <row r="40" spans="1:15" x14ac:dyDescent="0.2">
      <c r="A40" t="s">
        <v>268</v>
      </c>
      <c r="B40" t="s">
        <v>245</v>
      </c>
      <c r="C40" t="s">
        <v>3</v>
      </c>
      <c r="D40" t="s">
        <v>953</v>
      </c>
      <c r="E40" t="s">
        <v>1003</v>
      </c>
      <c r="F40" t="s">
        <v>59</v>
      </c>
      <c r="G40">
        <v>46006</v>
      </c>
      <c r="H40">
        <v>46027</v>
      </c>
      <c r="M40" t="s">
        <v>62</v>
      </c>
      <c r="N40" t="s">
        <v>55</v>
      </c>
      <c r="O40" t="s">
        <v>55</v>
      </c>
    </row>
    <row r="41" spans="1:15" x14ac:dyDescent="0.2">
      <c r="A41" t="s">
        <v>82</v>
      </c>
      <c r="B41" t="s">
        <v>245</v>
      </c>
      <c r="C41" t="s">
        <v>137</v>
      </c>
      <c r="D41" t="s">
        <v>1004</v>
      </c>
      <c r="E41" t="s">
        <v>1005</v>
      </c>
      <c r="F41" t="s">
        <v>59</v>
      </c>
      <c r="G41">
        <v>46006</v>
      </c>
      <c r="H41">
        <v>46027</v>
      </c>
      <c r="M41" t="s">
        <v>62</v>
      </c>
      <c r="N41" t="s">
        <v>55</v>
      </c>
      <c r="O41" t="s">
        <v>55</v>
      </c>
    </row>
    <row r="42" spans="1:15" x14ac:dyDescent="0.2">
      <c r="A42" t="s">
        <v>268</v>
      </c>
      <c r="B42" t="s">
        <v>245</v>
      </c>
      <c r="C42" t="s">
        <v>157</v>
      </c>
      <c r="D42" t="s">
        <v>957</v>
      </c>
      <c r="E42" t="s">
        <v>958</v>
      </c>
      <c r="F42" t="s">
        <v>53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268</v>
      </c>
      <c r="B43" t="s">
        <v>245</v>
      </c>
      <c r="C43" t="s">
        <v>157</v>
      </c>
      <c r="D43" t="s">
        <v>961</v>
      </c>
      <c r="E43" t="s">
        <v>962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268</v>
      </c>
      <c r="B44" t="s">
        <v>245</v>
      </c>
      <c r="C44" t="s">
        <v>157</v>
      </c>
      <c r="D44" t="s">
        <v>963</v>
      </c>
      <c r="E44" t="s">
        <v>964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78</v>
      </c>
      <c r="B4" t="s">
        <v>127</v>
      </c>
      <c r="C4" t="s">
        <v>110</v>
      </c>
      <c r="D4" t="s">
        <v>203</v>
      </c>
      <c r="E4" t="s">
        <v>204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78</v>
      </c>
      <c r="B5" t="s">
        <v>127</v>
      </c>
      <c r="C5" t="s">
        <v>110</v>
      </c>
      <c r="D5" t="s">
        <v>205</v>
      </c>
      <c r="E5" t="s">
        <v>206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78</v>
      </c>
      <c r="B6" t="s">
        <v>132</v>
      </c>
      <c r="C6" t="s">
        <v>110</v>
      </c>
      <c r="D6" t="s">
        <v>207</v>
      </c>
      <c r="E6" t="s">
        <v>208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88</v>
      </c>
      <c r="B7" t="s">
        <v>132</v>
      </c>
      <c r="C7" t="s">
        <v>110</v>
      </c>
      <c r="D7" t="s">
        <v>209</v>
      </c>
      <c r="E7" t="s">
        <v>210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92</v>
      </c>
      <c r="B8" t="s">
        <v>211</v>
      </c>
      <c r="C8" t="s">
        <v>110</v>
      </c>
      <c r="D8" t="s">
        <v>212</v>
      </c>
      <c r="E8" t="s">
        <v>213</v>
      </c>
      <c r="F8">
        <v>45996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92</v>
      </c>
      <c r="B9" t="s">
        <v>211</v>
      </c>
      <c r="C9" t="s">
        <v>110</v>
      </c>
      <c r="D9" t="s">
        <v>214</v>
      </c>
      <c r="E9" t="s">
        <v>215</v>
      </c>
      <c r="F9">
        <v>45996</v>
      </c>
      <c r="G9" t="s">
        <v>12</v>
      </c>
      <c r="J9" t="s">
        <v>13</v>
      </c>
      <c r="K9" t="s">
        <v>55</v>
      </c>
    </row>
    <row r="10" spans="1:17" x14ac:dyDescent="0.2">
      <c r="A10" t="s">
        <v>92</v>
      </c>
      <c r="B10" t="s">
        <v>211</v>
      </c>
      <c r="C10" t="s">
        <v>110</v>
      </c>
      <c r="D10" t="s">
        <v>216</v>
      </c>
      <c r="E10" t="s">
        <v>215</v>
      </c>
      <c r="F10">
        <v>45996</v>
      </c>
      <c r="G10" t="s">
        <v>12</v>
      </c>
      <c r="J10" t="s">
        <v>13</v>
      </c>
      <c r="K10" t="s">
        <v>55</v>
      </c>
    </row>
    <row r="11" spans="1:17" x14ac:dyDescent="0.2">
      <c r="A11" t="s">
        <v>92</v>
      </c>
      <c r="B11" t="s">
        <v>140</v>
      </c>
      <c r="C11" t="s">
        <v>110</v>
      </c>
      <c r="D11" t="s">
        <v>217</v>
      </c>
      <c r="E11" t="s">
        <v>218</v>
      </c>
      <c r="F11">
        <v>46007</v>
      </c>
      <c r="G11" t="s">
        <v>7</v>
      </c>
      <c r="J11" t="s">
        <v>62</v>
      </c>
      <c r="K11" t="s">
        <v>55</v>
      </c>
    </row>
    <row r="12" spans="1:17" x14ac:dyDescent="0.2">
      <c r="A12" t="s">
        <v>92</v>
      </c>
      <c r="B12" t="s">
        <v>219</v>
      </c>
      <c r="C12" t="s">
        <v>110</v>
      </c>
      <c r="D12" t="s">
        <v>220</v>
      </c>
      <c r="E12" t="s">
        <v>221</v>
      </c>
      <c r="F12">
        <v>45998</v>
      </c>
      <c r="G12" t="s">
        <v>12</v>
      </c>
      <c r="J12" t="s">
        <v>13</v>
      </c>
      <c r="K12" t="s">
        <v>55</v>
      </c>
    </row>
    <row r="13" spans="1:17" x14ac:dyDescent="0.2">
      <c r="A13" t="s">
        <v>88</v>
      </c>
      <c r="B13" t="s">
        <v>113</v>
      </c>
      <c r="C13" t="s">
        <v>110</v>
      </c>
      <c r="D13" t="s">
        <v>222</v>
      </c>
      <c r="E13" t="s">
        <v>223</v>
      </c>
      <c r="F13">
        <v>46011</v>
      </c>
      <c r="G13" t="s">
        <v>7</v>
      </c>
      <c r="J13" t="s">
        <v>62</v>
      </c>
      <c r="K13" t="s">
        <v>55</v>
      </c>
    </row>
    <row r="14" spans="1:17" x14ac:dyDescent="0.2">
      <c r="A14" t="s">
        <v>88</v>
      </c>
      <c r="B14" t="s">
        <v>224</v>
      </c>
      <c r="C14" t="s">
        <v>110</v>
      </c>
      <c r="D14" t="s">
        <v>225</v>
      </c>
      <c r="E14" t="s">
        <v>226</v>
      </c>
      <c r="F14">
        <v>46004</v>
      </c>
      <c r="G14" t="s">
        <v>12</v>
      </c>
      <c r="J14" t="s">
        <v>13</v>
      </c>
      <c r="K14" t="s">
        <v>55</v>
      </c>
    </row>
    <row r="15" spans="1:17" x14ac:dyDescent="0.2">
      <c r="A15" t="s">
        <v>92</v>
      </c>
      <c r="B15" t="s">
        <v>119</v>
      </c>
      <c r="C15" t="s">
        <v>110</v>
      </c>
      <c r="D15" t="s">
        <v>227</v>
      </c>
      <c r="E15" t="s">
        <v>228</v>
      </c>
      <c r="F15">
        <v>46005</v>
      </c>
      <c r="G15" t="s">
        <v>12</v>
      </c>
      <c r="J15" t="s">
        <v>13</v>
      </c>
      <c r="K15" t="s">
        <v>55</v>
      </c>
    </row>
    <row r="16" spans="1:17" x14ac:dyDescent="0.2">
      <c r="A16" t="s">
        <v>92</v>
      </c>
      <c r="B16" t="s">
        <v>119</v>
      </c>
      <c r="C16" t="s">
        <v>110</v>
      </c>
      <c r="D16" t="s">
        <v>229</v>
      </c>
      <c r="E16" t="s">
        <v>230</v>
      </c>
      <c r="F16">
        <v>46005</v>
      </c>
      <c r="G16" t="s">
        <v>12</v>
      </c>
      <c r="J16" t="s">
        <v>13</v>
      </c>
      <c r="K16" t="s">
        <v>55</v>
      </c>
    </row>
    <row r="17" spans="1:11" x14ac:dyDescent="0.2">
      <c r="A17" t="s">
        <v>92</v>
      </c>
      <c r="B17" t="s">
        <v>231</v>
      </c>
      <c r="C17" t="s">
        <v>110</v>
      </c>
      <c r="D17" t="s">
        <v>232</v>
      </c>
      <c r="E17" t="s">
        <v>233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92</v>
      </c>
      <c r="B18" t="s">
        <v>161</v>
      </c>
      <c r="C18" t="s">
        <v>110</v>
      </c>
      <c r="D18" t="s">
        <v>234</v>
      </c>
      <c r="E18" t="s">
        <v>235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92</v>
      </c>
      <c r="B19" t="s">
        <v>169</v>
      </c>
      <c r="C19" t="s">
        <v>110</v>
      </c>
      <c r="D19" t="s">
        <v>236</v>
      </c>
      <c r="E19" t="s">
        <v>237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92</v>
      </c>
      <c r="B20" t="s">
        <v>172</v>
      </c>
      <c r="C20" t="s">
        <v>110</v>
      </c>
      <c r="D20" t="s">
        <v>238</v>
      </c>
      <c r="E20" t="s">
        <v>239</v>
      </c>
      <c r="F20">
        <v>46011</v>
      </c>
      <c r="G20" t="s">
        <v>7</v>
      </c>
      <c r="J20" t="s">
        <v>62</v>
      </c>
      <c r="K20" t="s">
        <v>55</v>
      </c>
    </row>
    <row r="21" spans="1:11" x14ac:dyDescent="0.2">
      <c r="A21" t="s">
        <v>88</v>
      </c>
      <c r="B21" t="s">
        <v>240</v>
      </c>
      <c r="C21" t="s">
        <v>110</v>
      </c>
      <c r="D21" t="s">
        <v>241</v>
      </c>
      <c r="E21" t="s">
        <v>242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88</v>
      </c>
      <c r="B22" t="s">
        <v>192</v>
      </c>
      <c r="C22" t="s">
        <v>110</v>
      </c>
      <c r="D22" t="s">
        <v>243</v>
      </c>
      <c r="E22" t="s">
        <v>244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78</v>
      </c>
      <c r="B23" t="s">
        <v>245</v>
      </c>
      <c r="C23" t="s">
        <v>110</v>
      </c>
      <c r="D23" t="s">
        <v>246</v>
      </c>
      <c r="E23" t="s">
        <v>247</v>
      </c>
      <c r="F23">
        <v>46011</v>
      </c>
      <c r="G23" t="s">
        <v>7</v>
      </c>
      <c r="J23" t="s">
        <v>62</v>
      </c>
      <c r="K23" t="s">
        <v>55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78</v>
      </c>
      <c r="B4" t="s">
        <v>127</v>
      </c>
      <c r="C4" t="s">
        <v>3</v>
      </c>
      <c r="D4" t="s">
        <v>697</v>
      </c>
      <c r="E4" t="s">
        <v>698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78</v>
      </c>
      <c r="B5" t="s">
        <v>127</v>
      </c>
      <c r="C5" t="s">
        <v>3</v>
      </c>
      <c r="D5" t="s">
        <v>699</v>
      </c>
      <c r="E5" t="s">
        <v>700</v>
      </c>
      <c r="F5" t="s">
        <v>59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78</v>
      </c>
      <c r="B6" t="s">
        <v>127</v>
      </c>
      <c r="C6" t="s">
        <v>3</v>
      </c>
      <c r="D6" t="s">
        <v>701</v>
      </c>
      <c r="E6" t="s">
        <v>702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78</v>
      </c>
      <c r="B7" t="s">
        <v>127</v>
      </c>
      <c r="C7" t="s">
        <v>157</v>
      </c>
      <c r="D7" t="s">
        <v>203</v>
      </c>
      <c r="E7" t="s">
        <v>204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78</v>
      </c>
      <c r="B8" t="s">
        <v>127</v>
      </c>
      <c r="C8" t="s">
        <v>157</v>
      </c>
      <c r="D8" t="s">
        <v>205</v>
      </c>
      <c r="E8" t="s">
        <v>206</v>
      </c>
      <c r="F8" t="s">
        <v>59</v>
      </c>
      <c r="G8">
        <v>45992</v>
      </c>
      <c r="H8">
        <v>46002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88</v>
      </c>
      <c r="B9" t="s">
        <v>132</v>
      </c>
      <c r="C9" t="s">
        <v>3</v>
      </c>
      <c r="D9" t="s">
        <v>703</v>
      </c>
      <c r="E9" t="s">
        <v>704</v>
      </c>
      <c r="F9" t="s">
        <v>59</v>
      </c>
      <c r="G9">
        <v>45994</v>
      </c>
      <c r="H9">
        <v>46004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78</v>
      </c>
      <c r="B10" t="s">
        <v>132</v>
      </c>
      <c r="C10" t="s">
        <v>157</v>
      </c>
      <c r="D10" t="s">
        <v>207</v>
      </c>
      <c r="E10" t="s">
        <v>208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88</v>
      </c>
      <c r="B11" t="s">
        <v>132</v>
      </c>
      <c r="C11" t="s">
        <v>157</v>
      </c>
      <c r="D11" t="s">
        <v>209</v>
      </c>
      <c r="E11" t="s">
        <v>210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88</v>
      </c>
      <c r="B12" t="s">
        <v>109</v>
      </c>
      <c r="C12" t="s">
        <v>3</v>
      </c>
      <c r="D12" t="s">
        <v>705</v>
      </c>
      <c r="E12" t="s">
        <v>706</v>
      </c>
      <c r="F12" t="s">
        <v>59</v>
      </c>
      <c r="G12">
        <v>45995</v>
      </c>
      <c r="H12">
        <v>46005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92</v>
      </c>
      <c r="B13" t="s">
        <v>211</v>
      </c>
      <c r="C13" t="s">
        <v>137</v>
      </c>
      <c r="D13" t="s">
        <v>707</v>
      </c>
      <c r="E13" t="s">
        <v>708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92</v>
      </c>
      <c r="B14" t="s">
        <v>211</v>
      </c>
      <c r="C14" t="s">
        <v>157</v>
      </c>
      <c r="D14" t="s">
        <v>212</v>
      </c>
      <c r="E14" t="s">
        <v>213</v>
      </c>
      <c r="F14" t="s">
        <v>59</v>
      </c>
      <c r="G14">
        <v>45996</v>
      </c>
      <c r="H14">
        <v>46006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92</v>
      </c>
      <c r="B15" t="s">
        <v>211</v>
      </c>
      <c r="C15" t="s">
        <v>157</v>
      </c>
      <c r="D15" t="s">
        <v>214</v>
      </c>
      <c r="E15" t="s">
        <v>215</v>
      </c>
      <c r="F15" t="s">
        <v>53</v>
      </c>
      <c r="G15">
        <v>45996</v>
      </c>
      <c r="H15">
        <v>46006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92</v>
      </c>
      <c r="B16" t="s">
        <v>211</v>
      </c>
      <c r="C16" t="s">
        <v>157</v>
      </c>
      <c r="D16" t="s">
        <v>216</v>
      </c>
      <c r="E16" t="s">
        <v>215</v>
      </c>
      <c r="F16" t="s">
        <v>53</v>
      </c>
      <c r="G16">
        <v>45996</v>
      </c>
      <c r="H16">
        <v>46006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92</v>
      </c>
      <c r="B17" t="s">
        <v>140</v>
      </c>
      <c r="C17" t="s">
        <v>157</v>
      </c>
      <c r="D17" t="s">
        <v>217</v>
      </c>
      <c r="E17" t="s">
        <v>218</v>
      </c>
      <c r="F17" t="s">
        <v>59</v>
      </c>
      <c r="G17">
        <v>45997</v>
      </c>
      <c r="H17">
        <v>46007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92</v>
      </c>
      <c r="B18" t="s">
        <v>219</v>
      </c>
      <c r="C18" t="s">
        <v>157</v>
      </c>
      <c r="D18" t="s">
        <v>220</v>
      </c>
      <c r="E18" t="s">
        <v>221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78</v>
      </c>
      <c r="B19" t="s">
        <v>271</v>
      </c>
      <c r="C19" t="s">
        <v>3</v>
      </c>
      <c r="D19" t="s">
        <v>709</v>
      </c>
      <c r="E19" t="s">
        <v>710</v>
      </c>
      <c r="F19" t="s">
        <v>59</v>
      </c>
      <c r="G19">
        <v>46000</v>
      </c>
      <c r="H19">
        <v>46010</v>
      </c>
      <c r="I19" t="s">
        <v>6</v>
      </c>
      <c r="M19" t="s">
        <v>62</v>
      </c>
      <c r="N19" t="s">
        <v>55</v>
      </c>
      <c r="O19" t="s">
        <v>55</v>
      </c>
    </row>
    <row r="20" spans="1:15" x14ac:dyDescent="0.2">
      <c r="A20" t="s">
        <v>88</v>
      </c>
      <c r="B20" t="s">
        <v>116</v>
      </c>
      <c r="C20" t="s">
        <v>3</v>
      </c>
      <c r="D20" t="s">
        <v>711</v>
      </c>
      <c r="E20" t="s">
        <v>712</v>
      </c>
      <c r="F20" t="s">
        <v>59</v>
      </c>
      <c r="G20">
        <v>46003</v>
      </c>
      <c r="H20">
        <v>46013</v>
      </c>
      <c r="I20" t="s">
        <v>6</v>
      </c>
      <c r="M20" t="s">
        <v>62</v>
      </c>
      <c r="N20" t="s">
        <v>55</v>
      </c>
      <c r="O20" t="s">
        <v>55</v>
      </c>
    </row>
    <row r="21" spans="1:15" x14ac:dyDescent="0.2">
      <c r="A21" t="s">
        <v>88</v>
      </c>
      <c r="B21" t="s">
        <v>224</v>
      </c>
      <c r="C21" t="s">
        <v>157</v>
      </c>
      <c r="D21" t="s">
        <v>225</v>
      </c>
      <c r="E21" t="s">
        <v>226</v>
      </c>
      <c r="F21" t="s">
        <v>53</v>
      </c>
      <c r="G21">
        <v>46004</v>
      </c>
      <c r="H21">
        <v>46014</v>
      </c>
      <c r="I21" t="s">
        <v>6</v>
      </c>
      <c r="M21" t="s">
        <v>62</v>
      </c>
      <c r="N21" t="s">
        <v>55</v>
      </c>
      <c r="O21" t="s">
        <v>55</v>
      </c>
    </row>
    <row r="22" spans="1:15" x14ac:dyDescent="0.2">
      <c r="A22" t="s">
        <v>92</v>
      </c>
      <c r="B22" t="s">
        <v>119</v>
      </c>
      <c r="C22" t="s">
        <v>157</v>
      </c>
      <c r="D22" t="s">
        <v>227</v>
      </c>
      <c r="E22" t="s">
        <v>228</v>
      </c>
      <c r="F22" t="s">
        <v>59</v>
      </c>
      <c r="G22">
        <v>46005</v>
      </c>
      <c r="H22">
        <v>46015</v>
      </c>
      <c r="I22" t="s">
        <v>6</v>
      </c>
      <c r="M22" t="s">
        <v>62</v>
      </c>
      <c r="N22" t="s">
        <v>55</v>
      </c>
      <c r="O22" t="s">
        <v>55</v>
      </c>
    </row>
    <row r="23" spans="1:15" x14ac:dyDescent="0.2">
      <c r="A23" t="s">
        <v>92</v>
      </c>
      <c r="B23" t="s">
        <v>119</v>
      </c>
      <c r="C23" t="s">
        <v>157</v>
      </c>
      <c r="D23" t="s">
        <v>229</v>
      </c>
      <c r="E23" t="s">
        <v>230</v>
      </c>
      <c r="F23" t="s">
        <v>59</v>
      </c>
      <c r="G23">
        <v>46005</v>
      </c>
      <c r="H23">
        <v>46015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92</v>
      </c>
      <c r="B24" t="s">
        <v>231</v>
      </c>
      <c r="C24" t="s">
        <v>3</v>
      </c>
      <c r="D24" t="s">
        <v>713</v>
      </c>
      <c r="E24" t="s">
        <v>714</v>
      </c>
      <c r="F24" t="s">
        <v>59</v>
      </c>
      <c r="G24">
        <v>46006</v>
      </c>
      <c r="H24">
        <v>46017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88</v>
      </c>
      <c r="B25" t="s">
        <v>231</v>
      </c>
      <c r="C25" t="s">
        <v>137</v>
      </c>
      <c r="D25" t="s">
        <v>715</v>
      </c>
      <c r="E25" t="s">
        <v>716</v>
      </c>
      <c r="F25" t="s">
        <v>59</v>
      </c>
      <c r="G25">
        <v>46006</v>
      </c>
      <c r="H25">
        <v>46017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88</v>
      </c>
      <c r="B26" t="s">
        <v>161</v>
      </c>
      <c r="C26" t="s">
        <v>3</v>
      </c>
      <c r="D26" t="s">
        <v>717</v>
      </c>
      <c r="E26" t="s">
        <v>718</v>
      </c>
      <c r="F26" t="s">
        <v>59</v>
      </c>
      <c r="G26">
        <v>46006</v>
      </c>
      <c r="H26">
        <v>46019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92</v>
      </c>
      <c r="B27" t="s">
        <v>161</v>
      </c>
      <c r="C27" t="s">
        <v>3</v>
      </c>
      <c r="D27" t="s">
        <v>719</v>
      </c>
      <c r="E27" t="s">
        <v>720</v>
      </c>
      <c r="F27" t="s">
        <v>59</v>
      </c>
      <c r="G27">
        <v>46006</v>
      </c>
      <c r="H27">
        <v>46019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92</v>
      </c>
      <c r="B28" t="s">
        <v>161</v>
      </c>
      <c r="C28" t="s">
        <v>721</v>
      </c>
      <c r="D28" t="s">
        <v>722</v>
      </c>
      <c r="E28" t="s">
        <v>723</v>
      </c>
      <c r="F28" t="s">
        <v>59</v>
      </c>
      <c r="G28">
        <v>46006</v>
      </c>
      <c r="H28">
        <v>46019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92</v>
      </c>
      <c r="B29" t="s">
        <v>169</v>
      </c>
      <c r="C29" t="s">
        <v>3</v>
      </c>
      <c r="D29" t="s">
        <v>724</v>
      </c>
      <c r="E29" t="s">
        <v>725</v>
      </c>
      <c r="F29" t="s">
        <v>59</v>
      </c>
      <c r="G29">
        <v>46006</v>
      </c>
      <c r="H29">
        <v>46020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92</v>
      </c>
      <c r="B30" t="s">
        <v>169</v>
      </c>
      <c r="C30" t="s">
        <v>157</v>
      </c>
      <c r="D30" t="s">
        <v>236</v>
      </c>
      <c r="E30" t="s">
        <v>237</v>
      </c>
      <c r="F30" t="s">
        <v>59</v>
      </c>
      <c r="G30">
        <v>46006</v>
      </c>
      <c r="H30">
        <v>46020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92</v>
      </c>
      <c r="B31" t="s">
        <v>172</v>
      </c>
      <c r="C31" t="s">
        <v>157</v>
      </c>
      <c r="D31" t="s">
        <v>238</v>
      </c>
      <c r="E31" t="s">
        <v>239</v>
      </c>
      <c r="F31" t="s">
        <v>59</v>
      </c>
      <c r="G31">
        <v>46006</v>
      </c>
      <c r="H31">
        <v>46021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92</v>
      </c>
      <c r="B32" t="s">
        <v>413</v>
      </c>
      <c r="C32" t="s">
        <v>137</v>
      </c>
      <c r="D32" t="s">
        <v>726</v>
      </c>
      <c r="E32" t="s">
        <v>727</v>
      </c>
      <c r="F32" t="s">
        <v>59</v>
      </c>
      <c r="G32">
        <v>46006</v>
      </c>
      <c r="H32">
        <v>46022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88</v>
      </c>
      <c r="B33" t="s">
        <v>175</v>
      </c>
      <c r="C33" t="s">
        <v>137</v>
      </c>
      <c r="D33" t="s">
        <v>728</v>
      </c>
      <c r="E33" t="s">
        <v>729</v>
      </c>
      <c r="F33" t="s">
        <v>59</v>
      </c>
      <c r="G33">
        <v>46006</v>
      </c>
      <c r="H33">
        <v>46023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78</v>
      </c>
      <c r="B34" t="s">
        <v>257</v>
      </c>
      <c r="C34" t="s">
        <v>3</v>
      </c>
      <c r="D34" t="s">
        <v>730</v>
      </c>
      <c r="E34" t="s">
        <v>731</v>
      </c>
      <c r="F34" t="s">
        <v>59</v>
      </c>
      <c r="G34">
        <v>46006</v>
      </c>
      <c r="H34">
        <v>46024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78</v>
      </c>
      <c r="B35" t="s">
        <v>178</v>
      </c>
      <c r="C35" t="s">
        <v>3</v>
      </c>
      <c r="D35" t="s">
        <v>732</v>
      </c>
      <c r="E35" t="s">
        <v>733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92</v>
      </c>
      <c r="B36" t="s">
        <v>178</v>
      </c>
      <c r="C36" t="s">
        <v>137</v>
      </c>
      <c r="D36" t="s">
        <v>734</v>
      </c>
      <c r="E36" t="s">
        <v>735</v>
      </c>
      <c r="F36" t="s">
        <v>59</v>
      </c>
      <c r="G36">
        <v>46011</v>
      </c>
      <c r="H36">
        <v>46025</v>
      </c>
      <c r="I36" t="s">
        <v>7</v>
      </c>
      <c r="J36" t="s">
        <v>61</v>
      </c>
      <c r="M36" t="s">
        <v>62</v>
      </c>
      <c r="N36" t="s">
        <v>55</v>
      </c>
      <c r="O36" t="s">
        <v>58</v>
      </c>
    </row>
    <row r="37" spans="1:15" x14ac:dyDescent="0.2">
      <c r="A37" t="s">
        <v>88</v>
      </c>
      <c r="B37" t="s">
        <v>181</v>
      </c>
      <c r="C37" t="s">
        <v>3</v>
      </c>
      <c r="D37" t="s">
        <v>736</v>
      </c>
      <c r="E37" t="s">
        <v>737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78</v>
      </c>
      <c r="B38" t="s">
        <v>181</v>
      </c>
      <c r="C38" t="s">
        <v>137</v>
      </c>
      <c r="D38" t="s">
        <v>738</v>
      </c>
      <c r="E38" t="s">
        <v>739</v>
      </c>
      <c r="F38" t="s">
        <v>53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88</v>
      </c>
      <c r="B39" t="s">
        <v>124</v>
      </c>
      <c r="C39" t="s">
        <v>3</v>
      </c>
      <c r="D39" t="s">
        <v>740</v>
      </c>
      <c r="E39" t="s">
        <v>741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92</v>
      </c>
      <c r="B40" t="s">
        <v>187</v>
      </c>
      <c r="C40" t="s">
        <v>3</v>
      </c>
      <c r="D40" t="s">
        <v>742</v>
      </c>
      <c r="E40" t="s">
        <v>743</v>
      </c>
      <c r="F40" t="s">
        <v>59</v>
      </c>
      <c r="G40">
        <v>46006</v>
      </c>
      <c r="H40">
        <v>46027</v>
      </c>
      <c r="I40" t="s">
        <v>6</v>
      </c>
      <c r="J40" t="s">
        <v>61</v>
      </c>
      <c r="M40" t="s">
        <v>62</v>
      </c>
      <c r="N40" t="s">
        <v>55</v>
      </c>
      <c r="O40" t="s">
        <v>58</v>
      </c>
    </row>
    <row r="41" spans="1:15" x14ac:dyDescent="0.2">
      <c r="A41" t="s">
        <v>88</v>
      </c>
      <c r="B41" t="s">
        <v>187</v>
      </c>
      <c r="C41" t="s">
        <v>3</v>
      </c>
      <c r="D41" t="s">
        <v>744</v>
      </c>
      <c r="E41" t="s">
        <v>745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92</v>
      </c>
      <c r="B42" t="s">
        <v>240</v>
      </c>
      <c r="C42" t="s">
        <v>3</v>
      </c>
      <c r="D42" t="s">
        <v>746</v>
      </c>
      <c r="E42" t="s">
        <v>747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92</v>
      </c>
      <c r="B43" t="s">
        <v>240</v>
      </c>
      <c r="C43" t="s">
        <v>137</v>
      </c>
      <c r="D43" t="s">
        <v>748</v>
      </c>
      <c r="E43" t="s">
        <v>749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92</v>
      </c>
      <c r="B44" t="s">
        <v>240</v>
      </c>
      <c r="C44" t="s">
        <v>137</v>
      </c>
      <c r="D44" t="s">
        <v>750</v>
      </c>
      <c r="E44" t="s">
        <v>751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A45" t="s">
        <v>88</v>
      </c>
      <c r="B45" t="s">
        <v>240</v>
      </c>
      <c r="C45" t="s">
        <v>157</v>
      </c>
      <c r="D45" t="s">
        <v>241</v>
      </c>
      <c r="E45" t="s">
        <v>242</v>
      </c>
      <c r="F45" t="s">
        <v>59</v>
      </c>
      <c r="G45">
        <v>46011</v>
      </c>
      <c r="H45">
        <v>46027</v>
      </c>
      <c r="I45" t="s">
        <v>7</v>
      </c>
      <c r="J45" t="s">
        <v>54</v>
      </c>
      <c r="M45" t="s">
        <v>62</v>
      </c>
      <c r="N45" t="s">
        <v>55</v>
      </c>
      <c r="O45" t="s">
        <v>58</v>
      </c>
    </row>
    <row r="46" spans="1:15" x14ac:dyDescent="0.2">
      <c r="A46" t="s">
        <v>78</v>
      </c>
      <c r="B46" t="s">
        <v>192</v>
      </c>
      <c r="C46" t="s">
        <v>137</v>
      </c>
      <c r="D46" t="s">
        <v>752</v>
      </c>
      <c r="E46" t="s">
        <v>753</v>
      </c>
      <c r="F46" t="s">
        <v>59</v>
      </c>
      <c r="G46">
        <v>46011</v>
      </c>
      <c r="H46">
        <v>46027</v>
      </c>
      <c r="I46" t="s">
        <v>7</v>
      </c>
      <c r="M46" t="s">
        <v>62</v>
      </c>
      <c r="N46" t="s">
        <v>55</v>
      </c>
      <c r="O46" t="s">
        <v>58</v>
      </c>
    </row>
    <row r="47" spans="1:15" x14ac:dyDescent="0.2">
      <c r="A47" t="s">
        <v>88</v>
      </c>
      <c r="B47" t="s">
        <v>192</v>
      </c>
      <c r="C47" t="s">
        <v>157</v>
      </c>
      <c r="D47" t="s">
        <v>243</v>
      </c>
      <c r="E47" t="s">
        <v>244</v>
      </c>
      <c r="F47" t="s">
        <v>59</v>
      </c>
      <c r="G47">
        <v>46006</v>
      </c>
      <c r="H47">
        <v>46027</v>
      </c>
      <c r="I47" t="s">
        <v>6</v>
      </c>
      <c r="M47" t="s">
        <v>62</v>
      </c>
      <c r="N47" t="s">
        <v>55</v>
      </c>
      <c r="O47" t="s">
        <v>58</v>
      </c>
    </row>
    <row r="48" spans="1:15" x14ac:dyDescent="0.2">
      <c r="A48" t="s">
        <v>78</v>
      </c>
      <c r="B48" t="s">
        <v>245</v>
      </c>
      <c r="C48" t="s">
        <v>3</v>
      </c>
      <c r="D48" t="s">
        <v>754</v>
      </c>
      <c r="E48" t="s">
        <v>755</v>
      </c>
      <c r="F48" t="s">
        <v>53</v>
      </c>
      <c r="G48">
        <v>46006</v>
      </c>
      <c r="H48">
        <v>46027</v>
      </c>
      <c r="I48" t="s">
        <v>6</v>
      </c>
      <c r="M48" t="s">
        <v>62</v>
      </c>
      <c r="N48" t="s">
        <v>55</v>
      </c>
      <c r="O48" t="s">
        <v>58</v>
      </c>
    </row>
    <row r="49" spans="1:15" x14ac:dyDescent="0.2">
      <c r="A49" t="s">
        <v>88</v>
      </c>
      <c r="B49" t="s">
        <v>245</v>
      </c>
      <c r="C49" t="s">
        <v>137</v>
      </c>
      <c r="D49" t="s">
        <v>756</v>
      </c>
      <c r="E49" t="s">
        <v>757</v>
      </c>
      <c r="F49" t="s">
        <v>53</v>
      </c>
      <c r="G49">
        <v>46006</v>
      </c>
      <c r="H49">
        <v>46027</v>
      </c>
      <c r="I49" t="s">
        <v>6</v>
      </c>
      <c r="M49" t="s">
        <v>62</v>
      </c>
      <c r="N49" t="s">
        <v>55</v>
      </c>
      <c r="O49" t="s">
        <v>58</v>
      </c>
    </row>
    <row r="50" spans="1:15" x14ac:dyDescent="0.2">
      <c r="A50" t="s">
        <v>78</v>
      </c>
      <c r="B50" t="s">
        <v>245</v>
      </c>
      <c r="C50" t="s">
        <v>157</v>
      </c>
      <c r="D50" t="s">
        <v>246</v>
      </c>
      <c r="E50" t="s">
        <v>247</v>
      </c>
      <c r="F50" t="s">
        <v>53</v>
      </c>
      <c r="G50">
        <v>46006</v>
      </c>
      <c r="H50">
        <v>46027</v>
      </c>
      <c r="I50" t="s">
        <v>6</v>
      </c>
      <c r="M50" t="s">
        <v>62</v>
      </c>
      <c r="N50" t="s">
        <v>55</v>
      </c>
      <c r="O50" t="s">
        <v>58</v>
      </c>
    </row>
    <row r="51" spans="1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1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1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6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97</v>
      </c>
      <c r="B4" t="s">
        <v>132</v>
      </c>
      <c r="C4" t="s">
        <v>110</v>
      </c>
      <c r="D4" t="s">
        <v>274</v>
      </c>
      <c r="E4" t="s">
        <v>275</v>
      </c>
      <c r="F4">
        <v>45994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97</v>
      </c>
      <c r="B5" t="s">
        <v>211</v>
      </c>
      <c r="C5" t="s">
        <v>110</v>
      </c>
      <c r="D5" t="s">
        <v>276</v>
      </c>
      <c r="E5" t="s">
        <v>277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97</v>
      </c>
      <c r="B6" t="s">
        <v>211</v>
      </c>
      <c r="C6" t="s">
        <v>110</v>
      </c>
      <c r="D6" t="s">
        <v>278</v>
      </c>
      <c r="E6" t="s">
        <v>279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97</v>
      </c>
      <c r="B7" t="s">
        <v>143</v>
      </c>
      <c r="C7" t="s">
        <v>110</v>
      </c>
      <c r="D7" t="s">
        <v>280</v>
      </c>
      <c r="E7" t="s">
        <v>281</v>
      </c>
      <c r="F7">
        <v>45999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94</v>
      </c>
      <c r="B8" t="s">
        <v>271</v>
      </c>
      <c r="C8" t="s">
        <v>110</v>
      </c>
      <c r="D8" t="s">
        <v>282</v>
      </c>
      <c r="E8" t="s">
        <v>283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94</v>
      </c>
      <c r="B9" t="s">
        <v>271</v>
      </c>
      <c r="C9" t="s">
        <v>110</v>
      </c>
      <c r="D9" t="s">
        <v>284</v>
      </c>
      <c r="E9" t="s">
        <v>285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94</v>
      </c>
      <c r="B10" t="s">
        <v>271</v>
      </c>
      <c r="C10" t="s">
        <v>110</v>
      </c>
      <c r="D10" t="s">
        <v>286</v>
      </c>
      <c r="E10" t="s">
        <v>287</v>
      </c>
      <c r="F10">
        <v>46000</v>
      </c>
      <c r="G10" t="s">
        <v>12</v>
      </c>
      <c r="J10" t="s">
        <v>13</v>
      </c>
      <c r="K10" t="s">
        <v>55</v>
      </c>
    </row>
    <row r="11" spans="1:17" x14ac:dyDescent="0.2">
      <c r="A11" t="s">
        <v>94</v>
      </c>
      <c r="B11" t="s">
        <v>271</v>
      </c>
      <c r="C11" t="s">
        <v>110</v>
      </c>
      <c r="D11" t="s">
        <v>288</v>
      </c>
      <c r="E11" t="s">
        <v>289</v>
      </c>
      <c r="F11">
        <v>46000</v>
      </c>
      <c r="G11" t="s">
        <v>14</v>
      </c>
      <c r="J11" t="s">
        <v>199</v>
      </c>
      <c r="K11" t="s">
        <v>55</v>
      </c>
    </row>
    <row r="12" spans="1:17" x14ac:dyDescent="0.2">
      <c r="A12" t="s">
        <v>94</v>
      </c>
      <c r="B12" t="s">
        <v>271</v>
      </c>
      <c r="C12" t="s">
        <v>110</v>
      </c>
      <c r="D12" t="s">
        <v>290</v>
      </c>
      <c r="E12" t="s">
        <v>291</v>
      </c>
      <c r="F12">
        <v>46000</v>
      </c>
      <c r="G12" t="s">
        <v>12</v>
      </c>
      <c r="J12" t="s">
        <v>13</v>
      </c>
      <c r="K12" t="s">
        <v>55</v>
      </c>
    </row>
    <row r="13" spans="1:17" x14ac:dyDescent="0.2">
      <c r="A13" t="s">
        <v>94</v>
      </c>
      <c r="B13" t="s">
        <v>271</v>
      </c>
      <c r="C13" t="s">
        <v>110</v>
      </c>
      <c r="D13" t="s">
        <v>292</v>
      </c>
      <c r="E13" t="s">
        <v>289</v>
      </c>
      <c r="F13">
        <v>46000</v>
      </c>
      <c r="G13" t="s">
        <v>63</v>
      </c>
      <c r="J13" t="s">
        <v>199</v>
      </c>
      <c r="K13" t="s">
        <v>55</v>
      </c>
    </row>
    <row r="14" spans="1:17" x14ac:dyDescent="0.2">
      <c r="A14" t="s">
        <v>94</v>
      </c>
      <c r="B14" t="s">
        <v>113</v>
      </c>
      <c r="C14" t="s">
        <v>110</v>
      </c>
      <c r="D14" t="s">
        <v>293</v>
      </c>
      <c r="E14" t="s">
        <v>294</v>
      </c>
      <c r="F14">
        <v>46001</v>
      </c>
      <c r="G14" t="s">
        <v>12</v>
      </c>
      <c r="J14" t="s">
        <v>13</v>
      </c>
      <c r="K14" t="s">
        <v>55</v>
      </c>
    </row>
    <row r="15" spans="1:17" x14ac:dyDescent="0.2">
      <c r="A15" t="s">
        <v>94</v>
      </c>
      <c r="B15" t="s">
        <v>113</v>
      </c>
      <c r="C15" t="s">
        <v>110</v>
      </c>
      <c r="D15" t="s">
        <v>295</v>
      </c>
      <c r="E15" t="s">
        <v>296</v>
      </c>
      <c r="F15">
        <v>46001</v>
      </c>
      <c r="G15" t="s">
        <v>12</v>
      </c>
      <c r="J15" t="s">
        <v>13</v>
      </c>
      <c r="K15" t="s">
        <v>55</v>
      </c>
    </row>
    <row r="16" spans="1:17" x14ac:dyDescent="0.2">
      <c r="A16" t="s">
        <v>98</v>
      </c>
      <c r="B16" t="s">
        <v>116</v>
      </c>
      <c r="C16" t="s">
        <v>110</v>
      </c>
      <c r="D16" t="s">
        <v>297</v>
      </c>
      <c r="E16" t="s">
        <v>298</v>
      </c>
      <c r="F16">
        <v>46003</v>
      </c>
      <c r="G16" t="s">
        <v>12</v>
      </c>
      <c r="J16" t="s">
        <v>13</v>
      </c>
      <c r="K16" t="s">
        <v>55</v>
      </c>
    </row>
    <row r="17" spans="1:11" x14ac:dyDescent="0.2">
      <c r="A17" t="s">
        <v>94</v>
      </c>
      <c r="B17" t="s">
        <v>224</v>
      </c>
      <c r="C17" t="s">
        <v>110</v>
      </c>
      <c r="D17" t="s">
        <v>299</v>
      </c>
      <c r="E17" t="s">
        <v>300</v>
      </c>
      <c r="F17">
        <v>46004</v>
      </c>
      <c r="G17" t="s">
        <v>12</v>
      </c>
      <c r="J17" t="s">
        <v>13</v>
      </c>
      <c r="K17" t="s">
        <v>55</v>
      </c>
    </row>
    <row r="18" spans="1:11" x14ac:dyDescent="0.2">
      <c r="A18" t="s">
        <v>94</v>
      </c>
      <c r="B18" t="s">
        <v>224</v>
      </c>
      <c r="C18" t="s">
        <v>110</v>
      </c>
      <c r="D18" t="s">
        <v>301</v>
      </c>
      <c r="E18" t="s">
        <v>302</v>
      </c>
      <c r="F18">
        <v>46004</v>
      </c>
      <c r="G18" t="s">
        <v>12</v>
      </c>
      <c r="J18" t="s">
        <v>13</v>
      </c>
      <c r="K18" t="s">
        <v>55</v>
      </c>
    </row>
    <row r="19" spans="1:11" x14ac:dyDescent="0.2">
      <c r="A19" t="s">
        <v>98</v>
      </c>
      <c r="B19" t="s">
        <v>231</v>
      </c>
      <c r="C19" t="s">
        <v>110</v>
      </c>
      <c r="D19" t="s">
        <v>303</v>
      </c>
      <c r="E19" t="s">
        <v>304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98</v>
      </c>
      <c r="B20" t="s">
        <v>305</v>
      </c>
      <c r="C20" t="s">
        <v>110</v>
      </c>
      <c r="D20" t="s">
        <v>306</v>
      </c>
      <c r="E20" t="s">
        <v>307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97</v>
      </c>
      <c r="B21" t="s">
        <v>305</v>
      </c>
      <c r="C21" t="s">
        <v>110</v>
      </c>
      <c r="D21" t="s">
        <v>308</v>
      </c>
      <c r="E21" t="s">
        <v>309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97</v>
      </c>
      <c r="B22" t="s">
        <v>305</v>
      </c>
      <c r="C22" t="s">
        <v>110</v>
      </c>
      <c r="D22" t="s">
        <v>310</v>
      </c>
      <c r="E22" t="s">
        <v>311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94</v>
      </c>
      <c r="B23" t="s">
        <v>172</v>
      </c>
      <c r="C23" t="s">
        <v>110</v>
      </c>
      <c r="D23" t="s">
        <v>312</v>
      </c>
      <c r="E23" t="s">
        <v>313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98</v>
      </c>
      <c r="B24" t="s">
        <v>175</v>
      </c>
      <c r="C24" t="s">
        <v>110</v>
      </c>
      <c r="D24" t="s">
        <v>314</v>
      </c>
      <c r="E24" t="s">
        <v>315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97</v>
      </c>
      <c r="B25" t="s">
        <v>187</v>
      </c>
      <c r="C25" t="s">
        <v>110</v>
      </c>
      <c r="D25" t="s">
        <v>316</v>
      </c>
      <c r="E25" t="s">
        <v>317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97</v>
      </c>
      <c r="B26" t="s">
        <v>187</v>
      </c>
      <c r="C26" t="s">
        <v>110</v>
      </c>
      <c r="D26" t="s">
        <v>318</v>
      </c>
      <c r="E26" t="s">
        <v>319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98</v>
      </c>
      <c r="B27" t="s">
        <v>240</v>
      </c>
      <c r="C27" t="s">
        <v>110</v>
      </c>
      <c r="D27" t="s">
        <v>320</v>
      </c>
      <c r="E27" t="s">
        <v>321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98</v>
      </c>
      <c r="B28" t="s">
        <v>245</v>
      </c>
      <c r="C28" t="s">
        <v>110</v>
      </c>
      <c r="D28" t="s">
        <v>322</v>
      </c>
      <c r="E28" t="s">
        <v>323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98</v>
      </c>
      <c r="B29" t="s">
        <v>245</v>
      </c>
      <c r="C29" t="s">
        <v>110</v>
      </c>
      <c r="D29" t="s">
        <v>324</v>
      </c>
      <c r="E29" t="s">
        <v>325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98</v>
      </c>
      <c r="B30" t="s">
        <v>245</v>
      </c>
      <c r="C30" t="s">
        <v>110</v>
      </c>
      <c r="D30" t="s">
        <v>326</v>
      </c>
      <c r="E30" t="s">
        <v>327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topLeftCell="O1" workbookViewId="0">
      <selection activeCell="Q7" sqref="Q7"/>
    </sheetView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1" width="21.625" bestFit="1" customWidth="1"/>
    <col min="12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758</v>
      </c>
      <c r="B4" t="s">
        <v>127</v>
      </c>
      <c r="C4" t="s">
        <v>3</v>
      </c>
      <c r="D4" t="s">
        <v>759</v>
      </c>
      <c r="E4" t="s">
        <v>760</v>
      </c>
      <c r="F4" t="s">
        <v>59</v>
      </c>
      <c r="G4">
        <v>45992</v>
      </c>
      <c r="H4">
        <v>46002</v>
      </c>
      <c r="I4" t="s">
        <v>6</v>
      </c>
      <c r="K4" t="s">
        <v>13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98</v>
      </c>
      <c r="B5" t="s">
        <v>127</v>
      </c>
      <c r="C5" t="s">
        <v>3</v>
      </c>
      <c r="D5" t="s">
        <v>761</v>
      </c>
      <c r="E5" t="s">
        <v>762</v>
      </c>
      <c r="F5" t="s">
        <v>53</v>
      </c>
      <c r="G5">
        <v>45992</v>
      </c>
      <c r="H5">
        <v>46002</v>
      </c>
      <c r="I5" t="s">
        <v>6</v>
      </c>
      <c r="K5" t="s">
        <v>13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758</v>
      </c>
      <c r="B6" t="s">
        <v>127</v>
      </c>
      <c r="C6" t="s">
        <v>3</v>
      </c>
      <c r="D6" t="s">
        <v>763</v>
      </c>
      <c r="E6" t="s">
        <v>764</v>
      </c>
      <c r="F6" t="s">
        <v>59</v>
      </c>
      <c r="G6">
        <v>45992</v>
      </c>
      <c r="H6">
        <v>46002</v>
      </c>
      <c r="I6" t="s">
        <v>6</v>
      </c>
      <c r="K6" t="s">
        <v>13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97</v>
      </c>
      <c r="B7" t="s">
        <v>248</v>
      </c>
      <c r="C7" t="s">
        <v>3</v>
      </c>
      <c r="D7" t="s">
        <v>765</v>
      </c>
      <c r="E7" t="s">
        <v>766</v>
      </c>
      <c r="F7" t="s">
        <v>53</v>
      </c>
      <c r="G7">
        <v>45993</v>
      </c>
      <c r="H7">
        <v>46003</v>
      </c>
      <c r="I7" t="s">
        <v>6</v>
      </c>
      <c r="K7" t="s">
        <v>13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94</v>
      </c>
      <c r="B8" t="s">
        <v>132</v>
      </c>
      <c r="C8" t="s">
        <v>3</v>
      </c>
      <c r="D8" t="s">
        <v>767</v>
      </c>
      <c r="E8" t="s">
        <v>768</v>
      </c>
      <c r="F8" t="s">
        <v>53</v>
      </c>
      <c r="G8">
        <v>45994</v>
      </c>
      <c r="H8">
        <v>46004</v>
      </c>
      <c r="I8" t="s">
        <v>6</v>
      </c>
      <c r="K8" t="s">
        <v>13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97</v>
      </c>
      <c r="B9" t="s">
        <v>132</v>
      </c>
      <c r="C9" t="s">
        <v>137</v>
      </c>
      <c r="D9" t="s">
        <v>769</v>
      </c>
      <c r="E9" t="s">
        <v>770</v>
      </c>
      <c r="F9" t="s">
        <v>59</v>
      </c>
      <c r="G9">
        <v>45994</v>
      </c>
      <c r="H9">
        <v>46004</v>
      </c>
      <c r="I9" t="s">
        <v>14</v>
      </c>
      <c r="K9" t="s">
        <v>14</v>
      </c>
      <c r="M9" t="s">
        <v>199</v>
      </c>
      <c r="N9" t="s">
        <v>55</v>
      </c>
      <c r="O9" t="s">
        <v>55</v>
      </c>
    </row>
    <row r="10" spans="1:23" x14ac:dyDescent="0.2">
      <c r="A10" t="s">
        <v>97</v>
      </c>
      <c r="B10" t="s">
        <v>132</v>
      </c>
      <c r="C10" t="s">
        <v>137</v>
      </c>
      <c r="D10" t="s">
        <v>771</v>
      </c>
      <c r="E10" t="s">
        <v>772</v>
      </c>
      <c r="F10" t="s">
        <v>59</v>
      </c>
      <c r="G10">
        <v>45994</v>
      </c>
      <c r="H10">
        <v>46004</v>
      </c>
      <c r="I10" t="s">
        <v>6</v>
      </c>
      <c r="K10" t="s">
        <v>13</v>
      </c>
      <c r="M10" t="s">
        <v>13</v>
      </c>
      <c r="N10" t="s">
        <v>55</v>
      </c>
      <c r="O10" t="s">
        <v>55</v>
      </c>
    </row>
    <row r="11" spans="1:23" x14ac:dyDescent="0.2">
      <c r="A11" t="s">
        <v>97</v>
      </c>
      <c r="B11" t="s">
        <v>132</v>
      </c>
      <c r="C11" t="s">
        <v>157</v>
      </c>
      <c r="D11" t="s">
        <v>274</v>
      </c>
      <c r="E11" t="s">
        <v>275</v>
      </c>
      <c r="F11" t="s">
        <v>59</v>
      </c>
      <c r="G11">
        <v>45994</v>
      </c>
      <c r="H11">
        <v>46004</v>
      </c>
      <c r="I11" t="s">
        <v>6</v>
      </c>
      <c r="K11" t="s">
        <v>13</v>
      </c>
      <c r="M11" t="s">
        <v>13</v>
      </c>
      <c r="N11" t="s">
        <v>55</v>
      </c>
      <c r="O11" t="s">
        <v>55</v>
      </c>
    </row>
    <row r="12" spans="1:23" x14ac:dyDescent="0.2">
      <c r="A12" t="s">
        <v>97</v>
      </c>
      <c r="B12" t="s">
        <v>109</v>
      </c>
      <c r="C12" t="s">
        <v>137</v>
      </c>
      <c r="D12" t="s">
        <v>773</v>
      </c>
      <c r="E12" t="s">
        <v>774</v>
      </c>
      <c r="F12" t="s">
        <v>59</v>
      </c>
      <c r="G12">
        <v>45995</v>
      </c>
      <c r="H12">
        <v>46005</v>
      </c>
      <c r="I12" t="s">
        <v>6</v>
      </c>
      <c r="K12" t="s">
        <v>13</v>
      </c>
      <c r="M12" t="s">
        <v>13</v>
      </c>
      <c r="N12" t="s">
        <v>55</v>
      </c>
      <c r="O12" t="s">
        <v>55</v>
      </c>
    </row>
    <row r="13" spans="1:23" x14ac:dyDescent="0.2">
      <c r="A13" t="s">
        <v>98</v>
      </c>
      <c r="B13" t="s">
        <v>211</v>
      </c>
      <c r="C13" t="s">
        <v>3</v>
      </c>
      <c r="D13" t="s">
        <v>775</v>
      </c>
      <c r="E13" t="s">
        <v>776</v>
      </c>
      <c r="F13" t="s">
        <v>53</v>
      </c>
      <c r="G13">
        <v>45996</v>
      </c>
      <c r="H13">
        <v>46006</v>
      </c>
      <c r="I13" t="s">
        <v>6</v>
      </c>
      <c r="K13" t="s">
        <v>13</v>
      </c>
      <c r="M13" t="s">
        <v>13</v>
      </c>
      <c r="N13" t="s">
        <v>55</v>
      </c>
      <c r="O13" t="s">
        <v>55</v>
      </c>
    </row>
    <row r="14" spans="1:23" x14ac:dyDescent="0.2">
      <c r="A14" t="s">
        <v>97</v>
      </c>
      <c r="B14" t="s">
        <v>211</v>
      </c>
      <c r="C14" t="s">
        <v>157</v>
      </c>
      <c r="D14" t="s">
        <v>276</v>
      </c>
      <c r="E14" t="s">
        <v>277</v>
      </c>
      <c r="F14" t="s">
        <v>53</v>
      </c>
      <c r="G14">
        <v>45996</v>
      </c>
      <c r="H14">
        <v>46006</v>
      </c>
      <c r="I14" t="s">
        <v>6</v>
      </c>
      <c r="K14" t="s">
        <v>13</v>
      </c>
      <c r="M14" t="s">
        <v>13</v>
      </c>
      <c r="N14" t="s">
        <v>55</v>
      </c>
      <c r="O14" t="s">
        <v>55</v>
      </c>
    </row>
    <row r="15" spans="1:23" x14ac:dyDescent="0.2">
      <c r="A15" t="s">
        <v>97</v>
      </c>
      <c r="B15" t="s">
        <v>211</v>
      </c>
      <c r="C15" t="s">
        <v>157</v>
      </c>
      <c r="D15" t="s">
        <v>278</v>
      </c>
      <c r="E15" t="s">
        <v>279</v>
      </c>
      <c r="F15" t="s">
        <v>59</v>
      </c>
      <c r="G15">
        <v>45996</v>
      </c>
      <c r="H15">
        <v>46006</v>
      </c>
      <c r="I15" t="s">
        <v>6</v>
      </c>
      <c r="K15" t="s">
        <v>13</v>
      </c>
      <c r="M15" t="s">
        <v>13</v>
      </c>
      <c r="N15" t="s">
        <v>55</v>
      </c>
      <c r="O15" t="s">
        <v>55</v>
      </c>
    </row>
    <row r="16" spans="1:23" x14ac:dyDescent="0.2">
      <c r="A16" t="s">
        <v>98</v>
      </c>
      <c r="B16" t="s">
        <v>140</v>
      </c>
      <c r="C16" t="s">
        <v>3</v>
      </c>
      <c r="D16" t="s">
        <v>777</v>
      </c>
      <c r="E16" t="s">
        <v>778</v>
      </c>
      <c r="F16" t="s">
        <v>59</v>
      </c>
      <c r="G16">
        <v>45997</v>
      </c>
      <c r="H16">
        <v>46007</v>
      </c>
      <c r="I16" t="s">
        <v>6</v>
      </c>
      <c r="K16" t="s">
        <v>13</v>
      </c>
      <c r="M16" t="s">
        <v>13</v>
      </c>
      <c r="N16" t="s">
        <v>55</v>
      </c>
      <c r="O16" t="s">
        <v>55</v>
      </c>
    </row>
    <row r="17" spans="1:15" x14ac:dyDescent="0.2">
      <c r="A17" t="s">
        <v>97</v>
      </c>
      <c r="B17" t="s">
        <v>143</v>
      </c>
      <c r="C17" t="s">
        <v>3</v>
      </c>
      <c r="D17" t="s">
        <v>779</v>
      </c>
      <c r="E17" t="s">
        <v>780</v>
      </c>
      <c r="F17" t="s">
        <v>59</v>
      </c>
      <c r="G17">
        <v>45999</v>
      </c>
      <c r="H17">
        <v>46009</v>
      </c>
      <c r="I17" t="s">
        <v>6</v>
      </c>
      <c r="K17" t="s">
        <v>13</v>
      </c>
      <c r="M17" t="s">
        <v>13</v>
      </c>
      <c r="N17" t="s">
        <v>55</v>
      </c>
      <c r="O17" t="s">
        <v>55</v>
      </c>
    </row>
    <row r="18" spans="1:15" x14ac:dyDescent="0.2">
      <c r="A18" t="s">
        <v>98</v>
      </c>
      <c r="B18" t="s">
        <v>143</v>
      </c>
      <c r="C18" t="s">
        <v>3</v>
      </c>
      <c r="D18" t="s">
        <v>781</v>
      </c>
      <c r="E18" t="s">
        <v>782</v>
      </c>
      <c r="F18" t="s">
        <v>59</v>
      </c>
      <c r="G18">
        <v>45999</v>
      </c>
      <c r="H18">
        <v>46009</v>
      </c>
      <c r="I18" t="s">
        <v>6</v>
      </c>
      <c r="K18" t="s">
        <v>13</v>
      </c>
      <c r="M18" t="s">
        <v>13</v>
      </c>
      <c r="N18" t="s">
        <v>55</v>
      </c>
      <c r="O18" t="s">
        <v>55</v>
      </c>
    </row>
    <row r="19" spans="1:15" x14ac:dyDescent="0.2">
      <c r="A19" t="s">
        <v>94</v>
      </c>
      <c r="B19" t="s">
        <v>271</v>
      </c>
      <c r="C19" t="s">
        <v>157</v>
      </c>
      <c r="D19" t="s">
        <v>282</v>
      </c>
      <c r="E19" t="s">
        <v>283</v>
      </c>
      <c r="F19" t="s">
        <v>59</v>
      </c>
      <c r="G19">
        <v>46000</v>
      </c>
      <c r="H19">
        <v>46010</v>
      </c>
      <c r="I19" t="s">
        <v>6</v>
      </c>
      <c r="K19" t="s">
        <v>13</v>
      </c>
      <c r="M19" t="s">
        <v>13</v>
      </c>
      <c r="N19" t="s">
        <v>55</v>
      </c>
      <c r="O19" t="s">
        <v>55</v>
      </c>
    </row>
    <row r="20" spans="1:15" x14ac:dyDescent="0.2">
      <c r="A20" t="s">
        <v>94</v>
      </c>
      <c r="B20" t="s">
        <v>271</v>
      </c>
      <c r="C20" t="s">
        <v>157</v>
      </c>
      <c r="D20" t="s">
        <v>286</v>
      </c>
      <c r="E20" t="s">
        <v>287</v>
      </c>
      <c r="F20" t="s">
        <v>59</v>
      </c>
      <c r="G20">
        <v>46000</v>
      </c>
      <c r="H20">
        <v>46010</v>
      </c>
      <c r="I20" t="s">
        <v>6</v>
      </c>
      <c r="K20" t="s">
        <v>13</v>
      </c>
      <c r="M20" t="s">
        <v>13</v>
      </c>
      <c r="N20" t="s">
        <v>55</v>
      </c>
      <c r="O20" t="s">
        <v>55</v>
      </c>
    </row>
    <row r="21" spans="1:15" x14ac:dyDescent="0.2">
      <c r="A21" t="s">
        <v>94</v>
      </c>
      <c r="B21" t="s">
        <v>271</v>
      </c>
      <c r="C21" t="s">
        <v>157</v>
      </c>
      <c r="D21" t="s">
        <v>288</v>
      </c>
      <c r="E21" t="s">
        <v>289</v>
      </c>
      <c r="F21" t="s">
        <v>59</v>
      </c>
      <c r="G21">
        <v>46000</v>
      </c>
      <c r="H21">
        <v>46010</v>
      </c>
      <c r="I21" t="s">
        <v>6</v>
      </c>
      <c r="K21" t="s">
        <v>13</v>
      </c>
      <c r="M21" t="s">
        <v>13</v>
      </c>
      <c r="N21" t="s">
        <v>55</v>
      </c>
      <c r="O21" t="s">
        <v>55</v>
      </c>
    </row>
    <row r="22" spans="1:15" x14ac:dyDescent="0.2">
      <c r="A22" t="s">
        <v>94</v>
      </c>
      <c r="B22" t="s">
        <v>271</v>
      </c>
      <c r="C22" t="s">
        <v>157</v>
      </c>
      <c r="D22" t="s">
        <v>290</v>
      </c>
      <c r="E22" t="s">
        <v>291</v>
      </c>
      <c r="F22" t="s">
        <v>59</v>
      </c>
      <c r="G22">
        <v>46000</v>
      </c>
      <c r="H22">
        <v>46010</v>
      </c>
      <c r="I22" t="s">
        <v>6</v>
      </c>
      <c r="K22" t="s">
        <v>13</v>
      </c>
      <c r="M22" t="s">
        <v>13</v>
      </c>
      <c r="N22" t="s">
        <v>55</v>
      </c>
      <c r="O22" t="s">
        <v>55</v>
      </c>
    </row>
    <row r="23" spans="1:15" x14ac:dyDescent="0.2">
      <c r="A23" t="s">
        <v>94</v>
      </c>
      <c r="B23" t="s">
        <v>271</v>
      </c>
      <c r="C23" t="s">
        <v>157</v>
      </c>
      <c r="D23" t="s">
        <v>292</v>
      </c>
      <c r="E23" t="s">
        <v>289</v>
      </c>
      <c r="F23" t="s">
        <v>59</v>
      </c>
      <c r="G23">
        <v>46000</v>
      </c>
      <c r="H23">
        <v>46010</v>
      </c>
      <c r="I23" t="s">
        <v>63</v>
      </c>
      <c r="K23" t="s">
        <v>14</v>
      </c>
      <c r="M23" t="s">
        <v>199</v>
      </c>
      <c r="N23" t="s">
        <v>55</v>
      </c>
      <c r="O23" t="s">
        <v>55</v>
      </c>
    </row>
    <row r="24" spans="1:15" x14ac:dyDescent="0.2">
      <c r="A24" t="s">
        <v>94</v>
      </c>
      <c r="B24" t="s">
        <v>113</v>
      </c>
      <c r="C24" t="s">
        <v>157</v>
      </c>
      <c r="D24" t="s">
        <v>293</v>
      </c>
      <c r="E24" t="s">
        <v>294</v>
      </c>
      <c r="F24" t="s">
        <v>59</v>
      </c>
      <c r="G24">
        <v>46001</v>
      </c>
      <c r="H24">
        <v>46011</v>
      </c>
      <c r="I24" t="s">
        <v>6</v>
      </c>
      <c r="K24" t="s">
        <v>13</v>
      </c>
      <c r="M24" t="s">
        <v>13</v>
      </c>
      <c r="N24" t="s">
        <v>55</v>
      </c>
      <c r="O24" t="s">
        <v>55</v>
      </c>
    </row>
    <row r="25" spans="1:15" x14ac:dyDescent="0.2">
      <c r="A25" t="s">
        <v>94</v>
      </c>
      <c r="B25" t="s">
        <v>113</v>
      </c>
      <c r="C25" t="s">
        <v>157</v>
      </c>
      <c r="D25" t="s">
        <v>295</v>
      </c>
      <c r="E25" t="s">
        <v>296</v>
      </c>
      <c r="F25" t="s">
        <v>59</v>
      </c>
      <c r="G25">
        <v>46001</v>
      </c>
      <c r="H25">
        <v>46011</v>
      </c>
      <c r="I25" t="s">
        <v>6</v>
      </c>
      <c r="K25" t="s">
        <v>13</v>
      </c>
      <c r="M25" t="s">
        <v>13</v>
      </c>
      <c r="N25" t="s">
        <v>55</v>
      </c>
      <c r="O25" t="s">
        <v>55</v>
      </c>
    </row>
    <row r="26" spans="1:15" x14ac:dyDescent="0.2">
      <c r="A26" t="s">
        <v>98</v>
      </c>
      <c r="B26" t="s">
        <v>116</v>
      </c>
      <c r="C26" t="s">
        <v>157</v>
      </c>
      <c r="D26" t="s">
        <v>297</v>
      </c>
      <c r="E26" t="s">
        <v>298</v>
      </c>
      <c r="F26" t="s">
        <v>59</v>
      </c>
      <c r="G26">
        <v>46003</v>
      </c>
      <c r="H26">
        <v>46013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98</v>
      </c>
      <c r="B27" t="s">
        <v>224</v>
      </c>
      <c r="C27" t="s">
        <v>3</v>
      </c>
      <c r="D27" t="s">
        <v>783</v>
      </c>
      <c r="E27" t="s">
        <v>784</v>
      </c>
      <c r="F27" t="s">
        <v>59</v>
      </c>
      <c r="G27">
        <v>46004</v>
      </c>
      <c r="H27">
        <v>46014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94</v>
      </c>
      <c r="B28" t="s">
        <v>224</v>
      </c>
      <c r="C28" t="s">
        <v>157</v>
      </c>
      <c r="D28" t="s">
        <v>299</v>
      </c>
      <c r="E28" t="s">
        <v>300</v>
      </c>
      <c r="F28" t="s">
        <v>59</v>
      </c>
      <c r="G28">
        <v>46004</v>
      </c>
      <c r="H28">
        <v>46014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94</v>
      </c>
      <c r="B29" t="s">
        <v>224</v>
      </c>
      <c r="C29" t="s">
        <v>157</v>
      </c>
      <c r="D29" t="s">
        <v>301</v>
      </c>
      <c r="E29" t="s">
        <v>302</v>
      </c>
      <c r="F29" t="s">
        <v>59</v>
      </c>
      <c r="G29">
        <v>46004</v>
      </c>
      <c r="H29">
        <v>46014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94</v>
      </c>
      <c r="B30" t="s">
        <v>119</v>
      </c>
      <c r="C30" t="s">
        <v>137</v>
      </c>
      <c r="D30" t="s">
        <v>785</v>
      </c>
      <c r="E30" t="s">
        <v>786</v>
      </c>
      <c r="F30" t="s">
        <v>59</v>
      </c>
      <c r="G30">
        <v>46005</v>
      </c>
      <c r="H30">
        <v>46015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97</v>
      </c>
      <c r="B31" t="s">
        <v>158</v>
      </c>
      <c r="C31" t="s">
        <v>4</v>
      </c>
      <c r="D31" t="s">
        <v>787</v>
      </c>
      <c r="E31" t="s">
        <v>788</v>
      </c>
      <c r="F31" t="s">
        <v>53</v>
      </c>
      <c r="G31">
        <v>46006</v>
      </c>
      <c r="H31">
        <v>46016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98</v>
      </c>
      <c r="B32" t="s">
        <v>231</v>
      </c>
      <c r="C32" t="s">
        <v>3</v>
      </c>
      <c r="D32" t="s">
        <v>789</v>
      </c>
      <c r="E32" t="s">
        <v>790</v>
      </c>
      <c r="F32" t="s">
        <v>59</v>
      </c>
      <c r="G32">
        <v>46006</v>
      </c>
      <c r="H32">
        <v>46017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98</v>
      </c>
      <c r="B33" t="s">
        <v>231</v>
      </c>
      <c r="C33" t="s">
        <v>157</v>
      </c>
      <c r="D33" t="s">
        <v>303</v>
      </c>
      <c r="E33" t="s">
        <v>304</v>
      </c>
      <c r="F33" t="s">
        <v>59</v>
      </c>
      <c r="G33">
        <v>46006</v>
      </c>
      <c r="H33">
        <v>46017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98</v>
      </c>
      <c r="B34" t="s">
        <v>305</v>
      </c>
      <c r="C34" t="s">
        <v>157</v>
      </c>
      <c r="D34" t="s">
        <v>306</v>
      </c>
      <c r="E34" t="s">
        <v>307</v>
      </c>
      <c r="F34" t="s">
        <v>59</v>
      </c>
      <c r="G34">
        <v>46006</v>
      </c>
      <c r="H34">
        <v>46018</v>
      </c>
      <c r="I34" t="s">
        <v>6</v>
      </c>
      <c r="J34" t="s">
        <v>54</v>
      </c>
      <c r="M34" t="s">
        <v>13</v>
      </c>
      <c r="N34" t="s">
        <v>55</v>
      </c>
      <c r="O34" t="s">
        <v>55</v>
      </c>
    </row>
    <row r="35" spans="1:15" x14ac:dyDescent="0.2">
      <c r="A35" t="s">
        <v>97</v>
      </c>
      <c r="B35" t="s">
        <v>305</v>
      </c>
      <c r="C35" t="s">
        <v>157</v>
      </c>
      <c r="D35" t="s">
        <v>310</v>
      </c>
      <c r="E35" t="s">
        <v>311</v>
      </c>
      <c r="F35" t="s">
        <v>59</v>
      </c>
      <c r="G35">
        <v>46006</v>
      </c>
      <c r="H35">
        <v>46018</v>
      </c>
      <c r="I35" t="s">
        <v>6</v>
      </c>
      <c r="J35" t="s">
        <v>54</v>
      </c>
      <c r="M35" t="s">
        <v>13</v>
      </c>
      <c r="N35" t="s">
        <v>55</v>
      </c>
      <c r="O35" t="s">
        <v>55</v>
      </c>
    </row>
    <row r="36" spans="1:15" x14ac:dyDescent="0.2">
      <c r="A36" t="s">
        <v>94</v>
      </c>
      <c r="B36" t="s">
        <v>161</v>
      </c>
      <c r="C36" t="s">
        <v>3</v>
      </c>
      <c r="D36" t="s">
        <v>791</v>
      </c>
      <c r="E36" t="s">
        <v>792</v>
      </c>
      <c r="F36" t="s">
        <v>59</v>
      </c>
      <c r="G36">
        <v>46006</v>
      </c>
      <c r="H36">
        <v>46019</v>
      </c>
      <c r="I36" t="s">
        <v>6</v>
      </c>
      <c r="K36" t="s">
        <v>13</v>
      </c>
      <c r="M36" t="s">
        <v>13</v>
      </c>
      <c r="N36" t="s">
        <v>55</v>
      </c>
      <c r="O36" t="s">
        <v>55</v>
      </c>
    </row>
    <row r="37" spans="1:15" x14ac:dyDescent="0.2">
      <c r="A37" t="s">
        <v>98</v>
      </c>
      <c r="B37" t="s">
        <v>169</v>
      </c>
      <c r="C37" t="s">
        <v>3</v>
      </c>
      <c r="D37" t="s">
        <v>793</v>
      </c>
      <c r="E37" t="s">
        <v>794</v>
      </c>
      <c r="F37" t="s">
        <v>59</v>
      </c>
      <c r="G37">
        <v>46006</v>
      </c>
      <c r="H37">
        <v>46020</v>
      </c>
      <c r="I37" t="s">
        <v>6</v>
      </c>
      <c r="K37" t="s">
        <v>13</v>
      </c>
      <c r="M37" t="s">
        <v>13</v>
      </c>
      <c r="N37" t="s">
        <v>55</v>
      </c>
      <c r="O37" t="s">
        <v>55</v>
      </c>
    </row>
    <row r="38" spans="1:15" x14ac:dyDescent="0.2">
      <c r="A38" t="s">
        <v>97</v>
      </c>
      <c r="B38" t="s">
        <v>175</v>
      </c>
      <c r="C38" t="s">
        <v>137</v>
      </c>
      <c r="D38" t="s">
        <v>795</v>
      </c>
      <c r="E38" t="s">
        <v>796</v>
      </c>
      <c r="F38" t="s">
        <v>53</v>
      </c>
      <c r="G38">
        <v>46006</v>
      </c>
      <c r="H38">
        <v>46023</v>
      </c>
      <c r="I38" t="s">
        <v>6</v>
      </c>
      <c r="K38" t="s">
        <v>13</v>
      </c>
      <c r="M38" t="s">
        <v>13</v>
      </c>
      <c r="N38" t="s">
        <v>55</v>
      </c>
      <c r="O38" t="s">
        <v>55</v>
      </c>
    </row>
    <row r="39" spans="1:15" x14ac:dyDescent="0.2">
      <c r="A39" t="s">
        <v>98</v>
      </c>
      <c r="B39" t="s">
        <v>175</v>
      </c>
      <c r="C39" t="s">
        <v>157</v>
      </c>
      <c r="D39" t="s">
        <v>314</v>
      </c>
      <c r="E39" t="s">
        <v>315</v>
      </c>
      <c r="F39" t="s">
        <v>59</v>
      </c>
      <c r="G39">
        <v>46006</v>
      </c>
      <c r="H39">
        <v>46023</v>
      </c>
      <c r="I39" t="s">
        <v>6</v>
      </c>
      <c r="K39" t="s">
        <v>13</v>
      </c>
      <c r="M39" t="s">
        <v>13</v>
      </c>
      <c r="N39" t="s">
        <v>55</v>
      </c>
      <c r="O39" t="s">
        <v>55</v>
      </c>
    </row>
    <row r="40" spans="1:15" x14ac:dyDescent="0.2">
      <c r="A40" t="s">
        <v>97</v>
      </c>
      <c r="B40" t="s">
        <v>257</v>
      </c>
      <c r="C40" t="s">
        <v>137</v>
      </c>
      <c r="D40" t="s">
        <v>797</v>
      </c>
      <c r="E40" t="s">
        <v>798</v>
      </c>
      <c r="F40" t="s">
        <v>59</v>
      </c>
      <c r="G40">
        <v>46011</v>
      </c>
      <c r="H40">
        <v>46024</v>
      </c>
      <c r="I40" t="s">
        <v>7</v>
      </c>
      <c r="K40" t="s">
        <v>14</v>
      </c>
      <c r="M40" t="s">
        <v>199</v>
      </c>
      <c r="N40" t="s">
        <v>55</v>
      </c>
      <c r="O40" t="s">
        <v>55</v>
      </c>
    </row>
    <row r="41" spans="1:15" x14ac:dyDescent="0.2">
      <c r="A41" t="s">
        <v>97</v>
      </c>
      <c r="B41" t="s">
        <v>257</v>
      </c>
      <c r="C41" t="s">
        <v>137</v>
      </c>
      <c r="D41" t="s">
        <v>799</v>
      </c>
      <c r="E41" t="s">
        <v>800</v>
      </c>
      <c r="F41" t="s">
        <v>53</v>
      </c>
      <c r="G41">
        <v>46006</v>
      </c>
      <c r="H41">
        <v>46024</v>
      </c>
      <c r="I41" t="s">
        <v>6</v>
      </c>
      <c r="K41" t="s">
        <v>13</v>
      </c>
      <c r="M41" t="s">
        <v>13</v>
      </c>
      <c r="N41" t="s">
        <v>55</v>
      </c>
      <c r="O41" t="s">
        <v>55</v>
      </c>
    </row>
    <row r="42" spans="1:15" x14ac:dyDescent="0.2">
      <c r="A42" t="s">
        <v>94</v>
      </c>
      <c r="B42" t="s">
        <v>257</v>
      </c>
      <c r="C42" t="s">
        <v>166</v>
      </c>
      <c r="D42" t="s">
        <v>801</v>
      </c>
      <c r="E42" t="s">
        <v>802</v>
      </c>
      <c r="F42" t="s">
        <v>59</v>
      </c>
      <c r="G42">
        <v>46006</v>
      </c>
      <c r="H42">
        <v>46024</v>
      </c>
      <c r="K42" t="s">
        <v>13</v>
      </c>
      <c r="M42" t="s">
        <v>13</v>
      </c>
      <c r="N42" t="s">
        <v>55</v>
      </c>
      <c r="O42" t="s">
        <v>55</v>
      </c>
    </row>
    <row r="43" spans="1:15" x14ac:dyDescent="0.2">
      <c r="A43" t="s">
        <v>98</v>
      </c>
      <c r="B43" t="s">
        <v>178</v>
      </c>
      <c r="C43" t="s">
        <v>3</v>
      </c>
      <c r="D43" t="s">
        <v>803</v>
      </c>
      <c r="E43" t="s">
        <v>804</v>
      </c>
      <c r="F43" t="s">
        <v>53</v>
      </c>
      <c r="G43">
        <v>46006</v>
      </c>
      <c r="H43">
        <v>46025</v>
      </c>
      <c r="I43" t="s">
        <v>6</v>
      </c>
      <c r="J43" t="s">
        <v>54</v>
      </c>
      <c r="M43" t="s">
        <v>13</v>
      </c>
      <c r="N43" t="s">
        <v>55</v>
      </c>
      <c r="O43" t="s">
        <v>55</v>
      </c>
    </row>
    <row r="44" spans="1:15" x14ac:dyDescent="0.2">
      <c r="A44" t="s">
        <v>97</v>
      </c>
      <c r="B44" t="s">
        <v>178</v>
      </c>
      <c r="C44" t="s">
        <v>3</v>
      </c>
      <c r="D44" t="s">
        <v>805</v>
      </c>
      <c r="E44" t="s">
        <v>806</v>
      </c>
      <c r="F44" t="s">
        <v>59</v>
      </c>
      <c r="G44">
        <v>46006</v>
      </c>
      <c r="H44">
        <v>46025</v>
      </c>
      <c r="I44" t="s">
        <v>6</v>
      </c>
      <c r="J44" t="s">
        <v>54</v>
      </c>
      <c r="M44" t="s">
        <v>13</v>
      </c>
      <c r="N44" t="s">
        <v>55</v>
      </c>
      <c r="O44" t="s">
        <v>55</v>
      </c>
    </row>
    <row r="45" spans="1:15" x14ac:dyDescent="0.2">
      <c r="A45" t="s">
        <v>94</v>
      </c>
      <c r="B45" t="s">
        <v>124</v>
      </c>
      <c r="C45" t="s">
        <v>3</v>
      </c>
      <c r="D45" t="s">
        <v>807</v>
      </c>
      <c r="E45" t="s">
        <v>808</v>
      </c>
      <c r="F45" t="s">
        <v>59</v>
      </c>
      <c r="G45">
        <v>46006</v>
      </c>
      <c r="H45">
        <v>46027</v>
      </c>
      <c r="I45" t="s">
        <v>6</v>
      </c>
      <c r="J45" t="s">
        <v>54</v>
      </c>
      <c r="M45" t="s">
        <v>13</v>
      </c>
      <c r="N45" t="s">
        <v>55</v>
      </c>
      <c r="O45" t="s">
        <v>55</v>
      </c>
    </row>
    <row r="46" spans="1:15" x14ac:dyDescent="0.2">
      <c r="A46" t="s">
        <v>97</v>
      </c>
      <c r="B46" t="s">
        <v>187</v>
      </c>
      <c r="C46" t="s">
        <v>137</v>
      </c>
      <c r="D46" t="s">
        <v>809</v>
      </c>
      <c r="E46" t="s">
        <v>810</v>
      </c>
      <c r="F46" t="s">
        <v>53</v>
      </c>
      <c r="G46">
        <v>46006</v>
      </c>
      <c r="H46">
        <v>46027</v>
      </c>
      <c r="I46" t="s">
        <v>6</v>
      </c>
      <c r="J46" t="s">
        <v>54</v>
      </c>
      <c r="M46" t="s">
        <v>13</v>
      </c>
      <c r="N46" t="s">
        <v>55</v>
      </c>
      <c r="O46" t="s">
        <v>55</v>
      </c>
    </row>
    <row r="47" spans="1:15" x14ac:dyDescent="0.2">
      <c r="A47" t="s">
        <v>97</v>
      </c>
      <c r="B47" t="s">
        <v>187</v>
      </c>
      <c r="C47" t="s">
        <v>157</v>
      </c>
      <c r="D47" t="s">
        <v>316</v>
      </c>
      <c r="E47" t="s">
        <v>317</v>
      </c>
      <c r="F47" t="s">
        <v>59</v>
      </c>
      <c r="G47">
        <v>46006</v>
      </c>
      <c r="H47">
        <v>46027</v>
      </c>
      <c r="I47" t="s">
        <v>6</v>
      </c>
      <c r="J47" t="s">
        <v>54</v>
      </c>
      <c r="M47" t="s">
        <v>13</v>
      </c>
      <c r="N47" t="s">
        <v>55</v>
      </c>
      <c r="O47" t="s">
        <v>55</v>
      </c>
    </row>
    <row r="48" spans="1:15" x14ac:dyDescent="0.2">
      <c r="A48" t="s">
        <v>97</v>
      </c>
      <c r="B48" t="s">
        <v>187</v>
      </c>
      <c r="C48" t="s">
        <v>157</v>
      </c>
      <c r="D48" t="s">
        <v>318</v>
      </c>
      <c r="E48" t="s">
        <v>319</v>
      </c>
      <c r="F48" t="s">
        <v>53</v>
      </c>
      <c r="G48">
        <v>46006</v>
      </c>
      <c r="H48">
        <v>46027</v>
      </c>
      <c r="I48" t="s">
        <v>6</v>
      </c>
      <c r="J48" t="s">
        <v>54</v>
      </c>
      <c r="M48" t="s">
        <v>13</v>
      </c>
      <c r="N48" t="s">
        <v>55</v>
      </c>
      <c r="O48" t="s">
        <v>55</v>
      </c>
    </row>
    <row r="49" spans="1:15" x14ac:dyDescent="0.2">
      <c r="A49" t="s">
        <v>98</v>
      </c>
      <c r="B49" t="s">
        <v>240</v>
      </c>
      <c r="C49" t="s">
        <v>3</v>
      </c>
      <c r="D49" t="s">
        <v>811</v>
      </c>
      <c r="E49" t="s">
        <v>812</v>
      </c>
      <c r="F49" t="s">
        <v>53</v>
      </c>
      <c r="G49">
        <v>46006</v>
      </c>
      <c r="H49">
        <v>46027</v>
      </c>
      <c r="I49" t="s">
        <v>6</v>
      </c>
      <c r="J49" t="s">
        <v>54</v>
      </c>
      <c r="M49" t="s">
        <v>13</v>
      </c>
      <c r="N49" t="s">
        <v>55</v>
      </c>
      <c r="O49" t="s">
        <v>55</v>
      </c>
    </row>
    <row r="50" spans="1:15" x14ac:dyDescent="0.2">
      <c r="A50" t="s">
        <v>94</v>
      </c>
      <c r="B50" t="s">
        <v>245</v>
      </c>
      <c r="C50" t="s">
        <v>3</v>
      </c>
      <c r="D50" t="s">
        <v>813</v>
      </c>
      <c r="E50" t="s">
        <v>814</v>
      </c>
      <c r="F50" t="s">
        <v>59</v>
      </c>
      <c r="G50">
        <v>46006</v>
      </c>
      <c r="H50">
        <v>46027</v>
      </c>
      <c r="I50" t="s">
        <v>6</v>
      </c>
      <c r="J50" t="s">
        <v>54</v>
      </c>
      <c r="M50" t="s">
        <v>13</v>
      </c>
      <c r="N50" t="s">
        <v>55</v>
      </c>
      <c r="O50" t="s">
        <v>55</v>
      </c>
    </row>
    <row r="51" spans="1:15" x14ac:dyDescent="0.2">
      <c r="A51" t="s">
        <v>98</v>
      </c>
      <c r="B51" t="s">
        <v>245</v>
      </c>
      <c r="C51" t="s">
        <v>157</v>
      </c>
      <c r="D51" t="s">
        <v>322</v>
      </c>
      <c r="E51" t="s">
        <v>323</v>
      </c>
      <c r="F51" t="s">
        <v>53</v>
      </c>
      <c r="G51">
        <v>46006</v>
      </c>
      <c r="H51">
        <v>46027</v>
      </c>
      <c r="I51" t="s">
        <v>6</v>
      </c>
      <c r="J51" t="s">
        <v>54</v>
      </c>
      <c r="M51" t="s">
        <v>13</v>
      </c>
      <c r="N51" t="s">
        <v>55</v>
      </c>
      <c r="O51" t="s">
        <v>55</v>
      </c>
    </row>
    <row r="52" spans="1:15" x14ac:dyDescent="0.2">
      <c r="A52" t="s">
        <v>98</v>
      </c>
      <c r="B52" t="s">
        <v>245</v>
      </c>
      <c r="C52" t="s">
        <v>157</v>
      </c>
      <c r="D52" t="s">
        <v>324</v>
      </c>
      <c r="E52" t="s">
        <v>325</v>
      </c>
      <c r="F52" t="s">
        <v>59</v>
      </c>
      <c r="G52">
        <v>46011</v>
      </c>
      <c r="H52">
        <v>46027</v>
      </c>
      <c r="I52" t="s">
        <v>7</v>
      </c>
      <c r="K52" t="s">
        <v>14</v>
      </c>
      <c r="M52" t="s">
        <v>199</v>
      </c>
      <c r="N52" t="s">
        <v>55</v>
      </c>
      <c r="O52" t="s">
        <v>55</v>
      </c>
    </row>
    <row r="53" spans="1:15" x14ac:dyDescent="0.2">
      <c r="A53" t="s">
        <v>98</v>
      </c>
      <c r="B53" t="s">
        <v>245</v>
      </c>
      <c r="C53" t="s">
        <v>157</v>
      </c>
      <c r="D53" t="s">
        <v>326</v>
      </c>
      <c r="E53" t="s">
        <v>327</v>
      </c>
      <c r="F53" t="s">
        <v>59</v>
      </c>
      <c r="G53">
        <v>46006</v>
      </c>
      <c r="H53">
        <v>46027</v>
      </c>
      <c r="I53" t="s">
        <v>6</v>
      </c>
      <c r="J53" t="s">
        <v>54</v>
      </c>
      <c r="M53" t="s">
        <v>13</v>
      </c>
      <c r="N53" t="s">
        <v>55</v>
      </c>
      <c r="O53" t="s">
        <v>55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103</v>
      </c>
      <c r="B4" t="s">
        <v>113</v>
      </c>
      <c r="C4" t="s">
        <v>110</v>
      </c>
      <c r="D4" t="s">
        <v>328</v>
      </c>
      <c r="E4" t="s">
        <v>329</v>
      </c>
      <c r="F4">
        <v>46001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105</v>
      </c>
      <c r="B5" t="s">
        <v>113</v>
      </c>
      <c r="C5" t="s">
        <v>110</v>
      </c>
      <c r="D5" t="s">
        <v>330</v>
      </c>
      <c r="E5" t="s">
        <v>331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104</v>
      </c>
      <c r="B6" t="s">
        <v>150</v>
      </c>
      <c r="C6" t="s">
        <v>110</v>
      </c>
      <c r="D6" t="s">
        <v>332</v>
      </c>
      <c r="E6" t="s">
        <v>333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103</v>
      </c>
      <c r="B7" t="s">
        <v>224</v>
      </c>
      <c r="C7" t="s">
        <v>110</v>
      </c>
      <c r="D7" t="s">
        <v>334</v>
      </c>
      <c r="E7" t="s">
        <v>335</v>
      </c>
      <c r="F7">
        <v>46004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105</v>
      </c>
      <c r="B8" t="s">
        <v>119</v>
      </c>
      <c r="C8" t="s">
        <v>110</v>
      </c>
      <c r="D8" t="s">
        <v>336</v>
      </c>
      <c r="E8" t="s">
        <v>337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105</v>
      </c>
      <c r="B9" t="s">
        <v>119</v>
      </c>
      <c r="C9" t="s">
        <v>110</v>
      </c>
      <c r="D9" t="s">
        <v>338</v>
      </c>
      <c r="E9" t="s">
        <v>339</v>
      </c>
      <c r="F9">
        <v>46005</v>
      </c>
      <c r="G9" t="s">
        <v>12</v>
      </c>
      <c r="J9" t="s">
        <v>13</v>
      </c>
      <c r="K9" t="s">
        <v>55</v>
      </c>
    </row>
    <row r="10" spans="1:17" x14ac:dyDescent="0.2">
      <c r="A10" t="s">
        <v>105</v>
      </c>
      <c r="B10" t="s">
        <v>119</v>
      </c>
      <c r="C10" t="s">
        <v>110</v>
      </c>
      <c r="D10" t="s">
        <v>340</v>
      </c>
      <c r="E10" t="s">
        <v>341</v>
      </c>
      <c r="F10">
        <v>46005</v>
      </c>
      <c r="G10" t="s">
        <v>12</v>
      </c>
      <c r="J10" t="s">
        <v>13</v>
      </c>
      <c r="K10" t="s">
        <v>55</v>
      </c>
    </row>
    <row r="11" spans="1:17" x14ac:dyDescent="0.2">
      <c r="A11" t="s">
        <v>105</v>
      </c>
      <c r="B11" t="s">
        <v>119</v>
      </c>
      <c r="C11" t="s">
        <v>110</v>
      </c>
      <c r="D11" t="s">
        <v>342</v>
      </c>
      <c r="E11" t="s">
        <v>343</v>
      </c>
      <c r="F11">
        <v>46005</v>
      </c>
      <c r="G11" t="s">
        <v>12</v>
      </c>
      <c r="J11" t="s">
        <v>13</v>
      </c>
      <c r="K11" t="s">
        <v>55</v>
      </c>
    </row>
    <row r="12" spans="1:17" x14ac:dyDescent="0.2">
      <c r="A12" t="s">
        <v>105</v>
      </c>
      <c r="B12" t="s">
        <v>158</v>
      </c>
      <c r="C12" t="s">
        <v>110</v>
      </c>
      <c r="D12" t="s">
        <v>344</v>
      </c>
      <c r="E12" t="s">
        <v>345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105</v>
      </c>
      <c r="B13" t="s">
        <v>158</v>
      </c>
      <c r="C13" t="s">
        <v>110</v>
      </c>
      <c r="D13" t="s">
        <v>346</v>
      </c>
      <c r="E13" t="s">
        <v>347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105</v>
      </c>
      <c r="B14" t="s">
        <v>158</v>
      </c>
      <c r="C14" t="s">
        <v>110</v>
      </c>
      <c r="D14" t="s">
        <v>348</v>
      </c>
      <c r="E14" t="s">
        <v>349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105</v>
      </c>
      <c r="B15" t="s">
        <v>158</v>
      </c>
      <c r="C15" t="s">
        <v>110</v>
      </c>
      <c r="D15" t="s">
        <v>350</v>
      </c>
      <c r="E15" t="s">
        <v>351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105</v>
      </c>
      <c r="B16" t="s">
        <v>158</v>
      </c>
      <c r="C16" t="s">
        <v>110</v>
      </c>
      <c r="D16" t="s">
        <v>352</v>
      </c>
      <c r="E16" t="s">
        <v>353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103</v>
      </c>
      <c r="B17" t="s">
        <v>175</v>
      </c>
      <c r="C17" t="s">
        <v>110</v>
      </c>
      <c r="D17" t="s">
        <v>354</v>
      </c>
      <c r="E17" t="s">
        <v>355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105</v>
      </c>
      <c r="B18" t="s">
        <v>240</v>
      </c>
      <c r="C18" t="s">
        <v>110</v>
      </c>
      <c r="D18" t="s">
        <v>356</v>
      </c>
      <c r="E18" t="s">
        <v>357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F19" t="s">
        <v>62</v>
      </c>
      <c r="J19" t="s">
        <v>62</v>
      </c>
      <c r="K19" t="s">
        <v>62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103</v>
      </c>
      <c r="B4" t="s">
        <v>140</v>
      </c>
      <c r="C4" t="s">
        <v>3</v>
      </c>
      <c r="D4" t="s">
        <v>859</v>
      </c>
      <c r="E4" t="s">
        <v>860</v>
      </c>
      <c r="F4" t="s">
        <v>59</v>
      </c>
      <c r="G4">
        <v>45997</v>
      </c>
      <c r="H4">
        <v>46007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105</v>
      </c>
      <c r="B5" t="s">
        <v>113</v>
      </c>
      <c r="C5" t="s">
        <v>3</v>
      </c>
      <c r="D5" t="s">
        <v>861</v>
      </c>
      <c r="E5" t="s">
        <v>862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105</v>
      </c>
      <c r="B6" t="s">
        <v>113</v>
      </c>
      <c r="C6" t="s">
        <v>157</v>
      </c>
      <c r="D6" t="s">
        <v>330</v>
      </c>
      <c r="E6" t="s">
        <v>331</v>
      </c>
      <c r="F6" t="s">
        <v>59</v>
      </c>
      <c r="G6">
        <v>46001</v>
      </c>
      <c r="H6">
        <v>46011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103</v>
      </c>
      <c r="B7" t="s">
        <v>224</v>
      </c>
      <c r="C7" t="s">
        <v>3</v>
      </c>
      <c r="D7" t="s">
        <v>863</v>
      </c>
      <c r="E7" t="s">
        <v>864</v>
      </c>
      <c r="F7" t="s">
        <v>59</v>
      </c>
      <c r="G7">
        <v>46004</v>
      </c>
      <c r="H7">
        <v>46014</v>
      </c>
      <c r="I7" t="s">
        <v>6</v>
      </c>
      <c r="J7" t="s">
        <v>63</v>
      </c>
      <c r="M7" t="s">
        <v>199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103</v>
      </c>
      <c r="B8" t="s">
        <v>224</v>
      </c>
      <c r="C8" t="s">
        <v>157</v>
      </c>
      <c r="D8" t="s">
        <v>334</v>
      </c>
      <c r="E8" t="s">
        <v>335</v>
      </c>
      <c r="F8" t="s">
        <v>59</v>
      </c>
      <c r="G8">
        <v>46004</v>
      </c>
      <c r="H8">
        <v>46014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105</v>
      </c>
      <c r="B9" t="s">
        <v>119</v>
      </c>
      <c r="C9" t="s">
        <v>157</v>
      </c>
      <c r="D9" t="s">
        <v>336</v>
      </c>
      <c r="E9" t="s">
        <v>337</v>
      </c>
      <c r="F9" t="s">
        <v>59</v>
      </c>
      <c r="G9">
        <v>46005</v>
      </c>
      <c r="H9">
        <v>46015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105</v>
      </c>
      <c r="B10" t="s">
        <v>119</v>
      </c>
      <c r="C10" t="s">
        <v>157</v>
      </c>
      <c r="D10" t="s">
        <v>338</v>
      </c>
      <c r="E10" t="s">
        <v>339</v>
      </c>
      <c r="F10" t="s">
        <v>59</v>
      </c>
      <c r="G10">
        <v>46005</v>
      </c>
      <c r="H10">
        <v>46015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105</v>
      </c>
      <c r="B11" t="s">
        <v>119</v>
      </c>
      <c r="C11" t="s">
        <v>157</v>
      </c>
      <c r="D11" t="s">
        <v>340</v>
      </c>
      <c r="E11" t="s">
        <v>341</v>
      </c>
      <c r="F11" t="s">
        <v>59</v>
      </c>
      <c r="G11">
        <v>46005</v>
      </c>
      <c r="H11">
        <v>46015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105</v>
      </c>
      <c r="B12" t="s">
        <v>119</v>
      </c>
      <c r="C12" t="s">
        <v>157</v>
      </c>
      <c r="D12" t="s">
        <v>342</v>
      </c>
      <c r="E12" t="s">
        <v>343</v>
      </c>
      <c r="F12" t="s">
        <v>59</v>
      </c>
      <c r="G12">
        <v>46005</v>
      </c>
      <c r="H12">
        <v>46015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105</v>
      </c>
      <c r="B13" t="s">
        <v>158</v>
      </c>
      <c r="C13" t="s">
        <v>157</v>
      </c>
      <c r="D13" t="s">
        <v>344</v>
      </c>
      <c r="E13" t="s">
        <v>345</v>
      </c>
      <c r="F13" t="s">
        <v>59</v>
      </c>
      <c r="G13">
        <v>46006</v>
      </c>
      <c r="H13">
        <v>46016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105</v>
      </c>
      <c r="B14" t="s">
        <v>158</v>
      </c>
      <c r="C14" t="s">
        <v>157</v>
      </c>
      <c r="D14" t="s">
        <v>346</v>
      </c>
      <c r="E14" t="s">
        <v>347</v>
      </c>
      <c r="F14" t="s">
        <v>59</v>
      </c>
      <c r="G14">
        <v>46006</v>
      </c>
      <c r="H14">
        <v>46016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105</v>
      </c>
      <c r="B15" t="s">
        <v>158</v>
      </c>
      <c r="C15" t="s">
        <v>157</v>
      </c>
      <c r="D15" t="s">
        <v>348</v>
      </c>
      <c r="E15" t="s">
        <v>349</v>
      </c>
      <c r="F15" t="s">
        <v>53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105</v>
      </c>
      <c r="B16" t="s">
        <v>158</v>
      </c>
      <c r="C16" t="s">
        <v>157</v>
      </c>
      <c r="D16" t="s">
        <v>350</v>
      </c>
      <c r="E16" t="s">
        <v>351</v>
      </c>
      <c r="F16" t="s">
        <v>59</v>
      </c>
      <c r="G16">
        <v>46006</v>
      </c>
      <c r="H16">
        <v>46016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105</v>
      </c>
      <c r="B17" t="s">
        <v>158</v>
      </c>
      <c r="C17" t="s">
        <v>157</v>
      </c>
      <c r="D17" t="s">
        <v>352</v>
      </c>
      <c r="E17" t="s">
        <v>353</v>
      </c>
      <c r="F17" t="s">
        <v>53</v>
      </c>
      <c r="G17">
        <v>46006</v>
      </c>
      <c r="H17">
        <v>46016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103</v>
      </c>
      <c r="B18" t="s">
        <v>172</v>
      </c>
      <c r="C18" t="s">
        <v>3</v>
      </c>
      <c r="D18" t="s">
        <v>865</v>
      </c>
      <c r="E18" t="s">
        <v>866</v>
      </c>
      <c r="F18" t="s">
        <v>53</v>
      </c>
      <c r="G18">
        <v>46006</v>
      </c>
      <c r="H18">
        <v>46021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103</v>
      </c>
      <c r="B19" t="s">
        <v>178</v>
      </c>
      <c r="C19" t="s">
        <v>3</v>
      </c>
      <c r="D19" t="s">
        <v>867</v>
      </c>
      <c r="E19" t="s">
        <v>868</v>
      </c>
      <c r="F19" t="s">
        <v>53</v>
      </c>
      <c r="G19">
        <v>46006</v>
      </c>
      <c r="H19">
        <v>46025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103</v>
      </c>
      <c r="B20" t="s">
        <v>181</v>
      </c>
      <c r="C20" t="s">
        <v>3</v>
      </c>
      <c r="D20" t="s">
        <v>869</v>
      </c>
      <c r="E20" t="s">
        <v>870</v>
      </c>
      <c r="F20" t="s">
        <v>59</v>
      </c>
      <c r="G20">
        <v>46006</v>
      </c>
      <c r="H20">
        <v>46026</v>
      </c>
      <c r="I20" t="s">
        <v>6</v>
      </c>
      <c r="J20" t="s">
        <v>61</v>
      </c>
      <c r="M20" t="s">
        <v>62</v>
      </c>
      <c r="N20" t="s">
        <v>55</v>
      </c>
      <c r="O20" t="s">
        <v>55</v>
      </c>
    </row>
    <row r="21" spans="1:15" x14ac:dyDescent="0.2">
      <c r="A21" t="s">
        <v>105</v>
      </c>
      <c r="B21" t="s">
        <v>240</v>
      </c>
      <c r="C21" t="s">
        <v>157</v>
      </c>
      <c r="D21" t="s">
        <v>356</v>
      </c>
      <c r="E21" t="s">
        <v>357</v>
      </c>
      <c r="F21" t="s">
        <v>59</v>
      </c>
      <c r="G21">
        <v>46006</v>
      </c>
      <c r="H21">
        <v>46027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F22" t="s">
        <v>62</v>
      </c>
      <c r="G22" t="s">
        <v>62</v>
      </c>
      <c r="H22" t="s">
        <v>62</v>
      </c>
      <c r="M22" t="s">
        <v>62</v>
      </c>
      <c r="N22" t="s">
        <v>62</v>
      </c>
      <c r="O22" t="s">
        <v>62</v>
      </c>
    </row>
    <row r="23" spans="1:15" x14ac:dyDescent="0.2">
      <c r="F23" t="s">
        <v>62</v>
      </c>
      <c r="G23" t="s">
        <v>62</v>
      </c>
      <c r="H23" t="s">
        <v>62</v>
      </c>
      <c r="M23" t="s">
        <v>62</v>
      </c>
      <c r="N23" t="s">
        <v>62</v>
      </c>
      <c r="O23" t="s">
        <v>62</v>
      </c>
    </row>
    <row r="24" spans="1:15" x14ac:dyDescent="0.2">
      <c r="F24" t="s">
        <v>62</v>
      </c>
      <c r="G24" t="s">
        <v>62</v>
      </c>
      <c r="H24" t="s">
        <v>62</v>
      </c>
      <c r="M24" t="s">
        <v>62</v>
      </c>
      <c r="N24" t="s">
        <v>62</v>
      </c>
      <c r="O24" t="s">
        <v>62</v>
      </c>
    </row>
    <row r="25" spans="1:15" x14ac:dyDescent="0.2">
      <c r="F25" t="s">
        <v>62</v>
      </c>
      <c r="G25" t="s">
        <v>62</v>
      </c>
      <c r="H25" t="s">
        <v>62</v>
      </c>
      <c r="M25" t="s">
        <v>62</v>
      </c>
      <c r="N25" t="s">
        <v>62</v>
      </c>
      <c r="O25" t="s">
        <v>62</v>
      </c>
    </row>
    <row r="26" spans="1:15" x14ac:dyDescent="0.2">
      <c r="F26" t="s">
        <v>62</v>
      </c>
      <c r="G26" t="s">
        <v>62</v>
      </c>
      <c r="H26" t="s">
        <v>62</v>
      </c>
      <c r="M26" t="s">
        <v>62</v>
      </c>
      <c r="N26" t="s">
        <v>62</v>
      </c>
      <c r="O26" t="s">
        <v>62</v>
      </c>
    </row>
    <row r="27" spans="1:15" x14ac:dyDescent="0.2">
      <c r="F27" t="s">
        <v>62</v>
      </c>
      <c r="G27" t="s">
        <v>62</v>
      </c>
      <c r="H27" t="s">
        <v>62</v>
      </c>
      <c r="M27" t="s">
        <v>62</v>
      </c>
      <c r="N27" t="s">
        <v>62</v>
      </c>
      <c r="O27" t="s">
        <v>62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542</v>
      </c>
      <c r="B4" t="s">
        <v>127</v>
      </c>
      <c r="C4" t="s">
        <v>137</v>
      </c>
      <c r="D4" t="s">
        <v>543</v>
      </c>
      <c r="E4" t="s">
        <v>544</v>
      </c>
      <c r="F4" t="s">
        <v>53</v>
      </c>
      <c r="G4">
        <v>45992</v>
      </c>
      <c r="H4">
        <v>46002</v>
      </c>
      <c r="I4" t="s">
        <v>6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77</v>
      </c>
      <c r="B5" t="s">
        <v>127</v>
      </c>
      <c r="C5" t="s">
        <v>157</v>
      </c>
      <c r="D5" t="s">
        <v>358</v>
      </c>
      <c r="E5" t="s">
        <v>359</v>
      </c>
      <c r="F5" t="s">
        <v>59</v>
      </c>
      <c r="G5">
        <v>45992</v>
      </c>
      <c r="H5">
        <v>46002</v>
      </c>
      <c r="I5" t="s">
        <v>6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542</v>
      </c>
      <c r="B6" t="s">
        <v>248</v>
      </c>
      <c r="C6" t="s">
        <v>137</v>
      </c>
      <c r="D6" t="s">
        <v>545</v>
      </c>
      <c r="E6" t="s">
        <v>546</v>
      </c>
      <c r="F6" t="s">
        <v>53</v>
      </c>
      <c r="G6">
        <v>45993</v>
      </c>
      <c r="H6">
        <v>46003</v>
      </c>
      <c r="I6" t="s">
        <v>6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76</v>
      </c>
      <c r="B7" t="s">
        <v>248</v>
      </c>
      <c r="C7" t="s">
        <v>137</v>
      </c>
      <c r="D7" t="s">
        <v>547</v>
      </c>
      <c r="E7" t="s">
        <v>548</v>
      </c>
      <c r="F7" t="s">
        <v>53</v>
      </c>
      <c r="G7">
        <v>45993</v>
      </c>
      <c r="H7">
        <v>46003</v>
      </c>
      <c r="I7" t="s">
        <v>6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79</v>
      </c>
      <c r="B8" t="s">
        <v>132</v>
      </c>
      <c r="C8" t="s">
        <v>3</v>
      </c>
      <c r="D8" t="s">
        <v>549</v>
      </c>
      <c r="E8" t="s">
        <v>550</v>
      </c>
      <c r="F8" t="s">
        <v>53</v>
      </c>
      <c r="G8">
        <v>45994</v>
      </c>
      <c r="H8">
        <v>46004</v>
      </c>
      <c r="I8" t="s">
        <v>6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77</v>
      </c>
      <c r="B9" t="s">
        <v>211</v>
      </c>
      <c r="C9" t="s">
        <v>3</v>
      </c>
      <c r="D9" t="s">
        <v>551</v>
      </c>
      <c r="E9" t="s">
        <v>552</v>
      </c>
      <c r="F9" t="s">
        <v>59</v>
      </c>
      <c r="G9">
        <v>45996</v>
      </c>
      <c r="H9">
        <v>46006</v>
      </c>
      <c r="I9" t="s">
        <v>6</v>
      </c>
      <c r="M9" t="s">
        <v>62</v>
      </c>
      <c r="N9" t="s">
        <v>55</v>
      </c>
      <c r="O9" t="s">
        <v>55</v>
      </c>
    </row>
    <row r="10" spans="1:23" x14ac:dyDescent="0.2">
      <c r="A10" t="s">
        <v>76</v>
      </c>
      <c r="B10" t="s">
        <v>211</v>
      </c>
      <c r="C10" t="s">
        <v>157</v>
      </c>
      <c r="D10" t="s">
        <v>360</v>
      </c>
      <c r="E10" t="s">
        <v>361</v>
      </c>
      <c r="F10" t="s">
        <v>53</v>
      </c>
      <c r="G10">
        <v>45996</v>
      </c>
      <c r="H10">
        <v>46006</v>
      </c>
      <c r="I10" t="s">
        <v>6</v>
      </c>
      <c r="M10" t="s">
        <v>62</v>
      </c>
      <c r="N10" t="s">
        <v>55</v>
      </c>
      <c r="O10" t="s">
        <v>55</v>
      </c>
    </row>
    <row r="11" spans="1:23" x14ac:dyDescent="0.2">
      <c r="A11" t="s">
        <v>76</v>
      </c>
      <c r="B11" t="s">
        <v>211</v>
      </c>
      <c r="C11" t="s">
        <v>157</v>
      </c>
      <c r="D11" t="s">
        <v>362</v>
      </c>
      <c r="E11" t="s">
        <v>363</v>
      </c>
      <c r="F11" t="s">
        <v>53</v>
      </c>
      <c r="G11">
        <v>45996</v>
      </c>
      <c r="H11">
        <v>46006</v>
      </c>
      <c r="I11" t="s">
        <v>6</v>
      </c>
      <c r="M11" t="s">
        <v>62</v>
      </c>
      <c r="N11" t="s">
        <v>55</v>
      </c>
      <c r="O11" t="s">
        <v>55</v>
      </c>
    </row>
    <row r="12" spans="1:23" x14ac:dyDescent="0.2">
      <c r="A12" t="s">
        <v>77</v>
      </c>
      <c r="B12" t="s">
        <v>140</v>
      </c>
      <c r="C12" t="s">
        <v>3</v>
      </c>
      <c r="D12" t="s">
        <v>553</v>
      </c>
      <c r="E12" t="s">
        <v>554</v>
      </c>
      <c r="F12" t="s">
        <v>59</v>
      </c>
      <c r="G12">
        <v>45997</v>
      </c>
      <c r="H12">
        <v>46007</v>
      </c>
      <c r="I12" t="s">
        <v>6</v>
      </c>
      <c r="M12" t="s">
        <v>62</v>
      </c>
      <c r="N12" t="s">
        <v>55</v>
      </c>
      <c r="O12" t="s">
        <v>55</v>
      </c>
    </row>
    <row r="13" spans="1:23" x14ac:dyDescent="0.2">
      <c r="A13" t="s">
        <v>77</v>
      </c>
      <c r="B13" t="s">
        <v>140</v>
      </c>
      <c r="C13" t="s">
        <v>3</v>
      </c>
      <c r="D13" t="s">
        <v>555</v>
      </c>
      <c r="E13" t="s">
        <v>556</v>
      </c>
      <c r="F13" t="s">
        <v>59</v>
      </c>
      <c r="G13">
        <v>45997</v>
      </c>
      <c r="H13">
        <v>46007</v>
      </c>
      <c r="I13" t="s">
        <v>6</v>
      </c>
      <c r="M13" t="s">
        <v>62</v>
      </c>
      <c r="N13" t="s">
        <v>55</v>
      </c>
      <c r="O13" t="s">
        <v>55</v>
      </c>
    </row>
    <row r="14" spans="1:23" x14ac:dyDescent="0.2">
      <c r="A14" t="s">
        <v>77</v>
      </c>
      <c r="B14" t="s">
        <v>143</v>
      </c>
      <c r="C14" t="s">
        <v>3</v>
      </c>
      <c r="D14" t="s">
        <v>557</v>
      </c>
      <c r="E14" t="s">
        <v>558</v>
      </c>
      <c r="F14" t="s">
        <v>59</v>
      </c>
      <c r="G14">
        <v>45999</v>
      </c>
      <c r="H14">
        <v>46009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542</v>
      </c>
      <c r="B15" t="s">
        <v>143</v>
      </c>
      <c r="C15" t="s">
        <v>137</v>
      </c>
      <c r="D15" t="s">
        <v>559</v>
      </c>
      <c r="E15" t="s">
        <v>560</v>
      </c>
      <c r="F15" t="s">
        <v>59</v>
      </c>
      <c r="G15">
        <v>45999</v>
      </c>
      <c r="H15">
        <v>46009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77</v>
      </c>
      <c r="B16" t="s">
        <v>271</v>
      </c>
      <c r="C16" t="s">
        <v>3</v>
      </c>
      <c r="D16" t="s">
        <v>561</v>
      </c>
      <c r="E16" t="s">
        <v>562</v>
      </c>
      <c r="F16" t="s">
        <v>59</v>
      </c>
      <c r="G16">
        <v>46000</v>
      </c>
      <c r="H16">
        <v>46010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79</v>
      </c>
      <c r="B17" t="s">
        <v>113</v>
      </c>
      <c r="C17" t="s">
        <v>3</v>
      </c>
      <c r="D17" t="s">
        <v>915</v>
      </c>
      <c r="E17" t="s">
        <v>916</v>
      </c>
      <c r="F17" t="s">
        <v>53</v>
      </c>
      <c r="G17">
        <v>46001</v>
      </c>
      <c r="H17">
        <v>46011</v>
      </c>
      <c r="M17" t="s">
        <v>62</v>
      </c>
      <c r="N17" t="s">
        <v>55</v>
      </c>
      <c r="O17" t="s">
        <v>55</v>
      </c>
    </row>
    <row r="18" spans="1:15" x14ac:dyDescent="0.2">
      <c r="A18" t="s">
        <v>76</v>
      </c>
      <c r="B18" t="s">
        <v>113</v>
      </c>
      <c r="C18" t="s">
        <v>157</v>
      </c>
      <c r="D18" t="s">
        <v>883</v>
      </c>
      <c r="E18" t="s">
        <v>884</v>
      </c>
      <c r="F18" t="s">
        <v>53</v>
      </c>
      <c r="G18">
        <v>46001</v>
      </c>
      <c r="H18">
        <v>46011</v>
      </c>
      <c r="M18" t="s">
        <v>62</v>
      </c>
      <c r="N18" t="s">
        <v>55</v>
      </c>
      <c r="O18" t="s">
        <v>55</v>
      </c>
    </row>
    <row r="19" spans="1:15" x14ac:dyDescent="0.2">
      <c r="A19" t="s">
        <v>542</v>
      </c>
      <c r="B19" t="s">
        <v>150</v>
      </c>
      <c r="C19" t="s">
        <v>137</v>
      </c>
      <c r="D19" t="s">
        <v>917</v>
      </c>
      <c r="E19" t="s">
        <v>918</v>
      </c>
      <c r="F19" t="s">
        <v>59</v>
      </c>
      <c r="G19">
        <v>46002</v>
      </c>
      <c r="H19">
        <v>46012</v>
      </c>
      <c r="M19" t="s">
        <v>62</v>
      </c>
      <c r="N19" t="s">
        <v>55</v>
      </c>
      <c r="O19" t="s">
        <v>55</v>
      </c>
    </row>
    <row r="20" spans="1:15" x14ac:dyDescent="0.2">
      <c r="A20" t="s">
        <v>542</v>
      </c>
      <c r="B20" t="s">
        <v>116</v>
      </c>
      <c r="C20" t="s">
        <v>3</v>
      </c>
      <c r="D20" t="s">
        <v>919</v>
      </c>
      <c r="E20" t="s">
        <v>920</v>
      </c>
      <c r="F20" t="s">
        <v>53</v>
      </c>
      <c r="G20">
        <v>46003</v>
      </c>
      <c r="H20">
        <v>46013</v>
      </c>
      <c r="M20" t="s">
        <v>62</v>
      </c>
      <c r="N20" t="s">
        <v>55</v>
      </c>
      <c r="O20" t="s">
        <v>55</v>
      </c>
    </row>
    <row r="21" spans="1:15" x14ac:dyDescent="0.2">
      <c r="A21" t="s">
        <v>77</v>
      </c>
      <c r="B21" t="s">
        <v>119</v>
      </c>
      <c r="C21" t="s">
        <v>3</v>
      </c>
      <c r="D21" t="s">
        <v>921</v>
      </c>
      <c r="E21" t="s">
        <v>922</v>
      </c>
      <c r="F21" t="s">
        <v>59</v>
      </c>
      <c r="G21">
        <v>46005</v>
      </c>
      <c r="H21">
        <v>46015</v>
      </c>
      <c r="M21" t="s">
        <v>62</v>
      </c>
      <c r="N21" t="s">
        <v>55</v>
      </c>
      <c r="O21" t="s">
        <v>55</v>
      </c>
    </row>
    <row r="22" spans="1:15" x14ac:dyDescent="0.2">
      <c r="A22" t="s">
        <v>77</v>
      </c>
      <c r="B22" t="s">
        <v>119</v>
      </c>
      <c r="C22" t="s">
        <v>3</v>
      </c>
      <c r="D22" t="s">
        <v>923</v>
      </c>
      <c r="E22" t="s">
        <v>924</v>
      </c>
      <c r="F22" t="s">
        <v>59</v>
      </c>
      <c r="G22">
        <v>46005</v>
      </c>
      <c r="H22">
        <v>46015</v>
      </c>
      <c r="M22" t="s">
        <v>62</v>
      </c>
      <c r="N22" t="s">
        <v>55</v>
      </c>
      <c r="O22" t="s">
        <v>55</v>
      </c>
    </row>
    <row r="23" spans="1:15" x14ac:dyDescent="0.2">
      <c r="A23" t="s">
        <v>77</v>
      </c>
      <c r="B23" t="s">
        <v>119</v>
      </c>
      <c r="C23" t="s">
        <v>157</v>
      </c>
      <c r="D23" t="s">
        <v>885</v>
      </c>
      <c r="E23" t="s">
        <v>886</v>
      </c>
      <c r="F23" t="s">
        <v>53</v>
      </c>
      <c r="G23">
        <v>46005</v>
      </c>
      <c r="H23">
        <v>46015</v>
      </c>
      <c r="M23" t="s">
        <v>62</v>
      </c>
      <c r="N23" t="s">
        <v>55</v>
      </c>
      <c r="O23" t="s">
        <v>55</v>
      </c>
    </row>
    <row r="24" spans="1:15" x14ac:dyDescent="0.2">
      <c r="A24" t="s">
        <v>542</v>
      </c>
      <c r="B24" t="s">
        <v>158</v>
      </c>
      <c r="C24" t="s">
        <v>157</v>
      </c>
      <c r="D24" t="s">
        <v>887</v>
      </c>
      <c r="E24" t="s">
        <v>888</v>
      </c>
      <c r="F24" t="s">
        <v>59</v>
      </c>
      <c r="G24">
        <v>46006</v>
      </c>
      <c r="H24">
        <v>46016</v>
      </c>
      <c r="M24" t="s">
        <v>62</v>
      </c>
      <c r="N24" t="s">
        <v>55</v>
      </c>
      <c r="O24" t="s">
        <v>55</v>
      </c>
    </row>
    <row r="25" spans="1:15" x14ac:dyDescent="0.2">
      <c r="A25" t="s">
        <v>77</v>
      </c>
      <c r="B25" t="s">
        <v>231</v>
      </c>
      <c r="C25" t="s">
        <v>3</v>
      </c>
      <c r="D25" t="s">
        <v>925</v>
      </c>
      <c r="E25" t="s">
        <v>926</v>
      </c>
      <c r="F25" t="s">
        <v>59</v>
      </c>
      <c r="G25">
        <v>46006</v>
      </c>
      <c r="H25">
        <v>46017</v>
      </c>
      <c r="M25" t="s">
        <v>62</v>
      </c>
      <c r="N25" t="s">
        <v>55</v>
      </c>
      <c r="O25" t="s">
        <v>55</v>
      </c>
    </row>
    <row r="26" spans="1:15" x14ac:dyDescent="0.2">
      <c r="A26" t="s">
        <v>77</v>
      </c>
      <c r="B26" t="s">
        <v>231</v>
      </c>
      <c r="C26" t="s">
        <v>137</v>
      </c>
      <c r="D26" t="s">
        <v>927</v>
      </c>
      <c r="E26" t="s">
        <v>928</v>
      </c>
      <c r="F26" t="s">
        <v>59</v>
      </c>
      <c r="G26">
        <v>46006</v>
      </c>
      <c r="H26">
        <v>46017</v>
      </c>
      <c r="M26" t="s">
        <v>62</v>
      </c>
      <c r="N26" t="s">
        <v>55</v>
      </c>
      <c r="O26" t="s">
        <v>55</v>
      </c>
    </row>
    <row r="27" spans="1:15" x14ac:dyDescent="0.2">
      <c r="A27" t="s">
        <v>77</v>
      </c>
      <c r="B27" t="s">
        <v>231</v>
      </c>
      <c r="C27" t="s">
        <v>157</v>
      </c>
      <c r="D27" t="s">
        <v>889</v>
      </c>
      <c r="E27" t="s">
        <v>890</v>
      </c>
      <c r="F27" t="s">
        <v>59</v>
      </c>
      <c r="G27">
        <v>46006</v>
      </c>
      <c r="H27">
        <v>46017</v>
      </c>
      <c r="M27" t="s">
        <v>62</v>
      </c>
      <c r="N27" t="s">
        <v>55</v>
      </c>
      <c r="O27" t="s">
        <v>55</v>
      </c>
    </row>
    <row r="28" spans="1:15" x14ac:dyDescent="0.2">
      <c r="A28" t="s">
        <v>76</v>
      </c>
      <c r="B28" t="s">
        <v>305</v>
      </c>
      <c r="C28" t="s">
        <v>157</v>
      </c>
      <c r="D28" t="s">
        <v>891</v>
      </c>
      <c r="E28" t="s">
        <v>892</v>
      </c>
      <c r="F28" t="s">
        <v>59</v>
      </c>
      <c r="G28">
        <v>46006</v>
      </c>
      <c r="H28">
        <v>46018</v>
      </c>
      <c r="M28" t="s">
        <v>62</v>
      </c>
      <c r="N28" t="s">
        <v>55</v>
      </c>
      <c r="O28" t="s">
        <v>55</v>
      </c>
    </row>
    <row r="29" spans="1:15" x14ac:dyDescent="0.2">
      <c r="A29" t="s">
        <v>542</v>
      </c>
      <c r="B29" t="s">
        <v>305</v>
      </c>
      <c r="C29" t="s">
        <v>157</v>
      </c>
      <c r="D29" t="s">
        <v>893</v>
      </c>
      <c r="E29" t="s">
        <v>894</v>
      </c>
      <c r="F29" t="s">
        <v>59</v>
      </c>
      <c r="G29">
        <v>46006</v>
      </c>
      <c r="H29">
        <v>46018</v>
      </c>
      <c r="M29" t="s">
        <v>62</v>
      </c>
      <c r="N29" t="s">
        <v>55</v>
      </c>
      <c r="O29" t="s">
        <v>55</v>
      </c>
    </row>
    <row r="30" spans="1:15" x14ac:dyDescent="0.2">
      <c r="A30" t="s">
        <v>77</v>
      </c>
      <c r="B30" t="s">
        <v>169</v>
      </c>
      <c r="C30" t="s">
        <v>3</v>
      </c>
      <c r="D30" t="s">
        <v>929</v>
      </c>
      <c r="E30" t="s">
        <v>930</v>
      </c>
      <c r="F30" t="s">
        <v>59</v>
      </c>
      <c r="G30">
        <v>46006</v>
      </c>
      <c r="H30">
        <v>46020</v>
      </c>
      <c r="M30" t="s">
        <v>62</v>
      </c>
      <c r="N30" t="s">
        <v>55</v>
      </c>
      <c r="O30" t="s">
        <v>55</v>
      </c>
    </row>
    <row r="31" spans="1:15" x14ac:dyDescent="0.2">
      <c r="A31" t="s">
        <v>77</v>
      </c>
      <c r="B31" t="s">
        <v>413</v>
      </c>
      <c r="C31" t="s">
        <v>137</v>
      </c>
      <c r="D31" t="s">
        <v>931</v>
      </c>
      <c r="E31" t="s">
        <v>932</v>
      </c>
      <c r="F31" t="s">
        <v>59</v>
      </c>
      <c r="G31">
        <v>46006</v>
      </c>
      <c r="H31">
        <v>46022</v>
      </c>
      <c r="M31" t="s">
        <v>62</v>
      </c>
      <c r="N31" t="s">
        <v>55</v>
      </c>
      <c r="O31" t="s">
        <v>55</v>
      </c>
    </row>
    <row r="32" spans="1:15" x14ac:dyDescent="0.2">
      <c r="A32" t="s">
        <v>77</v>
      </c>
      <c r="B32" t="s">
        <v>413</v>
      </c>
      <c r="C32" t="s">
        <v>157</v>
      </c>
      <c r="D32" t="s">
        <v>895</v>
      </c>
      <c r="E32" t="s">
        <v>896</v>
      </c>
      <c r="F32" t="s">
        <v>59</v>
      </c>
      <c r="G32">
        <v>46006</v>
      </c>
      <c r="H32">
        <v>46022</v>
      </c>
      <c r="M32" t="s">
        <v>62</v>
      </c>
      <c r="N32" t="s">
        <v>55</v>
      </c>
      <c r="O32" t="s">
        <v>55</v>
      </c>
    </row>
    <row r="33" spans="1:15" x14ac:dyDescent="0.2">
      <c r="A33" t="s">
        <v>542</v>
      </c>
      <c r="B33" t="s">
        <v>175</v>
      </c>
      <c r="C33" t="s">
        <v>137</v>
      </c>
      <c r="D33" t="s">
        <v>933</v>
      </c>
      <c r="E33" t="s">
        <v>934</v>
      </c>
      <c r="F33" t="s">
        <v>59</v>
      </c>
      <c r="G33">
        <v>46006</v>
      </c>
      <c r="H33">
        <v>46023</v>
      </c>
      <c r="M33" t="s">
        <v>62</v>
      </c>
      <c r="N33" t="s">
        <v>55</v>
      </c>
      <c r="O33" t="s">
        <v>55</v>
      </c>
    </row>
    <row r="34" spans="1:15" x14ac:dyDescent="0.2">
      <c r="A34" t="s">
        <v>76</v>
      </c>
      <c r="B34" t="s">
        <v>175</v>
      </c>
      <c r="C34" t="s">
        <v>157</v>
      </c>
      <c r="D34" t="s">
        <v>897</v>
      </c>
      <c r="E34" t="s">
        <v>898</v>
      </c>
      <c r="F34" t="s">
        <v>53</v>
      </c>
      <c r="G34">
        <v>46006</v>
      </c>
      <c r="H34">
        <v>46023</v>
      </c>
      <c r="M34" t="s">
        <v>62</v>
      </c>
      <c r="N34" t="s">
        <v>55</v>
      </c>
      <c r="O34" t="s">
        <v>55</v>
      </c>
    </row>
    <row r="35" spans="1:15" x14ac:dyDescent="0.2">
      <c r="A35" t="s">
        <v>76</v>
      </c>
      <c r="B35" t="s">
        <v>257</v>
      </c>
      <c r="C35" t="s">
        <v>157</v>
      </c>
      <c r="D35" t="s">
        <v>899</v>
      </c>
      <c r="E35" t="s">
        <v>900</v>
      </c>
      <c r="F35" t="s">
        <v>53</v>
      </c>
      <c r="G35">
        <v>46006</v>
      </c>
      <c r="H35">
        <v>46024</v>
      </c>
      <c r="M35" t="s">
        <v>62</v>
      </c>
      <c r="N35" t="s">
        <v>55</v>
      </c>
      <c r="O35" t="s">
        <v>55</v>
      </c>
    </row>
    <row r="36" spans="1:15" x14ac:dyDescent="0.2">
      <c r="A36" t="s">
        <v>76</v>
      </c>
      <c r="B36" t="s">
        <v>257</v>
      </c>
      <c r="C36" t="s">
        <v>157</v>
      </c>
      <c r="D36" t="s">
        <v>901</v>
      </c>
      <c r="E36" t="s">
        <v>902</v>
      </c>
      <c r="F36" t="s">
        <v>59</v>
      </c>
      <c r="G36">
        <v>46006</v>
      </c>
      <c r="H36">
        <v>46024</v>
      </c>
      <c r="M36" t="s">
        <v>62</v>
      </c>
      <c r="N36" t="s">
        <v>55</v>
      </c>
      <c r="O36" t="s">
        <v>55</v>
      </c>
    </row>
    <row r="37" spans="1:15" x14ac:dyDescent="0.2">
      <c r="A37" t="s">
        <v>76</v>
      </c>
      <c r="B37" t="s">
        <v>178</v>
      </c>
      <c r="C37" t="s">
        <v>137</v>
      </c>
      <c r="D37" t="s">
        <v>935</v>
      </c>
      <c r="E37" t="s">
        <v>936</v>
      </c>
      <c r="F37" t="s">
        <v>53</v>
      </c>
      <c r="G37">
        <v>46006</v>
      </c>
      <c r="H37">
        <v>46025</v>
      </c>
      <c r="M37" t="s">
        <v>62</v>
      </c>
      <c r="N37" t="s">
        <v>55</v>
      </c>
      <c r="O37" t="s">
        <v>55</v>
      </c>
    </row>
    <row r="38" spans="1:15" x14ac:dyDescent="0.2">
      <c r="A38" t="s">
        <v>76</v>
      </c>
      <c r="B38" t="s">
        <v>178</v>
      </c>
      <c r="C38" t="s">
        <v>137</v>
      </c>
      <c r="D38" t="s">
        <v>937</v>
      </c>
      <c r="E38" t="s">
        <v>938</v>
      </c>
      <c r="F38" t="s">
        <v>53</v>
      </c>
      <c r="G38">
        <v>46006</v>
      </c>
      <c r="H38">
        <v>46025</v>
      </c>
      <c r="M38" t="s">
        <v>62</v>
      </c>
      <c r="N38" t="s">
        <v>55</v>
      </c>
      <c r="O38" t="s">
        <v>55</v>
      </c>
    </row>
    <row r="39" spans="1:15" x14ac:dyDescent="0.2">
      <c r="A39" t="s">
        <v>76</v>
      </c>
      <c r="B39" t="s">
        <v>181</v>
      </c>
      <c r="C39" t="s">
        <v>3</v>
      </c>
      <c r="D39" t="s">
        <v>939</v>
      </c>
      <c r="E39" t="s">
        <v>940</v>
      </c>
      <c r="F39" t="s">
        <v>53</v>
      </c>
      <c r="G39">
        <v>46006</v>
      </c>
      <c r="H39">
        <v>46026</v>
      </c>
      <c r="M39" t="s">
        <v>62</v>
      </c>
      <c r="N39" t="s">
        <v>55</v>
      </c>
      <c r="O39" t="s">
        <v>55</v>
      </c>
    </row>
    <row r="40" spans="1:15" x14ac:dyDescent="0.2">
      <c r="A40" t="s">
        <v>76</v>
      </c>
      <c r="B40" t="s">
        <v>181</v>
      </c>
      <c r="C40" t="s">
        <v>157</v>
      </c>
      <c r="D40" t="s">
        <v>903</v>
      </c>
      <c r="E40" t="s">
        <v>904</v>
      </c>
      <c r="F40" t="s">
        <v>59</v>
      </c>
      <c r="G40">
        <v>46006</v>
      </c>
      <c r="H40">
        <v>46026</v>
      </c>
      <c r="M40" t="s">
        <v>62</v>
      </c>
      <c r="N40" t="s">
        <v>55</v>
      </c>
      <c r="O40" t="s">
        <v>55</v>
      </c>
    </row>
    <row r="41" spans="1:15" x14ac:dyDescent="0.2">
      <c r="A41" t="s">
        <v>76</v>
      </c>
      <c r="B41" t="s">
        <v>181</v>
      </c>
      <c r="C41" t="s">
        <v>157</v>
      </c>
      <c r="D41" t="s">
        <v>905</v>
      </c>
      <c r="E41" t="s">
        <v>906</v>
      </c>
      <c r="F41" t="s">
        <v>59</v>
      </c>
      <c r="G41">
        <v>46006</v>
      </c>
      <c r="H41">
        <v>46026</v>
      </c>
      <c r="M41" t="s">
        <v>62</v>
      </c>
      <c r="N41" t="s">
        <v>55</v>
      </c>
      <c r="O41" t="s">
        <v>55</v>
      </c>
    </row>
    <row r="42" spans="1:15" x14ac:dyDescent="0.2">
      <c r="A42" t="s">
        <v>76</v>
      </c>
      <c r="B42" t="s">
        <v>124</v>
      </c>
      <c r="C42" t="s">
        <v>157</v>
      </c>
      <c r="D42" t="s">
        <v>907</v>
      </c>
      <c r="E42" t="s">
        <v>908</v>
      </c>
      <c r="F42" t="s">
        <v>59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76</v>
      </c>
      <c r="B43" t="s">
        <v>124</v>
      </c>
      <c r="C43" t="s">
        <v>157</v>
      </c>
      <c r="D43" t="s">
        <v>909</v>
      </c>
      <c r="E43" t="s">
        <v>910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76</v>
      </c>
      <c r="B44" t="s">
        <v>187</v>
      </c>
      <c r="C44" t="s">
        <v>3</v>
      </c>
      <c r="D44" t="s">
        <v>941</v>
      </c>
      <c r="E44" t="s">
        <v>942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A45" t="s">
        <v>76</v>
      </c>
      <c r="B45" t="s">
        <v>187</v>
      </c>
      <c r="C45" t="s">
        <v>157</v>
      </c>
      <c r="D45" t="s">
        <v>911</v>
      </c>
      <c r="E45" t="s">
        <v>912</v>
      </c>
      <c r="F45" t="s">
        <v>59</v>
      </c>
      <c r="G45">
        <v>46006</v>
      </c>
      <c r="H45">
        <v>46027</v>
      </c>
      <c r="M45" t="s">
        <v>62</v>
      </c>
      <c r="N45" t="s">
        <v>55</v>
      </c>
      <c r="O45" t="s">
        <v>55</v>
      </c>
    </row>
    <row r="46" spans="1:15" x14ac:dyDescent="0.2">
      <c r="A46" t="s">
        <v>542</v>
      </c>
      <c r="B46" t="s">
        <v>192</v>
      </c>
      <c r="C46" t="s">
        <v>157</v>
      </c>
      <c r="D46" t="s">
        <v>913</v>
      </c>
      <c r="E46" t="s">
        <v>914</v>
      </c>
      <c r="F46" t="s">
        <v>59</v>
      </c>
      <c r="G46">
        <v>46006</v>
      </c>
      <c r="H46">
        <v>46027</v>
      </c>
      <c r="M46" t="s">
        <v>62</v>
      </c>
      <c r="N46" t="s">
        <v>55</v>
      </c>
      <c r="O46" t="s">
        <v>55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101</v>
      </c>
      <c r="B4" t="s">
        <v>127</v>
      </c>
      <c r="C4" t="s">
        <v>157</v>
      </c>
      <c r="D4" t="s">
        <v>440</v>
      </c>
      <c r="E4" t="s">
        <v>441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442</v>
      </c>
      <c r="B5" t="s">
        <v>248</v>
      </c>
      <c r="C5" t="s">
        <v>3</v>
      </c>
      <c r="D5" t="s">
        <v>815</v>
      </c>
      <c r="E5" t="s">
        <v>816</v>
      </c>
      <c r="F5" t="s">
        <v>53</v>
      </c>
      <c r="G5">
        <v>45993</v>
      </c>
      <c r="H5">
        <v>46003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442</v>
      </c>
      <c r="B6" t="s">
        <v>211</v>
      </c>
      <c r="C6" t="s">
        <v>3</v>
      </c>
      <c r="D6" t="s">
        <v>817</v>
      </c>
      <c r="E6" t="s">
        <v>818</v>
      </c>
      <c r="F6" t="s">
        <v>59</v>
      </c>
      <c r="G6">
        <v>45996</v>
      </c>
      <c r="H6">
        <v>46006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442</v>
      </c>
      <c r="B7" t="s">
        <v>211</v>
      </c>
      <c r="C7" t="s">
        <v>3</v>
      </c>
      <c r="D7" t="s">
        <v>819</v>
      </c>
      <c r="E7" t="s">
        <v>820</v>
      </c>
      <c r="F7" t="s">
        <v>59</v>
      </c>
      <c r="G7">
        <v>45996</v>
      </c>
      <c r="H7">
        <v>46006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442</v>
      </c>
      <c r="B8" t="s">
        <v>211</v>
      </c>
      <c r="C8" t="s">
        <v>3</v>
      </c>
      <c r="D8" t="s">
        <v>821</v>
      </c>
      <c r="E8" t="s">
        <v>822</v>
      </c>
      <c r="F8" t="s">
        <v>53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101</v>
      </c>
      <c r="B9" t="s">
        <v>143</v>
      </c>
      <c r="C9" t="s">
        <v>157</v>
      </c>
      <c r="D9" t="s">
        <v>445</v>
      </c>
      <c r="E9" t="s">
        <v>446</v>
      </c>
      <c r="F9" t="s">
        <v>53</v>
      </c>
      <c r="G9">
        <v>45999</v>
      </c>
      <c r="H9">
        <v>46009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442</v>
      </c>
      <c r="B10" t="s">
        <v>271</v>
      </c>
      <c r="C10" t="s">
        <v>157</v>
      </c>
      <c r="D10" t="s">
        <v>447</v>
      </c>
      <c r="E10" t="s">
        <v>448</v>
      </c>
      <c r="F10" t="s">
        <v>53</v>
      </c>
      <c r="G10">
        <v>46000</v>
      </c>
      <c r="H10">
        <v>46010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442</v>
      </c>
      <c r="B11" t="s">
        <v>271</v>
      </c>
      <c r="C11" t="s">
        <v>157</v>
      </c>
      <c r="D11" t="s">
        <v>449</v>
      </c>
      <c r="E11" t="s">
        <v>450</v>
      </c>
      <c r="F11" t="s">
        <v>53</v>
      </c>
      <c r="G11">
        <v>46000</v>
      </c>
      <c r="H11">
        <v>46010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442</v>
      </c>
      <c r="B12" t="s">
        <v>271</v>
      </c>
      <c r="C12" t="s">
        <v>157</v>
      </c>
      <c r="D12" t="s">
        <v>451</v>
      </c>
      <c r="E12" t="s">
        <v>452</v>
      </c>
      <c r="F12" t="s">
        <v>53</v>
      </c>
      <c r="G12">
        <v>46000</v>
      </c>
      <c r="H12">
        <v>46010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442</v>
      </c>
      <c r="B13" t="s">
        <v>113</v>
      </c>
      <c r="C13" t="s">
        <v>3</v>
      </c>
      <c r="D13" t="s">
        <v>823</v>
      </c>
      <c r="E13" t="s">
        <v>824</v>
      </c>
      <c r="F13" t="s">
        <v>59</v>
      </c>
      <c r="G13">
        <v>46001</v>
      </c>
      <c r="H13">
        <v>46011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442</v>
      </c>
      <c r="B14" t="s">
        <v>113</v>
      </c>
      <c r="C14" t="s">
        <v>3</v>
      </c>
      <c r="D14" t="s">
        <v>825</v>
      </c>
      <c r="E14" t="s">
        <v>826</v>
      </c>
      <c r="F14" t="s">
        <v>53</v>
      </c>
      <c r="G14">
        <v>46001</v>
      </c>
      <c r="H14">
        <v>46011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442</v>
      </c>
      <c r="B15" t="s">
        <v>113</v>
      </c>
      <c r="C15" t="s">
        <v>157</v>
      </c>
      <c r="D15" t="s">
        <v>453</v>
      </c>
      <c r="E15" t="s">
        <v>454</v>
      </c>
      <c r="F15" t="s">
        <v>59</v>
      </c>
      <c r="G15">
        <v>46001</v>
      </c>
      <c r="H15">
        <v>46011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442</v>
      </c>
      <c r="B16" t="s">
        <v>116</v>
      </c>
      <c r="C16" t="s">
        <v>3</v>
      </c>
      <c r="D16" t="s">
        <v>827</v>
      </c>
      <c r="E16" t="s">
        <v>828</v>
      </c>
      <c r="F16" t="s">
        <v>53</v>
      </c>
      <c r="G16">
        <v>46003</v>
      </c>
      <c r="H16">
        <v>46013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442</v>
      </c>
      <c r="B17" t="s">
        <v>116</v>
      </c>
      <c r="C17" t="s">
        <v>3</v>
      </c>
      <c r="D17" t="s">
        <v>829</v>
      </c>
      <c r="E17" t="s">
        <v>830</v>
      </c>
      <c r="F17" t="s">
        <v>53</v>
      </c>
      <c r="G17">
        <v>46003</v>
      </c>
      <c r="H17">
        <v>46013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442</v>
      </c>
      <c r="B18" t="s">
        <v>224</v>
      </c>
      <c r="C18" t="s">
        <v>3</v>
      </c>
      <c r="D18" t="s">
        <v>831</v>
      </c>
      <c r="E18" t="s">
        <v>832</v>
      </c>
      <c r="F18" t="s">
        <v>53</v>
      </c>
      <c r="G18">
        <v>46004</v>
      </c>
      <c r="H18">
        <v>46014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101</v>
      </c>
      <c r="B19" t="s">
        <v>119</v>
      </c>
      <c r="C19" t="s">
        <v>3</v>
      </c>
      <c r="D19" t="s">
        <v>833</v>
      </c>
      <c r="E19" t="s">
        <v>834</v>
      </c>
      <c r="F19" t="s">
        <v>59</v>
      </c>
      <c r="G19">
        <v>46005</v>
      </c>
      <c r="H19">
        <v>46015</v>
      </c>
      <c r="I19" t="s">
        <v>6</v>
      </c>
      <c r="J19" t="s">
        <v>61</v>
      </c>
      <c r="M19" t="s">
        <v>62</v>
      </c>
      <c r="N19" t="s">
        <v>55</v>
      </c>
      <c r="O19" t="s">
        <v>55</v>
      </c>
    </row>
    <row r="20" spans="1:15" x14ac:dyDescent="0.2">
      <c r="A20" t="s">
        <v>442</v>
      </c>
      <c r="B20" t="s">
        <v>158</v>
      </c>
      <c r="C20" t="s">
        <v>3</v>
      </c>
      <c r="D20" t="s">
        <v>835</v>
      </c>
      <c r="E20" t="s">
        <v>836</v>
      </c>
      <c r="F20" t="s">
        <v>59</v>
      </c>
      <c r="G20">
        <v>46006</v>
      </c>
      <c r="H20">
        <v>46016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442</v>
      </c>
      <c r="B21" t="s">
        <v>231</v>
      </c>
      <c r="C21" t="s">
        <v>3</v>
      </c>
      <c r="D21" t="s">
        <v>837</v>
      </c>
      <c r="E21" t="s">
        <v>838</v>
      </c>
      <c r="F21" t="s">
        <v>59</v>
      </c>
      <c r="G21">
        <v>46006</v>
      </c>
      <c r="H21">
        <v>46017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101</v>
      </c>
      <c r="B22" t="s">
        <v>231</v>
      </c>
      <c r="C22" t="s">
        <v>157</v>
      </c>
      <c r="D22" t="s">
        <v>455</v>
      </c>
      <c r="E22" t="s">
        <v>456</v>
      </c>
      <c r="F22" t="s">
        <v>53</v>
      </c>
      <c r="G22">
        <v>46006</v>
      </c>
      <c r="H22">
        <v>46017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101</v>
      </c>
      <c r="B23" t="s">
        <v>231</v>
      </c>
      <c r="C23" t="s">
        <v>157</v>
      </c>
      <c r="D23" t="s">
        <v>457</v>
      </c>
      <c r="E23" t="s">
        <v>458</v>
      </c>
      <c r="F23" t="s">
        <v>53</v>
      </c>
      <c r="G23">
        <v>46006</v>
      </c>
      <c r="H23">
        <v>46017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82</v>
      </c>
      <c r="B24" t="s">
        <v>305</v>
      </c>
      <c r="C24" t="s">
        <v>137</v>
      </c>
      <c r="D24" t="s">
        <v>839</v>
      </c>
      <c r="E24" t="s">
        <v>840</v>
      </c>
      <c r="F24" t="s">
        <v>59</v>
      </c>
      <c r="G24">
        <v>46006</v>
      </c>
      <c r="H24">
        <v>46018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442</v>
      </c>
      <c r="B25" t="s">
        <v>161</v>
      </c>
      <c r="C25" t="s">
        <v>3</v>
      </c>
      <c r="D25" t="s">
        <v>841</v>
      </c>
      <c r="E25" t="s">
        <v>842</v>
      </c>
      <c r="F25" t="s">
        <v>59</v>
      </c>
      <c r="G25">
        <v>46006</v>
      </c>
      <c r="H25">
        <v>46019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442</v>
      </c>
      <c r="B26" t="s">
        <v>169</v>
      </c>
      <c r="C26" t="s">
        <v>721</v>
      </c>
      <c r="D26" t="s">
        <v>843</v>
      </c>
      <c r="E26" t="s">
        <v>844</v>
      </c>
      <c r="F26" t="s">
        <v>53</v>
      </c>
      <c r="G26">
        <v>46006</v>
      </c>
      <c r="H26">
        <v>46020</v>
      </c>
      <c r="I26" t="s">
        <v>14</v>
      </c>
      <c r="J26" t="s">
        <v>54</v>
      </c>
      <c r="M26" t="s">
        <v>199</v>
      </c>
      <c r="N26" t="s">
        <v>55</v>
      </c>
      <c r="O26" t="s">
        <v>55</v>
      </c>
    </row>
    <row r="27" spans="1:15" x14ac:dyDescent="0.2">
      <c r="A27" t="s">
        <v>442</v>
      </c>
      <c r="B27" t="s">
        <v>169</v>
      </c>
      <c r="C27" t="s">
        <v>157</v>
      </c>
      <c r="D27" t="s">
        <v>459</v>
      </c>
      <c r="E27" t="s">
        <v>460</v>
      </c>
      <c r="F27" t="s">
        <v>59</v>
      </c>
      <c r="G27">
        <v>46006</v>
      </c>
      <c r="H27">
        <v>46020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442</v>
      </c>
      <c r="B28" t="s">
        <v>169</v>
      </c>
      <c r="C28" t="s">
        <v>157</v>
      </c>
      <c r="D28" t="s">
        <v>461</v>
      </c>
      <c r="E28" t="s">
        <v>462</v>
      </c>
      <c r="F28" t="s">
        <v>53</v>
      </c>
      <c r="G28">
        <v>46006</v>
      </c>
      <c r="H28">
        <v>46020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442</v>
      </c>
      <c r="B29" t="s">
        <v>172</v>
      </c>
      <c r="C29" t="s">
        <v>3</v>
      </c>
      <c r="D29" t="s">
        <v>845</v>
      </c>
      <c r="E29" t="s">
        <v>846</v>
      </c>
      <c r="F29" t="s">
        <v>59</v>
      </c>
      <c r="G29">
        <v>46006</v>
      </c>
      <c r="H29">
        <v>46021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442</v>
      </c>
      <c r="B30" t="s">
        <v>175</v>
      </c>
      <c r="C30" t="s">
        <v>3</v>
      </c>
      <c r="D30" t="s">
        <v>847</v>
      </c>
      <c r="E30" t="s">
        <v>848</v>
      </c>
      <c r="F30" t="s">
        <v>59</v>
      </c>
      <c r="G30">
        <v>46006</v>
      </c>
      <c r="H30">
        <v>46023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101</v>
      </c>
      <c r="B31" t="s">
        <v>175</v>
      </c>
      <c r="C31" t="s">
        <v>157</v>
      </c>
      <c r="D31" t="s">
        <v>465</v>
      </c>
      <c r="E31" t="s">
        <v>466</v>
      </c>
      <c r="F31" t="s">
        <v>59</v>
      </c>
      <c r="G31">
        <v>46006</v>
      </c>
      <c r="H31">
        <v>46023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442</v>
      </c>
      <c r="B32" t="s">
        <v>257</v>
      </c>
      <c r="C32" t="s">
        <v>157</v>
      </c>
      <c r="D32" t="s">
        <v>467</v>
      </c>
      <c r="E32" t="s">
        <v>468</v>
      </c>
      <c r="F32" t="s">
        <v>53</v>
      </c>
      <c r="G32">
        <v>46006</v>
      </c>
      <c r="H32">
        <v>46024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442</v>
      </c>
      <c r="B33" t="s">
        <v>257</v>
      </c>
      <c r="C33" t="s">
        <v>157</v>
      </c>
      <c r="D33" t="s">
        <v>469</v>
      </c>
      <c r="E33" t="s">
        <v>470</v>
      </c>
      <c r="F33" t="s">
        <v>53</v>
      </c>
      <c r="G33">
        <v>46006</v>
      </c>
      <c r="H33">
        <v>46024</v>
      </c>
      <c r="I33" t="s">
        <v>14</v>
      </c>
      <c r="J33" t="s">
        <v>54</v>
      </c>
      <c r="M33" t="s">
        <v>199</v>
      </c>
      <c r="N33" t="s">
        <v>55</v>
      </c>
      <c r="O33" t="s">
        <v>55</v>
      </c>
    </row>
    <row r="34" spans="1:15" x14ac:dyDescent="0.2">
      <c r="A34" t="s">
        <v>82</v>
      </c>
      <c r="B34" t="s">
        <v>178</v>
      </c>
      <c r="C34" t="s">
        <v>3</v>
      </c>
      <c r="D34" t="s">
        <v>849</v>
      </c>
      <c r="E34" t="s">
        <v>850</v>
      </c>
      <c r="F34" t="s">
        <v>59</v>
      </c>
      <c r="G34">
        <v>46006</v>
      </c>
      <c r="H34">
        <v>46025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82</v>
      </c>
      <c r="B35" t="s">
        <v>178</v>
      </c>
      <c r="C35" t="s">
        <v>3</v>
      </c>
      <c r="D35" t="s">
        <v>851</v>
      </c>
      <c r="E35" t="s">
        <v>852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442</v>
      </c>
      <c r="B36" t="s">
        <v>178</v>
      </c>
      <c r="C36" t="s">
        <v>3</v>
      </c>
      <c r="D36" t="s">
        <v>853</v>
      </c>
      <c r="E36" t="s">
        <v>854</v>
      </c>
      <c r="F36" t="s">
        <v>59</v>
      </c>
      <c r="G36">
        <v>46006</v>
      </c>
      <c r="H36">
        <v>46025</v>
      </c>
      <c r="I36" t="s">
        <v>6</v>
      </c>
      <c r="J36" t="s">
        <v>54</v>
      </c>
      <c r="M36" t="s">
        <v>13</v>
      </c>
      <c r="N36" t="s">
        <v>55</v>
      </c>
      <c r="O36" t="s">
        <v>58</v>
      </c>
    </row>
    <row r="37" spans="1:15" x14ac:dyDescent="0.2">
      <c r="A37" t="s">
        <v>82</v>
      </c>
      <c r="B37" t="s">
        <v>181</v>
      </c>
      <c r="C37" t="s">
        <v>3</v>
      </c>
      <c r="D37" t="s">
        <v>855</v>
      </c>
      <c r="E37" t="s">
        <v>856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82</v>
      </c>
      <c r="B38" t="s">
        <v>181</v>
      </c>
      <c r="C38" t="s">
        <v>137</v>
      </c>
      <c r="D38" t="s">
        <v>857</v>
      </c>
      <c r="E38" t="s">
        <v>858</v>
      </c>
      <c r="F38" t="s">
        <v>59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442</v>
      </c>
      <c r="B39" t="s">
        <v>187</v>
      </c>
      <c r="C39" t="s">
        <v>157</v>
      </c>
      <c r="D39" t="s">
        <v>475</v>
      </c>
      <c r="E39" t="s">
        <v>476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101</v>
      </c>
      <c r="B40" t="s">
        <v>240</v>
      </c>
      <c r="C40" t="s">
        <v>157</v>
      </c>
      <c r="D40" t="s">
        <v>477</v>
      </c>
      <c r="E40" t="s">
        <v>478</v>
      </c>
      <c r="F40" t="s">
        <v>59</v>
      </c>
      <c r="G40">
        <v>46006</v>
      </c>
      <c r="H40">
        <v>46027</v>
      </c>
      <c r="I40" t="s">
        <v>6</v>
      </c>
      <c r="J40" t="s">
        <v>54</v>
      </c>
      <c r="M40" t="s">
        <v>13</v>
      </c>
      <c r="N40" t="s">
        <v>55</v>
      </c>
      <c r="O40" t="s">
        <v>58</v>
      </c>
    </row>
    <row r="41" spans="1:15" x14ac:dyDescent="0.2">
      <c r="A41" t="s">
        <v>442</v>
      </c>
      <c r="B41" t="s">
        <v>192</v>
      </c>
      <c r="C41" t="s">
        <v>157</v>
      </c>
      <c r="D41" t="s">
        <v>479</v>
      </c>
      <c r="E41" t="s">
        <v>480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101</v>
      </c>
      <c r="B42" t="s">
        <v>192</v>
      </c>
      <c r="C42" t="s">
        <v>157</v>
      </c>
      <c r="D42" t="s">
        <v>481</v>
      </c>
      <c r="E42" t="s">
        <v>482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442</v>
      </c>
      <c r="B43" t="s">
        <v>245</v>
      </c>
      <c r="C43" t="s">
        <v>157</v>
      </c>
      <c r="D43" t="s">
        <v>483</v>
      </c>
      <c r="E43" t="s">
        <v>484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442</v>
      </c>
      <c r="B44" t="s">
        <v>245</v>
      </c>
      <c r="C44" t="s">
        <v>157</v>
      </c>
      <c r="D44" t="s">
        <v>485</v>
      </c>
      <c r="E44" t="s">
        <v>486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84</v>
      </c>
      <c r="B4" t="s">
        <v>127</v>
      </c>
      <c r="C4" t="s">
        <v>110</v>
      </c>
      <c r="D4" t="s">
        <v>377</v>
      </c>
      <c r="E4" t="s">
        <v>378</v>
      </c>
      <c r="F4">
        <v>45992</v>
      </c>
      <c r="G4" t="s">
        <v>14</v>
      </c>
      <c r="J4" t="s">
        <v>199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86</v>
      </c>
      <c r="B5" t="s">
        <v>127</v>
      </c>
      <c r="C5" t="s">
        <v>110</v>
      </c>
      <c r="D5" t="s">
        <v>379</v>
      </c>
      <c r="E5" t="s">
        <v>380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84</v>
      </c>
      <c r="B6" t="s">
        <v>132</v>
      </c>
      <c r="C6" t="s">
        <v>110</v>
      </c>
      <c r="D6" t="s">
        <v>381</v>
      </c>
      <c r="E6" t="s">
        <v>382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84</v>
      </c>
      <c r="B7" t="s">
        <v>132</v>
      </c>
      <c r="C7" t="s">
        <v>110</v>
      </c>
      <c r="D7" t="s">
        <v>383</v>
      </c>
      <c r="E7" t="s">
        <v>384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85</v>
      </c>
      <c r="B8" t="s">
        <v>140</v>
      </c>
      <c r="C8" t="s">
        <v>110</v>
      </c>
      <c r="D8" t="s">
        <v>385</v>
      </c>
      <c r="E8" t="s">
        <v>386</v>
      </c>
      <c r="F8">
        <v>45997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85</v>
      </c>
      <c r="B9" t="s">
        <v>140</v>
      </c>
      <c r="C9" t="s">
        <v>110</v>
      </c>
      <c r="D9" t="s">
        <v>387</v>
      </c>
      <c r="E9" t="s">
        <v>388</v>
      </c>
      <c r="F9">
        <v>45997</v>
      </c>
      <c r="G9" t="s">
        <v>12</v>
      </c>
      <c r="J9" t="s">
        <v>13</v>
      </c>
      <c r="K9" t="s">
        <v>55</v>
      </c>
    </row>
    <row r="10" spans="1:17" x14ac:dyDescent="0.2">
      <c r="A10" t="s">
        <v>85</v>
      </c>
      <c r="B10" t="s">
        <v>140</v>
      </c>
      <c r="C10" t="s">
        <v>110</v>
      </c>
      <c r="D10" t="s">
        <v>389</v>
      </c>
      <c r="E10" t="s">
        <v>390</v>
      </c>
      <c r="F10">
        <v>45997</v>
      </c>
      <c r="G10" t="s">
        <v>12</v>
      </c>
      <c r="J10" t="s">
        <v>13</v>
      </c>
      <c r="K10" t="s">
        <v>55</v>
      </c>
    </row>
    <row r="11" spans="1:17" x14ac:dyDescent="0.2">
      <c r="A11" t="s">
        <v>84</v>
      </c>
      <c r="B11" t="s">
        <v>219</v>
      </c>
      <c r="C11" t="s">
        <v>110</v>
      </c>
      <c r="D11" t="s">
        <v>391</v>
      </c>
      <c r="E11" t="s">
        <v>392</v>
      </c>
      <c r="F11">
        <v>45998</v>
      </c>
      <c r="G11" t="s">
        <v>12</v>
      </c>
      <c r="J11" t="s">
        <v>13</v>
      </c>
      <c r="K11" t="s">
        <v>55</v>
      </c>
    </row>
    <row r="12" spans="1:17" x14ac:dyDescent="0.2">
      <c r="A12" t="s">
        <v>86</v>
      </c>
      <c r="B12" t="s">
        <v>150</v>
      </c>
      <c r="C12" t="s">
        <v>110</v>
      </c>
      <c r="D12" t="s">
        <v>393</v>
      </c>
      <c r="E12" t="s">
        <v>394</v>
      </c>
      <c r="F12">
        <v>46011</v>
      </c>
      <c r="G12" t="s">
        <v>7</v>
      </c>
      <c r="J12" t="s">
        <v>62</v>
      </c>
      <c r="K12" t="s">
        <v>55</v>
      </c>
    </row>
    <row r="13" spans="1:17" x14ac:dyDescent="0.2">
      <c r="A13" t="s">
        <v>86</v>
      </c>
      <c r="B13" t="s">
        <v>150</v>
      </c>
      <c r="C13" t="s">
        <v>110</v>
      </c>
      <c r="D13" t="s">
        <v>395</v>
      </c>
      <c r="E13" t="s">
        <v>396</v>
      </c>
      <c r="F13">
        <v>46002</v>
      </c>
      <c r="G13" t="s">
        <v>12</v>
      </c>
      <c r="J13" t="s">
        <v>13</v>
      </c>
      <c r="K13" t="s">
        <v>55</v>
      </c>
    </row>
    <row r="14" spans="1:17" x14ac:dyDescent="0.2">
      <c r="A14" t="s">
        <v>85</v>
      </c>
      <c r="B14" t="s">
        <v>116</v>
      </c>
      <c r="C14" t="s">
        <v>110</v>
      </c>
      <c r="D14" t="s">
        <v>397</v>
      </c>
      <c r="E14" t="s">
        <v>398</v>
      </c>
      <c r="F14">
        <v>46003</v>
      </c>
      <c r="G14" t="s">
        <v>12</v>
      </c>
      <c r="J14" t="s">
        <v>13</v>
      </c>
      <c r="K14" t="s">
        <v>55</v>
      </c>
    </row>
    <row r="15" spans="1:17" x14ac:dyDescent="0.2">
      <c r="A15" t="s">
        <v>85</v>
      </c>
      <c r="B15" t="s">
        <v>224</v>
      </c>
      <c r="C15" t="s">
        <v>110</v>
      </c>
      <c r="D15" t="s">
        <v>399</v>
      </c>
      <c r="E15" t="s">
        <v>400</v>
      </c>
      <c r="F15">
        <v>46004</v>
      </c>
      <c r="G15" t="s">
        <v>12</v>
      </c>
      <c r="J15" t="s">
        <v>13</v>
      </c>
      <c r="K15" t="s">
        <v>55</v>
      </c>
    </row>
    <row r="16" spans="1:17" x14ac:dyDescent="0.2">
      <c r="A16" t="s">
        <v>85</v>
      </c>
      <c r="B16" t="s">
        <v>224</v>
      </c>
      <c r="C16" t="s">
        <v>110</v>
      </c>
      <c r="D16" t="s">
        <v>401</v>
      </c>
      <c r="E16" t="s">
        <v>402</v>
      </c>
      <c r="F16">
        <v>46004</v>
      </c>
      <c r="G16" t="s">
        <v>12</v>
      </c>
      <c r="J16" t="s">
        <v>13</v>
      </c>
      <c r="K16" t="s">
        <v>55</v>
      </c>
    </row>
    <row r="17" spans="1:11" x14ac:dyDescent="0.2">
      <c r="A17" t="s">
        <v>84</v>
      </c>
      <c r="B17" t="s">
        <v>158</v>
      </c>
      <c r="C17" t="s">
        <v>110</v>
      </c>
      <c r="D17" t="s">
        <v>403</v>
      </c>
      <c r="E17" t="s">
        <v>404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84</v>
      </c>
      <c r="B18" t="s">
        <v>158</v>
      </c>
      <c r="C18" t="s">
        <v>110</v>
      </c>
      <c r="D18" t="s">
        <v>405</v>
      </c>
      <c r="E18" t="s">
        <v>406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85</v>
      </c>
      <c r="B19" t="s">
        <v>231</v>
      </c>
      <c r="C19" t="s">
        <v>110</v>
      </c>
      <c r="D19" t="s">
        <v>407</v>
      </c>
      <c r="E19" t="s">
        <v>408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84</v>
      </c>
      <c r="B20" t="s">
        <v>305</v>
      </c>
      <c r="C20" t="s">
        <v>110</v>
      </c>
      <c r="D20" t="s">
        <v>409</v>
      </c>
      <c r="E20" t="s">
        <v>410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84</v>
      </c>
      <c r="B21" t="s">
        <v>305</v>
      </c>
      <c r="C21" t="s">
        <v>110</v>
      </c>
      <c r="D21" t="s">
        <v>411</v>
      </c>
      <c r="E21" t="s">
        <v>412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86</v>
      </c>
      <c r="B22" t="s">
        <v>413</v>
      </c>
      <c r="C22" t="s">
        <v>110</v>
      </c>
      <c r="D22" t="s">
        <v>414</v>
      </c>
      <c r="E22" t="s">
        <v>415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84</v>
      </c>
      <c r="B23" t="s">
        <v>175</v>
      </c>
      <c r="C23" t="s">
        <v>110</v>
      </c>
      <c r="D23" t="s">
        <v>416</v>
      </c>
      <c r="E23" t="s">
        <v>417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84</v>
      </c>
      <c r="B24" t="s">
        <v>175</v>
      </c>
      <c r="C24" t="s">
        <v>110</v>
      </c>
      <c r="D24" t="s">
        <v>418</v>
      </c>
      <c r="E24" t="s">
        <v>419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84</v>
      </c>
      <c r="B25" t="s">
        <v>175</v>
      </c>
      <c r="C25" t="s">
        <v>110</v>
      </c>
      <c r="D25" t="s">
        <v>420</v>
      </c>
      <c r="E25" t="s">
        <v>421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86</v>
      </c>
      <c r="B26" t="s">
        <v>175</v>
      </c>
      <c r="C26" t="s">
        <v>110</v>
      </c>
      <c r="D26" t="s">
        <v>422</v>
      </c>
      <c r="E26" t="s">
        <v>423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84</v>
      </c>
      <c r="B27" t="s">
        <v>175</v>
      </c>
      <c r="C27" t="s">
        <v>110</v>
      </c>
      <c r="D27" t="s">
        <v>424</v>
      </c>
      <c r="E27" t="s">
        <v>425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84</v>
      </c>
      <c r="B28" t="s">
        <v>175</v>
      </c>
      <c r="C28" t="s">
        <v>110</v>
      </c>
      <c r="D28" t="s">
        <v>426</v>
      </c>
      <c r="E28" t="s">
        <v>427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84</v>
      </c>
      <c r="B29" t="s">
        <v>257</v>
      </c>
      <c r="C29" t="s">
        <v>110</v>
      </c>
      <c r="D29" t="s">
        <v>428</v>
      </c>
      <c r="E29" t="s">
        <v>429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86</v>
      </c>
      <c r="B30" t="s">
        <v>124</v>
      </c>
      <c r="C30" t="s">
        <v>110</v>
      </c>
      <c r="D30" t="s">
        <v>430</v>
      </c>
      <c r="E30" t="s">
        <v>431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A31" t="s">
        <v>84</v>
      </c>
      <c r="B31" t="s">
        <v>124</v>
      </c>
      <c r="C31" t="s">
        <v>110</v>
      </c>
      <c r="D31" t="s">
        <v>432</v>
      </c>
      <c r="E31" t="s">
        <v>433</v>
      </c>
      <c r="F31">
        <v>46006</v>
      </c>
      <c r="G31" t="s">
        <v>12</v>
      </c>
      <c r="J31" t="s">
        <v>13</v>
      </c>
      <c r="K31" t="s">
        <v>55</v>
      </c>
    </row>
    <row r="32" spans="1:11" x14ac:dyDescent="0.2">
      <c r="A32" t="s">
        <v>85</v>
      </c>
      <c r="B32" t="s">
        <v>124</v>
      </c>
      <c r="C32" t="s">
        <v>110</v>
      </c>
      <c r="D32" t="s">
        <v>434</v>
      </c>
      <c r="E32" t="s">
        <v>435</v>
      </c>
      <c r="F32">
        <v>46006</v>
      </c>
      <c r="G32" t="s">
        <v>12</v>
      </c>
      <c r="J32" t="s">
        <v>13</v>
      </c>
      <c r="K32" t="s">
        <v>55</v>
      </c>
    </row>
    <row r="33" spans="1:11" x14ac:dyDescent="0.2">
      <c r="A33" t="s">
        <v>85</v>
      </c>
      <c r="B33" t="s">
        <v>187</v>
      </c>
      <c r="C33" t="s">
        <v>110</v>
      </c>
      <c r="D33" t="s">
        <v>436</v>
      </c>
      <c r="E33" t="s">
        <v>437</v>
      </c>
      <c r="F33">
        <v>46011</v>
      </c>
      <c r="G33" t="s">
        <v>7</v>
      </c>
      <c r="J33" t="s">
        <v>62</v>
      </c>
      <c r="K33" t="s">
        <v>55</v>
      </c>
    </row>
    <row r="34" spans="1:11" x14ac:dyDescent="0.2">
      <c r="A34" t="s">
        <v>85</v>
      </c>
      <c r="B34" t="s">
        <v>240</v>
      </c>
      <c r="C34" t="s">
        <v>110</v>
      </c>
      <c r="D34" t="s">
        <v>438</v>
      </c>
      <c r="E34" t="s">
        <v>439</v>
      </c>
      <c r="F34">
        <v>46006</v>
      </c>
      <c r="G34" t="s">
        <v>12</v>
      </c>
      <c r="J34" t="s">
        <v>13</v>
      </c>
      <c r="K34" t="s">
        <v>55</v>
      </c>
    </row>
    <row r="35" spans="1:11" x14ac:dyDescent="0.2">
      <c r="F35" t="s">
        <v>62</v>
      </c>
      <c r="J35" t="s">
        <v>62</v>
      </c>
      <c r="K35" t="s">
        <v>62</v>
      </c>
    </row>
    <row r="36" spans="1:11" x14ac:dyDescent="0.2">
      <c r="F36" t="s">
        <v>62</v>
      </c>
      <c r="J36" t="s">
        <v>62</v>
      </c>
      <c r="K36" t="s">
        <v>62</v>
      </c>
    </row>
    <row r="37" spans="1:11" x14ac:dyDescent="0.2">
      <c r="F37" t="s">
        <v>62</v>
      </c>
      <c r="J37" t="s">
        <v>62</v>
      </c>
      <c r="K37" t="s">
        <v>62</v>
      </c>
    </row>
    <row r="38" spans="1:11" x14ac:dyDescent="0.2">
      <c r="F38" t="s">
        <v>62</v>
      </c>
      <c r="J38" t="s">
        <v>62</v>
      </c>
      <c r="K38" t="s">
        <v>62</v>
      </c>
    </row>
    <row r="39" spans="1:11" x14ac:dyDescent="0.2">
      <c r="F39" t="s">
        <v>62</v>
      </c>
      <c r="J39" t="s">
        <v>62</v>
      </c>
      <c r="K39" t="s">
        <v>62</v>
      </c>
    </row>
    <row r="40" spans="1:11" x14ac:dyDescent="0.2">
      <c r="F40" t="s">
        <v>62</v>
      </c>
      <c r="J40" t="s">
        <v>62</v>
      </c>
      <c r="K40" t="s">
        <v>62</v>
      </c>
    </row>
    <row r="41" spans="1:11" x14ac:dyDescent="0.2">
      <c r="F41" t="s">
        <v>62</v>
      </c>
      <c r="J41" t="s">
        <v>62</v>
      </c>
      <c r="K41" t="s">
        <v>62</v>
      </c>
    </row>
    <row r="42" spans="1:11" x14ac:dyDescent="0.2">
      <c r="F42" t="s">
        <v>62</v>
      </c>
      <c r="J42" t="s">
        <v>62</v>
      </c>
      <c r="K42" t="s">
        <v>62</v>
      </c>
    </row>
    <row r="43" spans="1:11" x14ac:dyDescent="0.2">
      <c r="F43" t="s">
        <v>62</v>
      </c>
      <c r="J43" t="s">
        <v>62</v>
      </c>
      <c r="K43" t="s">
        <v>62</v>
      </c>
    </row>
    <row r="44" spans="1:11" x14ac:dyDescent="0.2">
      <c r="F44" t="s">
        <v>62</v>
      </c>
      <c r="J44" t="s">
        <v>62</v>
      </c>
      <c r="K44" t="s">
        <v>62</v>
      </c>
    </row>
    <row r="45" spans="1:11" x14ac:dyDescent="0.2">
      <c r="F45" t="s">
        <v>62</v>
      </c>
      <c r="J45" t="s">
        <v>62</v>
      </c>
      <c r="K45" t="s">
        <v>62</v>
      </c>
    </row>
    <row r="46" spans="1:11" x14ac:dyDescent="0.2">
      <c r="F46" t="s">
        <v>62</v>
      </c>
      <c r="J46" t="s">
        <v>62</v>
      </c>
      <c r="K46" t="s">
        <v>62</v>
      </c>
    </row>
    <row r="47" spans="1:11" x14ac:dyDescent="0.2">
      <c r="F47" t="s">
        <v>62</v>
      </c>
      <c r="J47" t="s">
        <v>62</v>
      </c>
      <c r="K47" t="s">
        <v>62</v>
      </c>
    </row>
    <row r="48" spans="1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K60"/>
  <sheetViews>
    <sheetView topLeftCell="B33" zoomScaleNormal="100" workbookViewId="0">
      <selection activeCell="I45" sqref="I45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17.625" style="1" bestFit="1" customWidth="1"/>
    <col min="7" max="7" width="24.75" style="1" bestFit="1" customWidth="1"/>
    <col min="8" max="8" width="14.375" style="1" bestFit="1" customWidth="1"/>
    <col min="9" max="9" width="14.375" style="1" customWidth="1"/>
    <col min="10" max="11" width="14" style="1" hidden="1" customWidth="1"/>
    <col min="12" max="16384" width="14" style="1"/>
  </cols>
  <sheetData>
    <row r="1" spans="1:11" x14ac:dyDescent="0.2">
      <c r="A1" s="15" t="str">
        <f>$J1&amp;$K1&amp;$A3</f>
        <v>Ancona; MNP TOT 28</v>
      </c>
      <c r="B1" s="15"/>
      <c r="C1" s="15"/>
      <c r="D1" s="15"/>
      <c r="E1" s="15"/>
      <c r="F1" s="15"/>
      <c r="G1" s="15"/>
      <c r="H1" s="15"/>
      <c r="I1" s="13"/>
      <c r="J1" s="1" t="s">
        <v>871</v>
      </c>
      <c r="K1" s="1" t="s">
        <v>872</v>
      </c>
    </row>
    <row r="2" spans="1:11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  <c r="I2" s="1" t="s">
        <v>1006</v>
      </c>
    </row>
    <row r="3" spans="1:11" ht="15" customHeight="1" x14ac:dyDescent="0.2">
      <c r="A3" s="2">
        <f>IF(COUNTA('MNP Ancona'!$C$4:$C$100)&gt;0,COUNTA('MNP Ancona'!$C$4:$C$100),#N/A)</f>
        <v>28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0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0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0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0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25</v>
      </c>
      <c r="G3" s="1">
        <f>COUNTIFS(
  'MNP Ancona'!$C$4:$C$100,"&lt;&gt;",
  'MNP Ancona'!$M$4:$M$100,"DA ELIMINARE"
)</f>
        <v>3</v>
      </c>
      <c r="H3" s="1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K3" s="2"/>
    </row>
    <row r="4" spans="1:11" x14ac:dyDescent="0.2">
      <c r="A4" s="15" t="str">
        <f>$J4&amp;$K4&amp;$A6</f>
        <v>Ancona; Family TOT 6</v>
      </c>
      <c r="B4" s="15"/>
      <c r="C4" s="15"/>
      <c r="D4" s="15"/>
      <c r="E4" s="15"/>
      <c r="F4" s="15"/>
      <c r="G4" s="15"/>
      <c r="H4" s="15"/>
      <c r="I4" s="13"/>
      <c r="J4" s="1" t="s">
        <v>871</v>
      </c>
      <c r="K4" s="1" t="s">
        <v>873</v>
      </c>
    </row>
    <row r="5" spans="1:11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11" x14ac:dyDescent="0.2">
      <c r="A6" s="2">
        <f>IF(COUNTA('FAMILY Ancona'!$C$4:$C$100)&gt;0,COUNTA('FAMILY Ancona'!$C$4:$C$100),#N/A)</f>
        <v>6</v>
      </c>
      <c r="B6" s="1" cm="1">
        <f t="array" ref="B6">SUMPRODUCT(
    ('FAMILY Ancona'!$C$4:$C$100&lt;&gt;"")*
    ('FAMILY Ancona'!$G$4:$G$100='FAMILY Ancona'!$M$6)*
    ('FAMILY Ancona'!$K$4:$K$100='FAMILY Ancona'!$M$4))</f>
        <v>0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4</v>
      </c>
      <c r="G6" s="1" cm="1">
        <f t="array" ref="G6">SUMPRODUCT(
    ('FAMILY Ancona'!$C$4:$C$100&lt;&gt;"")*
    ('FAMILY Ancona'!$G$4:$G$100&lt;&gt;"")*
    ('FAMILY Ancona'!$J$4:$J$100="DA ELIMINARE"))</f>
        <v>2</v>
      </c>
      <c r="H6" s="1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</row>
    <row r="7" spans="1:11" x14ac:dyDescent="0.2">
      <c r="A7" s="15" t="str">
        <f>$J7&amp;$K7&amp;$A9</f>
        <v>Campobasso; MNP TOT 30</v>
      </c>
      <c r="B7" s="15"/>
      <c r="C7" s="15"/>
      <c r="D7" s="15"/>
      <c r="E7" s="15"/>
      <c r="F7" s="15"/>
      <c r="G7" s="15"/>
      <c r="H7" s="15"/>
      <c r="I7" s="13"/>
      <c r="J7" s="1" t="s">
        <v>874</v>
      </c>
      <c r="K7" s="1" t="s">
        <v>872</v>
      </c>
    </row>
    <row r="8" spans="1:11" x14ac:dyDescent="0.2">
      <c r="A8" s="1" t="s">
        <v>0</v>
      </c>
      <c r="B8" s="1" t="s">
        <v>1</v>
      </c>
      <c r="C8" s="1" t="s">
        <v>107</v>
      </c>
      <c r="D8" s="1" t="s">
        <v>197</v>
      </c>
      <c r="E8" s="1" t="s">
        <v>198</v>
      </c>
      <c r="F8" s="1" t="s">
        <v>106</v>
      </c>
      <c r="G8" s="1" t="s">
        <v>108</v>
      </c>
      <c r="H8" s="1" t="s">
        <v>2</v>
      </c>
    </row>
    <row r="9" spans="1:11" x14ac:dyDescent="0.2">
      <c r="A9" s="2">
        <f>IF(COUNTA('MNP Campobasso'!$C$4:$C$100)&gt;0,COUNTA('MNP Campobasso'!$C$4:$C$100),#N/A)</f>
        <v>30</v>
      </c>
      <c r="B9" s="1" cm="1">
        <f t="array" ref="B9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0</v>
      </c>
      <c r="C9" s="1" cm="1">
        <f t="array" ref="C9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0</v>
      </c>
      <c r="D9" s="1" cm="1">
        <f t="array" ref="D9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0</v>
      </c>
      <c r="E9" s="1" cm="1">
        <f t="array" ref="E9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9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30</v>
      </c>
      <c r="G9" s="1">
        <f>COUNTIFS(
  'MNP Campobasso'!$C$4:$C$100,"&lt;&gt;",
  'MNP Campobasso'!$M$4:$M$100,"DA ELIMINARE"
)</f>
        <v>0</v>
      </c>
      <c r="H9" s="1" cm="1">
        <f t="array" ref="H9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K9" s="2"/>
    </row>
    <row r="10" spans="1:11" x14ac:dyDescent="0.2">
      <c r="A10" s="15" t="str">
        <f>$J10&amp;$K10&amp;$A12</f>
        <v>Campobasso; Family TOT 6</v>
      </c>
      <c r="B10" s="15"/>
      <c r="C10" s="15"/>
      <c r="D10" s="15"/>
      <c r="E10" s="15"/>
      <c r="F10" s="15"/>
      <c r="G10" s="15"/>
      <c r="H10" s="15"/>
      <c r="I10" s="13"/>
      <c r="J10" s="1" t="s">
        <v>874</v>
      </c>
      <c r="K10" s="1" t="s">
        <v>873</v>
      </c>
    </row>
    <row r="11" spans="1:11" x14ac:dyDescent="0.2">
      <c r="A11" s="1" t="s">
        <v>8</v>
      </c>
      <c r="B11" s="1" t="s">
        <v>9</v>
      </c>
      <c r="C11" s="1" t="s">
        <v>10</v>
      </c>
      <c r="D11" s="1" t="s">
        <v>202</v>
      </c>
      <c r="F11" s="1" t="s">
        <v>200</v>
      </c>
      <c r="G11" s="1" t="s">
        <v>201</v>
      </c>
      <c r="H11" s="1" t="s">
        <v>11</v>
      </c>
    </row>
    <row r="12" spans="1:11" x14ac:dyDescent="0.2">
      <c r="A12" s="2">
        <f>IF(COUNTA('FAMILY Campobasso'!$C$4:$C$100)&gt;0,COUNTA('FAMILY Campobasso'!$C$4:$C$100),#N/A)</f>
        <v>6</v>
      </c>
      <c r="B12" s="1" cm="1">
        <f t="array" ref="B12">SUMPRODUCT(
    ('FAMILY Campobasso'!$C$4:$C$100&lt;&gt;"")*
    ('FAMILY Campobasso'!$G$4:$G$100='FAMILY Campobasso'!$M$6)*
    ('FAMILY Campobasso'!$K$4:$K$100='FAMILY Campobasso'!$M$4))</f>
        <v>0</v>
      </c>
      <c r="C12" s="3" cm="1">
        <f t="array" ref="C12">SUMPRODUCT(
    ('FAMILY Campobasso'!$C$4:$C$100&lt;&gt;"")*
    ('FAMILY Campobasso'!$G$4:$G$100="")*
    ('FAMILY Campobasso'!$K$4:$K$100='FAMILY Campobasso'!$M$4))</f>
        <v>0</v>
      </c>
      <c r="D12" s="3" cm="1">
        <f t="array" ref="D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2" s="3"/>
      <c r="F12" s="1" cm="1">
        <f t="array" ref="F12">SUMPRODUCT(
    ('FAMILY Campobasso'!$C$4:$C$100&lt;&gt;"")*
    ('FAMILY Campobasso'!$G$4:$G$100&lt;&gt;"")*
    ('FAMILY Campobasso'!$G$4:$G$100='FAMILY Campobasso'!$M$5)*
    ('FAMILY Campobasso'!$J$4:$J$100="OK"))</f>
        <v>6</v>
      </c>
      <c r="G12" s="1" cm="1">
        <f t="array" ref="G12">SUMPRODUCT(
    ('FAMILY Campobasso'!$C$4:$C$100&lt;&gt;"")*
    ('FAMILY Campobasso'!$G$4:$G$100&lt;&gt;"")*
    ('FAMILY Campobasso'!$J$4:$J$100="DA ELIMINARE"))</f>
        <v>0</v>
      </c>
      <c r="H12" s="1" cm="1">
        <f t="array" ref="H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3" spans="1:11" x14ac:dyDescent="0.2">
      <c r="A13" s="15" t="str">
        <f>$J13&amp;$K13&amp;$A15</f>
        <v>SGT; MNP TOT 43</v>
      </c>
      <c r="B13" s="15"/>
      <c r="C13" s="15"/>
      <c r="D13" s="15"/>
      <c r="E13" s="15"/>
      <c r="F13" s="15"/>
      <c r="G13" s="15"/>
      <c r="H13" s="15"/>
      <c r="I13" s="13"/>
      <c r="J13" s="1" t="s">
        <v>875</v>
      </c>
      <c r="K13" s="1" t="s">
        <v>872</v>
      </c>
    </row>
    <row r="14" spans="1:11" x14ac:dyDescent="0.2">
      <c r="A14" s="1" t="s">
        <v>0</v>
      </c>
      <c r="B14" s="1" t="s">
        <v>1</v>
      </c>
      <c r="C14" s="1" t="s">
        <v>107</v>
      </c>
      <c r="D14" s="1" t="s">
        <v>197</v>
      </c>
      <c r="E14" s="1" t="s">
        <v>198</v>
      </c>
      <c r="F14" s="1" t="s">
        <v>106</v>
      </c>
      <c r="G14" s="1" t="s">
        <v>108</v>
      </c>
      <c r="H14" s="1" t="s">
        <v>2</v>
      </c>
    </row>
    <row r="15" spans="1:11" x14ac:dyDescent="0.2">
      <c r="A15" s="2">
        <f>IF(COUNTA('MNP Centro Dabruzzo'!$C$4:$C$100)&gt;0,COUNTA('MNP Centro Dabruzzo'!$C$4:$C$100),#N/A)</f>
        <v>43</v>
      </c>
      <c r="B15" s="1" cm="1">
        <f t="array" ref="B15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5" s="1" cm="1">
        <f t="array" ref="C15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0</v>
      </c>
      <c r="D15" s="1" cm="1">
        <f t="array" ref="D15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30</v>
      </c>
      <c r="E15" s="1" cm="1">
        <f t="array" ref="E15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40</v>
      </c>
      <c r="F15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3</v>
      </c>
      <c r="G15" s="1">
        <f>COUNTIFS(
  'MNP Centro Dabruzzo'!$C$4:$C$100,"&lt;&gt;",
  'MNP Centro Dabruzzo'!$M$4:$M$100,"DA ELIMINARE"
)</f>
        <v>0</v>
      </c>
      <c r="H15" s="1" cm="1">
        <f t="array" ref="H15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30</v>
      </c>
      <c r="K15" s="2"/>
    </row>
    <row r="16" spans="1:11" x14ac:dyDescent="0.2">
      <c r="A16" s="15" t="str">
        <f>$J16&amp;$K16&amp;$A18</f>
        <v>SGT; Family TOT 19</v>
      </c>
      <c r="B16" s="15"/>
      <c r="C16" s="15"/>
      <c r="D16" s="15"/>
      <c r="E16" s="15"/>
      <c r="F16" s="15"/>
      <c r="G16" s="15"/>
      <c r="H16" s="15"/>
      <c r="I16" s="13"/>
      <c r="J16" s="1" t="s">
        <v>875</v>
      </c>
      <c r="K16" s="1" t="s">
        <v>873</v>
      </c>
    </row>
    <row r="17" spans="1:11" x14ac:dyDescent="0.2">
      <c r="A17" s="1" t="s">
        <v>8</v>
      </c>
      <c r="B17" s="1" t="s">
        <v>9</v>
      </c>
      <c r="C17" s="1" t="s">
        <v>10</v>
      </c>
      <c r="D17" s="1" t="s">
        <v>202</v>
      </c>
      <c r="F17" s="1" t="s">
        <v>200</v>
      </c>
      <c r="G17" s="1" t="s">
        <v>201</v>
      </c>
      <c r="H17" s="1" t="s">
        <v>11</v>
      </c>
    </row>
    <row r="18" spans="1:11" x14ac:dyDescent="0.2">
      <c r="A18" s="2">
        <f>IF(COUNTA('FAMILY Centro Dabruzzo'!$C$4:$C$100)&gt;0,COUNTA('FAMILY Centro Dabruzzo'!$C$4:$C$100),#N/A)</f>
        <v>19</v>
      </c>
      <c r="B18" s="1" cm="1">
        <f t="array" ref="B18">SUMPRODUCT(
    ('FAMILY Centro Dabruzzo'!$C$4:$C$100&lt;&gt;"")*
    ('FAMILY Centro Dabruzzo'!$G$4:$G$100='FAMILY Centro Dabruzzo'!$M$6)*
    ('FAMILY Centro Dabruzzo'!$K$4:$K$100='FAMILY Centro Dabruzzo'!$M$4))</f>
        <v>0</v>
      </c>
      <c r="C18" s="3" cm="1">
        <f t="array" ref="C18">SUMPRODUCT(
    ('FAMILY Centro Dabruzzo'!$C$4:$C$100&lt;&gt;"")*
    ('FAMILY Centro Dabruzzo'!$G$4:$G$100="")*
    ('FAMILY Centro Dabruzzo'!$K$4:$K$100='FAMILY Centro Dabruzzo'!$M$4))</f>
        <v>0</v>
      </c>
      <c r="D18" s="3" cm="1">
        <f t="array" ref="D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  <c r="E18" s="3"/>
      <c r="F18" s="1" cm="1">
        <f t="array" ref="F18">SUMPRODUCT(
    ('FAMILY Centro Dabruzzo'!$C$4:$C$100&lt;&gt;"")*
    ('FAMILY Centro Dabruzzo'!$G$4:$G$100&lt;&gt;"")*
    ('FAMILY Centro Dabruzzo'!$G$4:$G$100='FAMILY Centro Dabruzzo'!$M$5)*
    ('FAMILY Centro Dabruzzo'!$J$4:$J$100="OK"))</f>
        <v>3</v>
      </c>
      <c r="G18" s="1" cm="1">
        <f t="array" ref="G18">SUMPRODUCT(
    ('FAMILY Centro Dabruzzo'!$C$4:$C$100&lt;&gt;"")*
    ('FAMILY Centro Dabruzzo'!$G$4:$G$100&lt;&gt;"")*
    ('FAMILY Centro Dabruzzo'!$J$4:$J$100="DA ELIMINARE"))</f>
        <v>0</v>
      </c>
      <c r="H18" s="1" cm="1">
        <f t="array" ref="H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</row>
    <row r="19" spans="1:11" x14ac:dyDescent="0.2">
      <c r="A19" s="15" t="str">
        <f>$J19&amp;"; "&amp;$K19&amp;$A21</f>
        <v>Colonnella; MNP TOT 41</v>
      </c>
      <c r="B19" s="15"/>
      <c r="C19" s="15"/>
      <c r="D19" s="15"/>
      <c r="E19" s="15"/>
      <c r="F19" s="15"/>
      <c r="G19" s="15"/>
      <c r="H19" s="15"/>
      <c r="I19" s="13"/>
      <c r="J19" s="1" t="s">
        <v>876</v>
      </c>
      <c r="K19" s="1" t="s">
        <v>872</v>
      </c>
    </row>
    <row r="20" spans="1:11" x14ac:dyDescent="0.2">
      <c r="A20" s="1" t="s">
        <v>0</v>
      </c>
      <c r="B20" s="1" t="s">
        <v>1</v>
      </c>
      <c r="C20" s="1" t="s">
        <v>107</v>
      </c>
      <c r="D20" s="1" t="s">
        <v>197</v>
      </c>
      <c r="E20" s="1" t="s">
        <v>198</v>
      </c>
      <c r="F20" s="1" t="s">
        <v>106</v>
      </c>
      <c r="G20" s="1" t="s">
        <v>108</v>
      </c>
      <c r="H20" s="1" t="s">
        <v>2</v>
      </c>
    </row>
    <row r="21" spans="1:11" x14ac:dyDescent="0.2">
      <c r="A21" s="2">
        <f>IF(COUNTA('MNP Colonnella'!$C$4:$C$100)&gt;0,COUNTA('MNP Colonnella'!$C$4:$C$100),#N/A)</f>
        <v>41</v>
      </c>
      <c r="B21" s="1" cm="1">
        <f t="array" ref="B21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0</v>
      </c>
      <c r="C21" s="1" cm="1">
        <f t="array" ref="C21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0</v>
      </c>
      <c r="D21" s="1" cm="1">
        <f t="array" ref="D21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41</v>
      </c>
      <c r="E21" s="1" cm="1">
        <f t="array" ref="E21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41</v>
      </c>
      <c r="F21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1" s="1">
        <f>COUNTIFS(
  'MNP Colonnella'!$C$4:$C$100,"&lt;&gt;",
  'MNP Colonnella'!$M$4:$M$100,"DA ELIMINARE"
)</f>
        <v>0</v>
      </c>
      <c r="H21" s="1" cm="1">
        <f t="array" ref="H21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41</v>
      </c>
      <c r="K21" s="2"/>
    </row>
    <row r="22" spans="1:11" x14ac:dyDescent="0.2">
      <c r="A22" s="15" t="str">
        <f>$J22&amp;"; "&amp;$K22&amp;$A24</f>
        <v>Colonnella; Family TOT 16</v>
      </c>
      <c r="B22" s="15"/>
      <c r="C22" s="15"/>
      <c r="D22" s="15"/>
      <c r="E22" s="15"/>
      <c r="F22" s="15"/>
      <c r="G22" s="15"/>
      <c r="H22" s="15"/>
      <c r="I22" s="13"/>
      <c r="J22" s="1" t="s">
        <v>876</v>
      </c>
      <c r="K22" s="1" t="s">
        <v>873</v>
      </c>
    </row>
    <row r="23" spans="1:11" x14ac:dyDescent="0.2">
      <c r="A23" s="1" t="s">
        <v>8</v>
      </c>
      <c r="B23" s="1" t="s">
        <v>9</v>
      </c>
      <c r="C23" s="1" t="s">
        <v>10</v>
      </c>
      <c r="D23" s="1" t="s">
        <v>202</v>
      </c>
      <c r="F23" s="1" t="s">
        <v>200</v>
      </c>
      <c r="G23" s="1" t="s">
        <v>201</v>
      </c>
      <c r="H23" s="1" t="s">
        <v>11</v>
      </c>
    </row>
    <row r="24" spans="1:11" x14ac:dyDescent="0.2">
      <c r="A24" s="2">
        <f>IF(COUNTA('FAMILY Colonnella'!$C$4:$C$100)&gt;0,COUNTA('FAMILY Colonnella'!$C$4:$C$100),#N/A)</f>
        <v>16</v>
      </c>
      <c r="B24" s="1" cm="1">
        <f t="array" ref="B24">SUMPRODUCT(
    ('FAMILY Colonnella'!$C$4:$C$100&lt;&gt;"")*
    ('FAMILY Colonnella'!$G$4:$G$100='FAMILY Colonnella'!$M$6)*
    ('FAMILY Colonnella'!$K$4:$K$100='FAMILY Colonnella'!$M$4))</f>
        <v>0</v>
      </c>
      <c r="C24" s="3" cm="1">
        <f t="array" ref="C24">SUMPRODUCT(
    ('FAMILY Colonnella'!$C$4:$C$100&lt;&gt;"")*
    ('FAMILY Colonnella'!$G$4:$G$100="")*
    ('FAMILY Colonnella'!$K$4:$K$100='FAMILY Colonnella'!$M$4))</f>
        <v>0</v>
      </c>
      <c r="D24" s="3" cm="1">
        <f t="array" ref="D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  <c r="E24" s="3"/>
      <c r="F24" s="1" cm="1">
        <f t="array" ref="F24">SUMPRODUCT(
    ('FAMILY Colonnella'!$C$4:$C$100&lt;&gt;"")*
    ('FAMILY Colonnella'!$G$4:$G$100&lt;&gt;"")*
    ('FAMILY Colonnella'!$G$4:$G$100='FAMILY Colonnella'!$M$5)*
    ('FAMILY Colonnella'!$J$4:$J$100="OK"))</f>
        <v>0</v>
      </c>
      <c r="G24" s="1" cm="1">
        <f t="array" ref="G24">SUMPRODUCT(
    ('FAMILY Colonnella'!$C$4:$C$100&lt;&gt;"")*
    ('FAMILY Colonnella'!$G$4:$G$100&lt;&gt;"")*
    ('FAMILY Colonnella'!$J$4:$J$100="DA ELIMINARE"))</f>
        <v>0</v>
      </c>
      <c r="H24" s="1" cm="1">
        <f t="array" ref="H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</row>
    <row r="25" spans="1:11" x14ac:dyDescent="0.2">
      <c r="A25" s="15" t="str">
        <f>$J25&amp;"; "&amp;$K25&amp;$A27</f>
        <v>Conero; MNP TOT 63</v>
      </c>
      <c r="B25" s="15"/>
      <c r="C25" s="15"/>
      <c r="D25" s="15"/>
      <c r="E25" s="15"/>
      <c r="F25" s="15"/>
      <c r="G25" s="15"/>
      <c r="H25" s="15"/>
      <c r="I25" s="13"/>
      <c r="J25" s="1" t="s">
        <v>877</v>
      </c>
      <c r="K25" s="1" t="s">
        <v>872</v>
      </c>
    </row>
    <row r="26" spans="1:11" x14ac:dyDescent="0.2">
      <c r="A26" s="1" t="s">
        <v>0</v>
      </c>
      <c r="B26" s="1" t="s">
        <v>1</v>
      </c>
      <c r="C26" s="1" t="s">
        <v>107</v>
      </c>
      <c r="D26" s="1" t="s">
        <v>197</v>
      </c>
      <c r="E26" s="1" t="s">
        <v>198</v>
      </c>
      <c r="F26" s="1" t="s">
        <v>106</v>
      </c>
      <c r="G26" s="1" t="s">
        <v>108</v>
      </c>
      <c r="H26" s="1" t="s">
        <v>2</v>
      </c>
    </row>
    <row r="27" spans="1:11" x14ac:dyDescent="0.2">
      <c r="A27" s="2">
        <f>IF(COUNTA('MNP Conero'!$C$4:$C$100)&gt;0,COUNTA('MNP Conero'!$C$4:$C$100),#N/A)</f>
        <v>63</v>
      </c>
      <c r="B27" s="1" cm="1">
        <f t="array" ref="B27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0</v>
      </c>
      <c r="C27" s="1" cm="1">
        <f t="array" ref="C27">SUMPRODUCT(
    ('MNP Conero'!$C$4:$C$100&lt;&gt;"") *
    ('MNP Conero'!$M$4:$M$100="") *
    ('MNP Conero'!$N$4:$N$100='MNP Conero'!$Q$4) *
    ((('MNP Conero'!$O$4:$O$100='MNP Conero'!$T$4) +
      ('MNP Conero'!$O$4:$O$100='MNP Conero'!$P$6))&gt;0)
)</f>
        <v>0</v>
      </c>
      <c r="D27" s="1" cm="1">
        <f t="array" ref="D27">SUMPRODUCT(
('MNP Conero'!$C$4:$C$100&lt;&gt;"") *
('MNP Conero'!$M$4:$M$100="") *
('MNP Conero'!$K$4:$K$100="") *
('MNP Conero'!$N$4:$N$100='MNP Conero'!$P$4) *
((('MNP Conero'!$I$4:$I$100="") +
   ('MNP Conero'!$I$4:$I$100='MNP Conero'!$Q$6)) &gt; 0)
)</f>
        <v>20</v>
      </c>
      <c r="E27" s="1" cm="1">
        <f t="array" ref="E27">SUMPRODUCT(
('MNP Conero'!$C$4:$C$100&lt;&gt;"") *
('MNP Conero'!$M$4:$M$100="") *
('MNP Conero'!$K$4:$K$100="") *
('MNP Conero'!$O$4:$O$100='MNP Conero'!$P$4) *
((('MNP Conero'!$J$4:$J$100="") +
   ('MNP Conero'!$J$4:$J$100='MNP Conero'!$Q$6)) &gt; 0)
)</f>
        <v>32</v>
      </c>
      <c r="F27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16</v>
      </c>
      <c r="G27" s="1">
        <f>COUNTIFS(
  'MNP Conero'!$C$4:$C$100,"&lt;&gt;",
  'MNP Conero'!$M$4:$M$100,"DA ELIMINARE"
)</f>
        <v>4</v>
      </c>
      <c r="H27" s="1" cm="1">
        <f t="array" ref="H27">SUMPRODUCT(
('MNP Conero'!$C$4:$C$100&lt;&gt;"") *
(('MNP Conero'!$I$4:$I$100="") + ('MNP Conero'!$I$4:$I$100='MNP Conero'!$Q$6)) *
('MNP Conero'!$N$4:$N$100='MNP Conero'!$P$4) *
('MNP Conero'!$J$4:$J$100="") *
('MNP Conero'!$O$4:$O$100='MNP Conero'!$P$4)
)</f>
        <v>9</v>
      </c>
      <c r="K27" s="2"/>
    </row>
    <row r="28" spans="1:11" x14ac:dyDescent="0.2">
      <c r="A28" s="15" t="str">
        <f>$J28&amp;"; "&amp;$K28&amp;$A30</f>
        <v>Conero; Family TOT 31</v>
      </c>
      <c r="B28" s="15"/>
      <c r="C28" s="15"/>
      <c r="D28" s="15"/>
      <c r="E28" s="15"/>
      <c r="F28" s="15"/>
      <c r="G28" s="15"/>
      <c r="H28" s="15"/>
      <c r="I28" s="13"/>
      <c r="J28" s="1" t="s">
        <v>877</v>
      </c>
      <c r="K28" s="1" t="s">
        <v>873</v>
      </c>
    </row>
    <row r="29" spans="1:11" x14ac:dyDescent="0.2">
      <c r="A29" s="1" t="s">
        <v>8</v>
      </c>
      <c r="B29" s="1" t="s">
        <v>9</v>
      </c>
      <c r="C29" s="1" t="s">
        <v>10</v>
      </c>
      <c r="D29" s="1" t="s">
        <v>202</v>
      </c>
      <c r="F29" s="1" t="s">
        <v>200</v>
      </c>
      <c r="G29" s="1" t="s">
        <v>201</v>
      </c>
      <c r="H29" s="1" t="s">
        <v>11</v>
      </c>
    </row>
    <row r="30" spans="1:11" x14ac:dyDescent="0.2">
      <c r="A30" s="2">
        <f>IF(COUNTA('FAMILY Conero'!$C$4:$C$100)&gt;0,COUNTA('FAMILY Conero'!$C$4:$C$100),#N/A)</f>
        <v>31</v>
      </c>
      <c r="B30" s="1" cm="1">
        <f t="array" ref="B30">SUMPRODUCT(
    ('FAMILY Conero'!$C$4:$C$100&lt;&gt;"")*
    ('FAMILY Conero'!$G$4:$G$100='FAMILY Conero'!$M$6)*
    ('FAMILY Conero'!$K$4:$K$100='FAMILY Conero'!$M$4))</f>
        <v>0</v>
      </c>
      <c r="C30" s="3" cm="1">
        <f t="array" ref="C30">SUMPRODUCT(
    ('FAMILY Conero'!$C$4:$C$100&lt;&gt;"")*
    ('FAMILY Conero'!$G$4:$G$100="")*
    ('FAMILY Conero'!$K$4:$K$100='FAMILY Conero'!$M$4))</f>
        <v>0</v>
      </c>
      <c r="D30" s="3" cm="1">
        <f t="array" ref="D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  <c r="E30" s="3"/>
      <c r="F30" s="1" cm="1">
        <f t="array" ref="F30">SUMPRODUCT(
    ('FAMILY Conero'!$C$4:$C$100&lt;&gt;"")*
    ('FAMILY Conero'!$G$4:$G$100&lt;&gt;"")*
    ('FAMILY Conero'!$G$4:$G$100='FAMILY Conero'!$M$5)*
    ('FAMILY Conero'!$J$4:$J$100="OK"))</f>
        <v>28</v>
      </c>
      <c r="G30" s="1" cm="1">
        <f t="array" ref="G30">SUMPRODUCT(
    ('FAMILY Conero'!$C$4:$C$100&lt;&gt;"")*
    ('FAMILY Conero'!$G$4:$G$100&lt;&gt;"")*
    ('FAMILY Conero'!$J$4:$J$100="DA ELIMINARE"))</f>
        <v>1</v>
      </c>
      <c r="H30" s="1" cm="1">
        <f t="array" ref="H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</row>
    <row r="31" spans="1:11" x14ac:dyDescent="0.2">
      <c r="A31" s="15" t="str">
        <f>$J31&amp;"; "&amp;$K31&amp;$A33</f>
        <v>CV; MNP TOT 24</v>
      </c>
      <c r="B31" s="15"/>
      <c r="C31" s="15"/>
      <c r="D31" s="15"/>
      <c r="E31" s="15"/>
      <c r="F31" s="15"/>
      <c r="G31" s="15"/>
      <c r="H31" s="15"/>
      <c r="I31" s="13"/>
      <c r="J31" s="1" t="s">
        <v>878</v>
      </c>
      <c r="K31" s="1" t="s">
        <v>872</v>
      </c>
    </row>
    <row r="32" spans="1:11" x14ac:dyDescent="0.2">
      <c r="A32" s="1" t="s">
        <v>0</v>
      </c>
      <c r="B32" s="1" t="s">
        <v>1</v>
      </c>
      <c r="C32" s="1" t="s">
        <v>107</v>
      </c>
      <c r="D32" s="1" t="s">
        <v>197</v>
      </c>
      <c r="E32" s="1" t="s">
        <v>198</v>
      </c>
      <c r="F32" s="1" t="s">
        <v>106</v>
      </c>
      <c r="G32" s="1" t="s">
        <v>108</v>
      </c>
      <c r="H32" s="1" t="s">
        <v>2</v>
      </c>
    </row>
    <row r="33" spans="1:11" x14ac:dyDescent="0.2">
      <c r="A33" s="2">
        <f>IF(COUNTA('MNP CV'!$C$4:$C$100)&gt;0,COUNTA('MNP CV'!$C$4:$C$100),#N/A)</f>
        <v>24</v>
      </c>
      <c r="B33" s="1" cm="1">
        <f t="array" ref="B33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0</v>
      </c>
      <c r="C33" s="1" cm="1">
        <f t="array" ref="C33">SUMPRODUCT(
    ('MNP CV'!$C$4:$C$100&lt;&gt;"") *
    ('MNP CV'!$M$4:$M$100="") *
    ('MNP CV'!$N$4:$N$100='MNP CV'!$Q$4) *
    ((('MNP CV'!$O$4:$O$100='MNP CV'!$T$4) +
      ('MNP CV'!$O$4:$O$100='MNP CV'!$P$6))&gt;0)
)</f>
        <v>0</v>
      </c>
      <c r="D33" s="1" cm="1">
        <f t="array" ref="D33">SUMPRODUCT(
('MNP CV'!$C$4:$C$100&lt;&gt;"") *
('MNP CV'!$M$4:$M$100="") *
('MNP CV'!$K$4:$K$100="") *
('MNP CV'!$N$4:$N$100='MNP CV'!$P$4) *
((('MNP CV'!$I$4:$I$100="") +
   ('MNP CV'!$I$4:$I$100='MNP CV'!$Q$6)) &gt; 0)
)</f>
        <v>1</v>
      </c>
      <c r="E33" s="1" cm="1">
        <f t="array" ref="E33">SUMPRODUCT(
('MNP CV'!$C$4:$C$100&lt;&gt;"") *
('MNP CV'!$M$4:$M$100="") *
('MNP CV'!$K$4:$K$100="") *
('MNP CV'!$O$4:$O$100='MNP CV'!$P$4) *
((('MNP CV'!$J$4:$J$100="") +
   ('MNP CV'!$J$4:$J$100='MNP CV'!$Q$6)) &gt; 0)
)</f>
        <v>0</v>
      </c>
      <c r="F33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22</v>
      </c>
      <c r="G33" s="1">
        <f>COUNTIFS(
  'MNP CV'!$C$4:$C$100,"&lt;&gt;",
  'MNP CV'!$M$4:$M$100,"DA ELIMINARE"
)</f>
        <v>1</v>
      </c>
      <c r="H33" s="1" cm="1">
        <f t="array" ref="H33">SUMPRODUCT(
('MNP CV'!$C$4:$C$100&lt;&gt;"") *
(('MNP CV'!$I$4:$I$100="") + ('MNP CV'!$I$4:$I$100='MNP CV'!$Q$6)) *
('MNP CV'!$N$4:$N$100='MNP CV'!$P$4) *
('MNP CV'!$J$4:$J$100="") *
('MNP CV'!$O$4:$O$100='MNP CV'!$P$4)
)</f>
        <v>0</v>
      </c>
      <c r="K33" s="2"/>
    </row>
    <row r="34" spans="1:11" x14ac:dyDescent="0.2">
      <c r="A34" s="15" t="str">
        <f>$J34&amp;"; "&amp;$K34&amp;$A36</f>
        <v>CV; Family TOT 6</v>
      </c>
      <c r="B34" s="15"/>
      <c r="C34" s="15"/>
      <c r="D34" s="15"/>
      <c r="E34" s="15"/>
      <c r="F34" s="15"/>
      <c r="G34" s="15"/>
      <c r="H34" s="15"/>
      <c r="I34" s="13"/>
      <c r="J34" s="1" t="s">
        <v>878</v>
      </c>
      <c r="K34" s="1" t="s">
        <v>873</v>
      </c>
    </row>
    <row r="35" spans="1:11" x14ac:dyDescent="0.2">
      <c r="A35" s="1" t="s">
        <v>8</v>
      </c>
      <c r="B35" s="1" t="s">
        <v>9</v>
      </c>
      <c r="C35" s="1" t="s">
        <v>10</v>
      </c>
      <c r="D35" s="1" t="s">
        <v>202</v>
      </c>
      <c r="F35" s="1" t="s">
        <v>200</v>
      </c>
      <c r="G35" s="1" t="s">
        <v>201</v>
      </c>
      <c r="H35" s="1" t="s">
        <v>11</v>
      </c>
    </row>
    <row r="36" spans="1:11" x14ac:dyDescent="0.2">
      <c r="A36" s="2">
        <f>IF(COUNTA('FAMILY CV'!$C$4:$C$100)&gt;0,COUNTA('FAMILY CV'!$C$4:$C$100),#N/A)</f>
        <v>6</v>
      </c>
      <c r="B36" s="1" cm="1">
        <f t="array" ref="B36">SUMPRODUCT(
    ('FAMILY CV'!$C$4:$C$100&lt;&gt;"")*
    ('FAMILY CV'!$G$4:$G$100='FAMILY CV'!$M$6)*
    ('FAMILY CV'!$K$4:$K$100='FAMILY CV'!$M$4))</f>
        <v>0</v>
      </c>
      <c r="C36" s="3" cm="1">
        <f t="array" ref="C36">SUMPRODUCT(
    ('FAMILY CV'!$C$4:$C$100&lt;&gt;"")*
    ('FAMILY CV'!$G$4:$G$100="")*
    ('FAMILY CV'!$K$4:$K$100='FAMILY CV'!$M$4))</f>
        <v>0</v>
      </c>
      <c r="D36" s="3" cm="1">
        <f t="array" ref="D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  <c r="E36" s="3"/>
      <c r="F36" s="1" cm="1">
        <f t="array" ref="F36">SUMPRODUCT(
    ('FAMILY CV'!$C$4:$C$100&lt;&gt;"")*
    ('FAMILY CV'!$G$4:$G$100&lt;&gt;"")*
    ('FAMILY CV'!$G$4:$G$100='FAMILY CV'!$M$5)*
    ('FAMILY CV'!$J$4:$J$100="OK"))</f>
        <v>5</v>
      </c>
      <c r="G36" s="1" cm="1">
        <f t="array" ref="G36">SUMPRODUCT(
    ('FAMILY CV'!$C$4:$C$100&lt;&gt;"")*
    ('FAMILY CV'!$G$4:$G$100&lt;&gt;"")*
    ('FAMILY CV'!$J$4:$J$100="DA ELIMINARE"))</f>
        <v>0</v>
      </c>
      <c r="H36" s="1" cm="1">
        <f t="array" ref="H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</row>
    <row r="37" spans="1:11" x14ac:dyDescent="0.2">
      <c r="A37" s="15" t="str">
        <f>$J37&amp;"; "&amp;$K37&amp;$A39</f>
        <v>Megalò; MNP TOT 47</v>
      </c>
      <c r="B37" s="15"/>
      <c r="C37" s="15"/>
      <c r="D37" s="15"/>
      <c r="E37" s="15"/>
      <c r="F37" s="15"/>
      <c r="G37" s="15"/>
      <c r="H37" s="15"/>
      <c r="I37" s="13"/>
      <c r="J37" s="1" t="s">
        <v>879</v>
      </c>
      <c r="K37" s="1" t="s">
        <v>872</v>
      </c>
    </row>
    <row r="38" spans="1:11" x14ac:dyDescent="0.2">
      <c r="A38" s="1" t="s">
        <v>0</v>
      </c>
      <c r="B38" s="1" t="s">
        <v>1</v>
      </c>
      <c r="C38" s="1" t="s">
        <v>107</v>
      </c>
      <c r="D38" s="1" t="s">
        <v>197</v>
      </c>
      <c r="E38" s="1" t="s">
        <v>198</v>
      </c>
      <c r="F38" s="1" t="s">
        <v>106</v>
      </c>
      <c r="G38" s="1" t="s">
        <v>108</v>
      </c>
      <c r="H38" s="1" t="s">
        <v>2</v>
      </c>
    </row>
    <row r="39" spans="1:11" x14ac:dyDescent="0.2">
      <c r="A39" s="2">
        <f>IF(COUNTA('MNP Megalò'!$C$4:$C$100)&gt;0,COUNTA('MNP Megalò'!$C$4:$C$100),#N/A)</f>
        <v>47</v>
      </c>
      <c r="B39" s="1" cm="1">
        <f t="array" ref="B39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0</v>
      </c>
      <c r="C39" s="1" cm="1">
        <f t="array" ref="C39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0</v>
      </c>
      <c r="D39" s="1" cm="1">
        <f t="array" ref="D39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3</v>
      </c>
      <c r="E39" s="1" cm="1">
        <f t="array" ref="E39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10</v>
      </c>
      <c r="F39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29</v>
      </c>
      <c r="G39" s="1">
        <f>COUNTIFS(
  'MNP Megalò'!$C$4:$C$100,"&lt;&gt;",
  'MNP Megalò'!$M$4:$M$100,"DA ELIMINARE"
)</f>
        <v>0</v>
      </c>
      <c r="H39" s="1" cm="1">
        <f t="array" ref="H39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K39" s="2"/>
    </row>
    <row r="40" spans="1:11" x14ac:dyDescent="0.2">
      <c r="A40" s="15" t="str">
        <f>$J40&amp;"; "&amp;$K40&amp;$A42</f>
        <v>Megalò; Family TOT 20</v>
      </c>
      <c r="B40" s="15"/>
      <c r="C40" s="15"/>
      <c r="D40" s="15"/>
      <c r="E40" s="15"/>
      <c r="F40" s="15"/>
      <c r="G40" s="15"/>
      <c r="H40" s="15"/>
      <c r="I40" s="13"/>
      <c r="J40" s="1" t="s">
        <v>879</v>
      </c>
      <c r="K40" s="1" t="s">
        <v>873</v>
      </c>
    </row>
    <row r="41" spans="1:11" x14ac:dyDescent="0.2">
      <c r="A41" s="1" t="s">
        <v>8</v>
      </c>
      <c r="B41" s="1" t="s">
        <v>9</v>
      </c>
      <c r="C41" s="1" t="s">
        <v>10</v>
      </c>
      <c r="D41" s="1" t="s">
        <v>202</v>
      </c>
      <c r="F41" s="1" t="s">
        <v>200</v>
      </c>
      <c r="G41" s="1" t="s">
        <v>201</v>
      </c>
      <c r="H41" s="1" t="s">
        <v>11</v>
      </c>
    </row>
    <row r="42" spans="1:11" x14ac:dyDescent="0.2">
      <c r="A42" s="2">
        <f>IF(COUNTA('FAMILY Megalò'!$C$4:$C$100)&gt;0,COUNTA('FAMILY Megalò'!$C$4:$C$100),#N/A)</f>
        <v>20</v>
      </c>
      <c r="B42" s="1" cm="1">
        <f t="array" ref="B42">SUMPRODUCT(
    ('FAMILY Megalò'!$C$4:$C$100&lt;&gt;"")*
    ('FAMILY Megalò'!$G$4:$G$100='FAMILY Megalò'!$M$6)*
    ('FAMILY Megalò'!$K$4:$K$100='FAMILY Megalò'!$M$4))</f>
        <v>0</v>
      </c>
      <c r="C42" s="3" cm="1">
        <f t="array" ref="C42">SUMPRODUCT(
    ('FAMILY Megalò'!$C$4:$C$100&lt;&gt;"")*
    ('FAMILY Megalò'!$G$4:$G$100="")*
    ('FAMILY Megalò'!$K$4:$K$100='FAMILY Megalò'!$M$4))</f>
        <v>0</v>
      </c>
      <c r="D42" s="3" cm="1">
        <f t="array" ref="D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  <c r="E42" s="3"/>
      <c r="F42" s="1" cm="1">
        <f t="array" ref="F42">SUMPRODUCT(
    ('FAMILY Megalò'!$C$4:$C$100&lt;&gt;"")*
    ('FAMILY Megalò'!$G$4:$G$100&lt;&gt;"")*
    ('FAMILY Megalò'!$G$4:$G$100='FAMILY Megalò'!$M$5)*
    ('FAMILY Megalò'!$J$4:$J$100="OK"))</f>
        <v>16</v>
      </c>
      <c r="G42" s="1" cm="1">
        <f t="array" ref="G42">SUMPRODUCT(
    ('FAMILY Megalò'!$C$4:$C$100&lt;&gt;"")*
    ('FAMILY Megalò'!$G$4:$G$100&lt;&gt;"")*
    ('FAMILY Megalò'!$J$4:$J$100="DA ELIMINARE"))</f>
        <v>0</v>
      </c>
      <c r="H42" s="1" cm="1">
        <f t="array" ref="H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</row>
    <row r="43" spans="1:11" x14ac:dyDescent="0.2">
      <c r="A43" s="15" t="str">
        <f>$J43&amp;"; "&amp;$K43&amp;$A45</f>
        <v>CSA; MNP TOT 50</v>
      </c>
      <c r="B43" s="15"/>
      <c r="C43" s="15"/>
      <c r="D43" s="15"/>
      <c r="E43" s="15"/>
      <c r="F43" s="15"/>
      <c r="G43" s="15"/>
      <c r="H43" s="15"/>
      <c r="I43" s="13"/>
      <c r="J43" s="1" t="s">
        <v>880</v>
      </c>
      <c r="K43" s="1" t="s">
        <v>872</v>
      </c>
    </row>
    <row r="44" spans="1:11" x14ac:dyDescent="0.2">
      <c r="A44" s="1" t="s">
        <v>0</v>
      </c>
      <c r="B44" s="1" t="s">
        <v>1</v>
      </c>
      <c r="C44" s="1" t="s">
        <v>107</v>
      </c>
      <c r="D44" s="1" t="s">
        <v>197</v>
      </c>
      <c r="E44" s="1" t="s">
        <v>198</v>
      </c>
      <c r="F44" s="1" t="s">
        <v>106</v>
      </c>
      <c r="G44" s="1" t="s">
        <v>108</v>
      </c>
      <c r="H44" s="1" t="s">
        <v>2</v>
      </c>
    </row>
    <row r="45" spans="1:11" x14ac:dyDescent="0.2">
      <c r="A45" s="2">
        <f>IF(COUNTA('MNP CSA'!$C$4:$C$100)&gt;0,COUNTA('MNP CSA'!$C$4:$C$100),#N/A)</f>
        <v>50</v>
      </c>
      <c r="B45" s="1" cm="1">
        <f t="array" ref="B45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5" s="1" cm="1">
        <f t="array" ref="C45">SUMPRODUCT(
    ('MNP CSA'!$C$4:$C$100&lt;&gt;"") *
    ('MNP CSA'!$M$4:$M$100="") *
    ('MNP CSA'!$N$4:$N$100='MNP CSA'!$Q$4) *
    ((('MNP CSA'!$O$4:$O$100='MNP CSA'!$T$4) +
      ('MNP CSA'!$O$4:$O$100='MNP CSA'!$P$6))&gt;0)
)</f>
        <v>0</v>
      </c>
      <c r="D45" s="1" cm="1">
        <f t="array" ref="D45">SUMPRODUCT(
('MNP CSA'!$C$4:$C$100&lt;&gt;"") *
('MNP CSA'!$M$4:$M$100="") *
('MNP CSA'!$K$4:$K$100="") *
('MNP CSA'!$N$4:$N$100='MNP CSA'!$P$4) *
((('MNP CSA'!$I$4:$I$100="") +
   ('MNP CSA'!$I$4:$I$100='MNP CSA'!$Q$6)) &gt; 0)
)</f>
        <v>0</v>
      </c>
      <c r="E45" s="1" cm="1">
        <f t="array" ref="E45">SUMPRODUCT(
('MNP CSA'!$C$4:$C$100&lt;&gt;"") *
('MNP CSA'!$M$4:$M$100="") *
('MNP CSA'!$K$4:$K$100="") *
('MNP CSA'!$O$4:$O$100='MNP CSA'!$P$4) *
((('MNP CSA'!$J$4:$J$100="") +
   ('MNP CSA'!$J$4:$J$100='MNP CSA'!$Q$6)) &gt; 0)
)</f>
        <v>0</v>
      </c>
      <c r="F45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20</v>
      </c>
      <c r="G45" s="1">
        <f>COUNTIFS(
  'MNP CSA'!$C$4:$C$100,"&lt;&gt;",
  'MNP CSA'!$M$4:$M$100,"DA ELIMINARE"
)</f>
        <v>4</v>
      </c>
      <c r="H45" s="1" cm="1">
        <f t="array" ref="H45">SUMPRODUCT(
('MNP CSA'!$C$4:$C$100&lt;&gt;"") *
(('MNP CSA'!$I$4:$I$100="") + ('MNP CSA'!$I$4:$I$100='MNP CSA'!$Q$6)) *
('MNP CSA'!$N$4:$N$100='MNP CSA'!$P$4) *
('MNP CSA'!$J$4:$J$100="") *
('MNP CSA'!$O$4:$O$100='MNP CSA'!$P$4)
)</f>
        <v>3</v>
      </c>
      <c r="I45" s="1">
        <f>COUNTIF('MNP CSA'!$K$4:$K$100,'MNP CSA'!V5)</f>
        <v>26</v>
      </c>
      <c r="K45" s="2"/>
    </row>
    <row r="46" spans="1:11" x14ac:dyDescent="0.2">
      <c r="A46" s="15" t="str">
        <f>$J46&amp;"; "&amp;$K46&amp;$A48</f>
        <v>CSA; Family TOT 27</v>
      </c>
      <c r="B46" s="15"/>
      <c r="C46" s="15"/>
      <c r="D46" s="15"/>
      <c r="E46" s="15"/>
      <c r="F46" s="15"/>
      <c r="G46" s="15"/>
      <c r="H46" s="15"/>
      <c r="I46" s="13"/>
      <c r="J46" s="1" t="s">
        <v>880</v>
      </c>
      <c r="K46" s="1" t="s">
        <v>873</v>
      </c>
    </row>
    <row r="47" spans="1:11" x14ac:dyDescent="0.2">
      <c r="A47" s="1" t="s">
        <v>8</v>
      </c>
      <c r="B47" s="1" t="s">
        <v>9</v>
      </c>
      <c r="C47" s="1" t="s">
        <v>10</v>
      </c>
      <c r="D47" s="1" t="s">
        <v>202</v>
      </c>
      <c r="F47" s="1" t="s">
        <v>200</v>
      </c>
      <c r="G47" s="1" t="s">
        <v>201</v>
      </c>
      <c r="H47" s="1" t="s">
        <v>11</v>
      </c>
    </row>
    <row r="48" spans="1:11" x14ac:dyDescent="0.2">
      <c r="A48" s="2">
        <f>IF(COUNTA('FAMILY CSA'!$C$4:$C$100)&gt;0,COUNTA('FAMILY CSA'!$C$4:$C$100),#N/A)</f>
        <v>27</v>
      </c>
      <c r="B48" s="1" cm="1">
        <f t="array" ref="B48">SUMPRODUCT(
    ('FAMILY CSA'!$C$4:$C$100&lt;&gt;"")*
    ('FAMILY CSA'!$G$4:$G$100='FAMILY CSA'!$M$6)*
    ('FAMILY CSA'!$K$4:$K$100='FAMILY CSA'!$M$4))</f>
        <v>0</v>
      </c>
      <c r="C48" s="3" cm="1">
        <f t="array" ref="C48">SUMPRODUCT(
    ('FAMILY CSA'!$C$4:$C$100&lt;&gt;"")*
    ('FAMILY CSA'!$G$4:$G$100="")*
    ('FAMILY CSA'!$K$4:$K$100='FAMILY CSA'!$M$4))</f>
        <v>0</v>
      </c>
      <c r="D48" s="3" cm="1">
        <f t="array" ref="D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48" s="3"/>
      <c r="F48" s="1" cm="1">
        <f t="array" ref="F48">SUMPRODUCT(
    ('FAMILY CSA'!$C$4:$C$100&lt;&gt;"")*
    ('FAMILY CSA'!$G$4:$G$100&lt;&gt;"")*
    ('FAMILY CSA'!$G$4:$G$100='FAMILY CSA'!$M$5)*
    ('FAMILY CSA'!$J$4:$J$100="OK"))</f>
        <v>25</v>
      </c>
      <c r="G48" s="1" cm="1">
        <f t="array" ref="G48">SUMPRODUCT(
    ('FAMILY CSA'!$C$4:$C$100&lt;&gt;"")*
    ('FAMILY CSA'!$G$4:$G$100&lt;&gt;"")*
    ('FAMILY CSA'!$J$4:$J$100="DA ELIMINARE"))</f>
        <v>2</v>
      </c>
      <c r="H48" s="1" cm="1">
        <f t="array" ref="H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49" spans="1:11" x14ac:dyDescent="0.2">
      <c r="A49" s="15" t="str">
        <f>$J49&amp;"; "&amp;$K49&amp;$A51</f>
        <v>Porto Grande; MNP TOT 41</v>
      </c>
      <c r="B49" s="15"/>
      <c r="C49" s="15"/>
      <c r="D49" s="15"/>
      <c r="E49" s="15"/>
      <c r="F49" s="15"/>
      <c r="G49" s="15"/>
      <c r="H49" s="15"/>
      <c r="I49" s="13"/>
      <c r="J49" s="1" t="s">
        <v>881</v>
      </c>
      <c r="K49" s="1" t="s">
        <v>872</v>
      </c>
    </row>
    <row r="50" spans="1:11" x14ac:dyDescent="0.2">
      <c r="A50" s="1" t="s">
        <v>0</v>
      </c>
      <c r="B50" s="1" t="s">
        <v>1</v>
      </c>
      <c r="C50" s="1" t="s">
        <v>107</v>
      </c>
      <c r="D50" s="1" t="s">
        <v>197</v>
      </c>
      <c r="E50" s="1" t="s">
        <v>198</v>
      </c>
      <c r="F50" s="1" t="s">
        <v>106</v>
      </c>
      <c r="G50" s="1" t="s">
        <v>108</v>
      </c>
      <c r="H50" s="1" t="s">
        <v>2</v>
      </c>
    </row>
    <row r="51" spans="1:11" x14ac:dyDescent="0.2">
      <c r="A51" s="2">
        <f>IF(COUNTA('MNP PG'!$C$4:$C$100)&gt;0,COUNTA('MNP PG'!$C$4:$C$100),#N/A)</f>
        <v>41</v>
      </c>
      <c r="B51" s="1" cm="1">
        <f t="array" ref="B51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0</v>
      </c>
      <c r="C51" s="1" cm="1">
        <f t="array" ref="C51">SUMPRODUCT(
    ('MNP PG'!$C$4:$C$100&lt;&gt;"") *
    ('MNP PG'!$M$4:$M$100="") *
    ('MNP PG'!$N$4:$N$100='MNP PG'!$Q$4) *
    ((('MNP PG'!$O$4:$O$100='MNP PG'!$T$4) +
      ('MNP PG'!$O$4:$O$100='MNP PG'!$P$6))&gt;0)
)</f>
        <v>0</v>
      </c>
      <c r="D51" s="1" cm="1">
        <f t="array" ref="D51">SUMPRODUCT(
('MNP PG'!$C$4:$C$100&lt;&gt;"") *
('MNP PG'!$M$4:$M$100="") *
('MNP PG'!$K$4:$K$100="") *
('MNP PG'!$N$4:$N$100='MNP PG'!$P$4) *
((('MNP PG'!$I$4:$I$100="") +
   ('MNP PG'!$I$4:$I$100='MNP PG'!$Q$6)) &gt; 0)
)</f>
        <v>0</v>
      </c>
      <c r="E51" s="1" cm="1">
        <f t="array" ref="E51">SUMPRODUCT(
('MNP PG'!$C$4:$C$100&lt;&gt;"") *
('MNP PG'!$M$4:$M$100="") *
('MNP PG'!$K$4:$K$100="") *
('MNP PG'!$O$4:$O$100='MNP PG'!$P$4) *
((('MNP PG'!$J$4:$J$100="") +
   ('MNP PG'!$J$4:$J$100='MNP PG'!$Q$6)) &gt; 0)
)</f>
        <v>0</v>
      </c>
      <c r="F51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38</v>
      </c>
      <c r="G51" s="1">
        <f>COUNTIFS(
  'MNP PG'!$C$4:$C$100,"&lt;&gt;",
  'MNP PG'!$M$4:$M$100,"DA ELIMINARE"
)</f>
        <v>2</v>
      </c>
      <c r="H51" s="1" cm="1">
        <f t="array" ref="H51">SUMPRODUCT(
('MNP PG'!$C$4:$C$100&lt;&gt;"") *
(('MNP PG'!$I$4:$I$100="") + ('MNP PG'!$I$4:$I$100='MNP PG'!$Q$6)) *
('MNP PG'!$N$4:$N$100='MNP PG'!$P$4) *
('MNP PG'!$J$4:$J$100="") *
('MNP PG'!$O$4:$O$100='MNP PG'!$P$4)
)</f>
        <v>0</v>
      </c>
      <c r="K51" s="2"/>
    </row>
    <row r="52" spans="1:11" x14ac:dyDescent="0.2">
      <c r="A52" s="15" t="str">
        <f>$J52&amp;"; "&amp;$K52&amp;$A54</f>
        <v>Porto Grande; Family TOT 24</v>
      </c>
      <c r="B52" s="15"/>
      <c r="C52" s="15"/>
      <c r="D52" s="15"/>
      <c r="E52" s="15"/>
      <c r="F52" s="15"/>
      <c r="G52" s="15"/>
      <c r="H52" s="15"/>
      <c r="I52" s="13"/>
      <c r="J52" s="1" t="s">
        <v>881</v>
      </c>
      <c r="K52" s="1" t="s">
        <v>873</v>
      </c>
    </row>
    <row r="53" spans="1:11" x14ac:dyDescent="0.2">
      <c r="A53" s="1" t="s">
        <v>8</v>
      </c>
      <c r="B53" s="1" t="s">
        <v>9</v>
      </c>
      <c r="C53" s="1" t="s">
        <v>10</v>
      </c>
      <c r="D53" s="1" t="s">
        <v>202</v>
      </c>
      <c r="F53" s="1" t="s">
        <v>200</v>
      </c>
      <c r="G53" s="1" t="s">
        <v>201</v>
      </c>
      <c r="H53" s="1" t="s">
        <v>11</v>
      </c>
    </row>
    <row r="54" spans="1:11" x14ac:dyDescent="0.2">
      <c r="A54" s="2">
        <f>IF(COUNTA('FAMILY PG'!$C$4:$C$100)&gt;0,COUNTA('FAMILY PG'!$C$4:$C$100),#N/A)</f>
        <v>24</v>
      </c>
      <c r="B54" s="1" cm="1">
        <f t="array" ref="B54">SUMPRODUCT(
    ('FAMILY PG'!$C$4:$C$100&lt;&gt;"")*
    ('FAMILY PG'!$G$4:$G$100='FAMILY PG'!$M$6)*
    ('FAMILY PG'!$K$4:$K$100='FAMILY PG'!$M$4))</f>
        <v>0</v>
      </c>
      <c r="C54" s="3" cm="1">
        <f t="array" ref="C54">SUMPRODUCT(
    ('FAMILY PG'!$C$4:$C$100&lt;&gt;"")*
    ('FAMILY PG'!$G$4:$G$100="")*
    ('FAMILY PG'!$K$4:$K$100='FAMILY PG'!$M$4))</f>
        <v>0</v>
      </c>
      <c r="D54" s="3" cm="1">
        <f t="array" ref="D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4" s="3"/>
      <c r="F54" s="1" cm="1">
        <f t="array" ref="F54">SUMPRODUCT(
    ('FAMILY PG'!$C$4:$C$100&lt;&gt;"")*
    ('FAMILY PG'!$G$4:$G$100&lt;&gt;"")*
    ('FAMILY PG'!$G$4:$G$100='FAMILY PG'!$M$5)*
    ('FAMILY PG'!$J$4:$J$100="OK"))</f>
        <v>24</v>
      </c>
      <c r="G54" s="1" cm="1">
        <f t="array" ref="G54">SUMPRODUCT(
    ('FAMILY PG'!$C$4:$C$100&lt;&gt;"")*
    ('FAMILY PG'!$G$4:$G$100&lt;&gt;"")*
    ('FAMILY PG'!$J$4:$J$100="DA ELIMINARE"))</f>
        <v>0</v>
      </c>
      <c r="H54" s="1" cm="1">
        <f t="array" ref="H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5" spans="1:11" x14ac:dyDescent="0.2">
      <c r="A55" s="15" t="str">
        <f>$J55&amp;"; "&amp;$K55&amp;$A57</f>
        <v>Vasto; MNP TOT 18</v>
      </c>
      <c r="B55" s="15"/>
      <c r="C55" s="15"/>
      <c r="D55" s="15"/>
      <c r="E55" s="15"/>
      <c r="F55" s="15"/>
      <c r="G55" s="15"/>
      <c r="H55" s="15"/>
      <c r="I55" s="13"/>
      <c r="J55" s="1" t="s">
        <v>882</v>
      </c>
      <c r="K55" s="1" t="s">
        <v>872</v>
      </c>
    </row>
    <row r="56" spans="1:11" x14ac:dyDescent="0.2">
      <c r="A56" s="1" t="s">
        <v>0</v>
      </c>
      <c r="B56" s="1" t="s">
        <v>1</v>
      </c>
      <c r="C56" s="1" t="s">
        <v>107</v>
      </c>
      <c r="D56" s="1" t="s">
        <v>197</v>
      </c>
      <c r="E56" s="1" t="s">
        <v>198</v>
      </c>
      <c r="F56" s="1" t="s">
        <v>106</v>
      </c>
      <c r="G56" s="1" t="s">
        <v>108</v>
      </c>
      <c r="H56" s="1" t="s">
        <v>2</v>
      </c>
    </row>
    <row r="57" spans="1:11" x14ac:dyDescent="0.2">
      <c r="A57" s="2">
        <f>IF(COUNTA('MNP Vasto'!$C$4:$C$100)&gt;0,COUNTA('MNP Vasto'!$C$4:$C$100),#N/A)</f>
        <v>18</v>
      </c>
      <c r="B57" s="1" cm="1">
        <f t="array" ref="B57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0</v>
      </c>
      <c r="C57" s="1" cm="1">
        <f t="array" ref="C57">SUMPRODUCT(
    ('MNP Vasto'!$C$4:$C$100&lt;&gt;"") *
    ('MNP Vasto'!$M$4:$M$100="") *
    ('MNP Vasto'!$N$4:$N$100='MNP Vasto'!$Q$4) *
    ((('MNP Vasto'!$O$4:$O$100='MNP Vasto'!$T$4) +
      ('MNP Vasto'!$O$4:$O$100='MNP Vasto'!$P$6))&gt;0)
)</f>
        <v>0</v>
      </c>
      <c r="D57" s="1" cm="1">
        <f t="array" ref="D57">SUMPRODUCT(
('MNP Vasto'!$C$4:$C$100&lt;&gt;"") *
('MNP Vasto'!$M$4:$M$100="") *
('MNP Vasto'!$K$4:$K$100="") *
('MNP Vasto'!$N$4:$N$100='MNP Vasto'!$P$4) *
((('MNP Vasto'!$I$4:$I$100="") +
   ('MNP Vasto'!$I$4:$I$100='MNP Vasto'!$Q$6)) &gt; 0)
)</f>
        <v>0</v>
      </c>
      <c r="E57" s="1" cm="1">
        <f t="array" ref="E57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57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16</v>
      </c>
      <c r="G57" s="1">
        <f>COUNTIFS(
  'MNP Vasto'!$C$4:$C$100,"&lt;&gt;",
  'MNP Vasto'!$M$4:$M$100,"DA ELIMINARE"
)</f>
        <v>1</v>
      </c>
      <c r="H57" s="1" cm="1">
        <f t="array" ref="H57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K57" s="2"/>
    </row>
    <row r="58" spans="1:11" x14ac:dyDescent="0.2">
      <c r="A58" s="15" t="str">
        <f>$J58&amp;"; "&amp;$K58&amp;$A60</f>
        <v>Vasto; Family TOT 15</v>
      </c>
      <c r="B58" s="15"/>
      <c r="C58" s="15"/>
      <c r="D58" s="15"/>
      <c r="E58" s="15"/>
      <c r="F58" s="15"/>
      <c r="G58" s="15"/>
      <c r="H58" s="15"/>
      <c r="I58" s="13"/>
      <c r="J58" s="1" t="s">
        <v>882</v>
      </c>
      <c r="K58" s="1" t="s">
        <v>873</v>
      </c>
    </row>
    <row r="59" spans="1:11" x14ac:dyDescent="0.2">
      <c r="A59" s="1" t="s">
        <v>8</v>
      </c>
      <c r="B59" s="1" t="s">
        <v>9</v>
      </c>
      <c r="C59" s="1" t="s">
        <v>10</v>
      </c>
      <c r="D59" s="1" t="s">
        <v>202</v>
      </c>
      <c r="F59" s="1" t="s">
        <v>200</v>
      </c>
      <c r="G59" s="1" t="s">
        <v>201</v>
      </c>
      <c r="H59" s="1" t="s">
        <v>11</v>
      </c>
    </row>
    <row r="60" spans="1:11" x14ac:dyDescent="0.2">
      <c r="A60" s="2">
        <f>IF(COUNTA('FAMILY Vasto'!$C$4:$C$100)&gt;0,COUNTA('FAMILY Vasto'!$C$4:$C$100),#N/A)</f>
        <v>15</v>
      </c>
      <c r="B60" s="1" cm="1">
        <f t="array" ref="B60">SUMPRODUCT(
    ('FAMILY Vasto'!$C$4:$C$100&lt;&gt;"")*
    ('FAMILY Vasto'!$G$4:$G$100='FAMILY Vasto'!$M$6)*
    ('FAMILY Vasto'!$K$4:$K$100='FAMILY Vasto'!$M$4))</f>
        <v>0</v>
      </c>
      <c r="C60" s="3" cm="1">
        <f t="array" ref="C60">SUMPRODUCT(
    ('FAMILY Vasto'!$C$4:$C$100&lt;&gt;"")*
    ('FAMILY Vasto'!$G$4:$G$100="")*
    ('FAMILY Vasto'!$K$4:$K$100='FAMILY Vasto'!$M$4))</f>
        <v>0</v>
      </c>
      <c r="D60" s="3" cm="1">
        <f t="array" ref="D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0" s="3"/>
      <c r="F60" s="1" cm="1">
        <f t="array" ref="F60">SUMPRODUCT(
    ('FAMILY Vasto'!$C$4:$C$100&lt;&gt;"")*
    ('FAMILY Vasto'!$G$4:$G$100&lt;&gt;"")*
    ('FAMILY Vasto'!$G$4:$G$100='FAMILY Vasto'!$M$5)*
    ('FAMILY Vasto'!$J$4:$J$100="OK"))</f>
        <v>15</v>
      </c>
      <c r="G60" s="1" cm="1">
        <f t="array" ref="G60">SUMPRODUCT(
    ('FAMILY Vasto'!$C$4:$C$100&lt;&gt;"")*
    ('FAMILY Vasto'!$G$4:$G$100&lt;&gt;"")*
    ('FAMILY Vasto'!$J$4:$J$100="DA ELIMINARE"))</f>
        <v>0</v>
      </c>
      <c r="H60" s="1" cm="1">
        <f t="array" ref="H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0">
    <mergeCell ref="A55:H55"/>
    <mergeCell ref="A58:H58"/>
    <mergeCell ref="A37:H37"/>
    <mergeCell ref="A40:H40"/>
    <mergeCell ref="A43:H43"/>
    <mergeCell ref="A46:H46"/>
    <mergeCell ref="A49:H49"/>
    <mergeCell ref="A52:H52"/>
    <mergeCell ref="A34:H34"/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0"/>
  <sheetViews>
    <sheetView tabSelected="1" topLeftCell="A36" workbookViewId="0">
      <selection activeCell="A46" sqref="A46:H46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4.375" style="1" bestFit="1" customWidth="1"/>
    <col min="9" max="9" width="5.75" style="1" bestFit="1" customWidth="1"/>
    <col min="10" max="16384" width="14" style="1"/>
  </cols>
  <sheetData>
    <row r="1" spans="1:9" x14ac:dyDescent="0.2">
      <c r="A1" s="15" t="str">
        <f>IF(MainCalcoli!A1&gt;0,MainCalcoli!A1,#N/A)</f>
        <v>Ancona; MNP TOT 28</v>
      </c>
      <c r="B1" s="15"/>
      <c r="C1" s="15"/>
      <c r="D1" s="15"/>
      <c r="E1" s="15"/>
      <c r="F1" s="15"/>
      <c r="G1" s="15"/>
      <c r="H1" s="15"/>
    </row>
    <row r="2" spans="1:9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</row>
    <row r="3" spans="1:9" ht="15" customHeight="1" x14ac:dyDescent="0.2">
      <c r="A3" s="1">
        <f>IF(MainCalcoli!A3&gt;0,MainCalcoli!A3,#N/A)</f>
        <v>28</v>
      </c>
      <c r="B3" s="1" t="e">
        <f>IF(MainCalcoli!B3&gt;0,MainCalcoli!B3,#N/A)</f>
        <v>#N/A</v>
      </c>
      <c r="C3" s="1" t="e">
        <f>IF(MainCalcoli!C3&gt;0,MainCalcoli!C3,#N/A)</f>
        <v>#N/A</v>
      </c>
      <c r="D3" s="1" t="e">
        <f>IF(MainCalcoli!D3&gt;0,MainCalcoli!D3,#N/A)</f>
        <v>#N/A</v>
      </c>
      <c r="E3" s="1" t="e">
        <f>IF(MainCalcoli!E3&gt;0,MainCalcoli!E3,#N/A)</f>
        <v>#N/A</v>
      </c>
      <c r="F3" s="1">
        <f>IF(MainCalcoli!F3&gt;0,MainCalcoli!F3,#N/A)</f>
        <v>25</v>
      </c>
      <c r="G3" s="1">
        <f>IF(MainCalcoli!G3&gt;0,MainCalcoli!G3,#N/A)</f>
        <v>3</v>
      </c>
      <c r="H3" s="1" t="e">
        <f>IF(MainCalcoli!H3&gt;0,MainCalcoli!H3,#N/A)</f>
        <v>#N/A</v>
      </c>
      <c r="I3" s="2"/>
    </row>
    <row r="4" spans="1:9" x14ac:dyDescent="0.2">
      <c r="A4" s="15" t="str">
        <f>IF(MainCalcoli!A4&gt;0,MainCalcoli!A4,#N/A)</f>
        <v>Ancona; Family TOT 6</v>
      </c>
      <c r="B4" s="15"/>
      <c r="C4" s="15"/>
      <c r="D4" s="15"/>
      <c r="E4" s="15"/>
      <c r="F4" s="15"/>
      <c r="G4" s="15"/>
      <c r="H4" s="15"/>
    </row>
    <row r="5" spans="1:9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9" x14ac:dyDescent="0.2">
      <c r="A6" s="1">
        <f>IF(MainCalcoli!A6&gt;0,MainCalcoli!A6,#N/A)</f>
        <v>6</v>
      </c>
      <c r="B6" s="1" t="e">
        <f>IF(MainCalcoli!B6&gt;0,MainCalcoli!B6,#N/A)</f>
        <v>#N/A</v>
      </c>
      <c r="C6" s="1" t="e">
        <f>IF(MainCalcoli!C6&gt;0,MainCalcoli!C6,#N/A)</f>
        <v>#N/A</v>
      </c>
      <c r="D6" s="1">
        <f>IF(MainCalcoli!D6&gt;0,MainCalcoli!D6,#N/A)</f>
        <v>2</v>
      </c>
      <c r="E6" s="1" t="e">
        <f>IF(MainCalcoli!E6&gt;0,MainCalcoli!E6,#N/A)</f>
        <v>#N/A</v>
      </c>
      <c r="F6" s="1">
        <f>IF(MainCalcoli!F6&gt;0,MainCalcoli!F6,#N/A)</f>
        <v>4</v>
      </c>
      <c r="G6" s="1">
        <f>IF(MainCalcoli!G6&gt;0,MainCalcoli!G6,#N/A)</f>
        <v>2</v>
      </c>
      <c r="H6" s="1">
        <f>IF(MainCalcoli!H6&gt;0,MainCalcoli!H6,#N/A)</f>
        <v>2</v>
      </c>
    </row>
    <row r="7" spans="1:9" x14ac:dyDescent="0.2">
      <c r="A7" s="15" t="str">
        <f>IF(MainCalcoli!A7&gt;0,MainCalcoli!A7,#N/A)</f>
        <v>Campobasso; MNP TOT 30</v>
      </c>
      <c r="B7" s="15" t="e">
        <f>IF(MainCalcoli!B7&gt;0,MainCalcoli!B7,#N/A)</f>
        <v>#N/A</v>
      </c>
      <c r="C7" s="15" t="e">
        <f>IF(MainCalcoli!C7&gt;0,MainCalcoli!C7,#N/A)</f>
        <v>#N/A</v>
      </c>
      <c r="D7" s="15" t="e">
        <f>IF(MainCalcoli!D7&gt;0,MainCalcoli!D7,#N/A)</f>
        <v>#N/A</v>
      </c>
      <c r="E7" s="15" t="e">
        <f>IF(MainCalcoli!E7&gt;0,MainCalcoli!E7,#N/A)</f>
        <v>#N/A</v>
      </c>
      <c r="F7" s="15" t="e">
        <f>IF(MainCalcoli!F7&gt;0,MainCalcoli!F7,#N/A)</f>
        <v>#N/A</v>
      </c>
      <c r="G7" s="15" t="e">
        <f>IF(MainCalcoli!G7&gt;0,MainCalcoli!G7,#N/A)</f>
        <v>#N/A</v>
      </c>
      <c r="H7" s="15" t="e">
        <f>IF(MainCalcoli!H7&gt;0,MainCalcoli!H7,#N/A)</f>
        <v>#N/A</v>
      </c>
    </row>
    <row r="8" spans="1:9" x14ac:dyDescent="0.2">
      <c r="A8" s="1" t="str">
        <f>IF(MainCalcoli!A8&gt;0,MainCalcoli!A8,#N/A)</f>
        <v>MNP ToT</v>
      </c>
      <c r="B8" s="1" t="str">
        <f>IF(MainCalcoli!B8&gt;0,MainCalcoli!B8,#N/A)</f>
        <v>MNP in Lavorazione</v>
      </c>
      <c r="C8" s="1" t="str">
        <f>IF(MainCalcoli!C8&gt;0,MainCalcoli!C8,#N/A)</f>
        <v>MNP Da Esitare Non Scadute</v>
      </c>
      <c r="D8" s="1" t="str">
        <f>IF(MainCalcoli!D8&gt;0,MainCalcoli!D8,#N/A)</f>
        <v>MNP Da Esitare ScaduteT0</v>
      </c>
      <c r="E8" s="1" t="str">
        <f>IF(MainCalcoli!E8&gt;0,MainCalcoli!E8,#N/A)</f>
        <v>MNP Da Esitare ScaduteT1</v>
      </c>
      <c r="F8" s="1" t="str">
        <f>IF(MainCalcoli!F8&gt;0,MainCalcoli!F8,#N/A)</f>
        <v>MNP OK</v>
      </c>
      <c r="G8" s="1" t="str">
        <f>IF(MainCalcoli!G8&gt;0,MainCalcoli!G8,#N/A)</f>
        <v>MNP KO</v>
      </c>
      <c r="H8" s="1" t="str">
        <f>IF(MainCalcoli!H8&gt;0,MainCalcoli!H8,#N/A)</f>
        <v>MNP Scadute</v>
      </c>
    </row>
    <row r="9" spans="1:9" x14ac:dyDescent="0.2">
      <c r="A9" s="2">
        <f>IF(MainCalcoli!A9&gt;0,MainCalcoli!A9,#N/A)</f>
        <v>30</v>
      </c>
      <c r="B9" s="1" t="e">
        <f>IF(MainCalcoli!B9&gt;0,MainCalcoli!B9,#N/A)</f>
        <v>#N/A</v>
      </c>
      <c r="C9" s="1" t="e">
        <f>IF(MainCalcoli!C9&gt;0,MainCalcoli!C9,#N/A)</f>
        <v>#N/A</v>
      </c>
      <c r="D9" s="1" t="e">
        <f>IF(MainCalcoli!D9&gt;0,MainCalcoli!D9,#N/A)</f>
        <v>#N/A</v>
      </c>
      <c r="E9" s="1" t="e">
        <f>IF(MainCalcoli!E9&gt;0,MainCalcoli!E9,#N/A)</f>
        <v>#N/A</v>
      </c>
      <c r="F9" s="1">
        <f>IF(MainCalcoli!F9&gt;0,MainCalcoli!F9,#N/A)</f>
        <v>30</v>
      </c>
      <c r="G9" s="1" t="e">
        <f>IF(MainCalcoli!G9&gt;0,MainCalcoli!G9,#N/A)</f>
        <v>#N/A</v>
      </c>
      <c r="H9" s="1" t="e">
        <f>IF(MainCalcoli!H9&gt;0,MainCalcoli!H9,#N/A)</f>
        <v>#N/A</v>
      </c>
    </row>
    <row r="10" spans="1:9" x14ac:dyDescent="0.2">
      <c r="A10" s="15" t="str">
        <f>IF(MainCalcoli!A10&gt;0,MainCalcoli!A10,#N/A)</f>
        <v>Campobasso; Family TOT 6</v>
      </c>
      <c r="B10" s="15" t="e">
        <f>IF(MainCalcoli!B10&gt;0,MainCalcoli!B10,#N/A)</f>
        <v>#N/A</v>
      </c>
      <c r="C10" s="15" t="e">
        <f>IF(MainCalcoli!C10&gt;0,MainCalcoli!C10,#N/A)</f>
        <v>#N/A</v>
      </c>
      <c r="D10" s="15" t="e">
        <f>IF(MainCalcoli!D10&gt;0,MainCalcoli!D10,#N/A)</f>
        <v>#N/A</v>
      </c>
      <c r="E10" s="15" t="e">
        <f>IF(MainCalcoli!E10&gt;0,MainCalcoli!E10,#N/A)</f>
        <v>#N/A</v>
      </c>
      <c r="F10" s="15" t="e">
        <f>IF(MainCalcoli!F10&gt;0,MainCalcoli!F10,#N/A)</f>
        <v>#N/A</v>
      </c>
      <c r="G10" s="15" t="e">
        <f>IF(MainCalcoli!G10&gt;0,MainCalcoli!G10,#N/A)</f>
        <v>#N/A</v>
      </c>
      <c r="H10" s="15" t="e">
        <f>IF(MainCalcoli!H10&gt;0,MainCalcoli!H10,#N/A)</f>
        <v>#N/A</v>
      </c>
    </row>
    <row r="11" spans="1:9" x14ac:dyDescent="0.2">
      <c r="A11" s="1" t="str">
        <f>IF(MainCalcoli!A11&gt;0,MainCalcoli!A11,#N/A)</f>
        <v>Family ToT</v>
      </c>
      <c r="B11" s="1" t="str">
        <f>IF(MainCalcoli!B11&gt;0,MainCalcoli!B11,#N/A)</f>
        <v>Family in Lavorazione</v>
      </c>
      <c r="C11" s="1" t="str">
        <f>IF(MainCalcoli!C11&gt;0,MainCalcoli!C11,#N/A)</f>
        <v>Family Da Esitare</v>
      </c>
      <c r="D11" s="1" t="str">
        <f>IF(MainCalcoli!D11&gt;0,MainCalcoli!D11,#N/A)</f>
        <v>Family Da Esitare Scadute</v>
      </c>
      <c r="E11" s="1" t="e">
        <f>IF(MainCalcoli!E11&gt;0,MainCalcoli!E11,#N/A)</f>
        <v>#N/A</v>
      </c>
      <c r="F11" s="1" t="str">
        <f>IF(MainCalcoli!F11&gt;0,MainCalcoli!F11,#N/A)</f>
        <v>Family Ok</v>
      </c>
      <c r="G11" s="1" t="str">
        <f>IF(MainCalcoli!G11&gt;0,MainCalcoli!G11,#N/A)</f>
        <v>Family Ko</v>
      </c>
      <c r="H11" s="1" t="str">
        <f>IF(MainCalcoli!H11&gt;0,MainCalcoli!H11,#N/A)</f>
        <v>Family Scadute</v>
      </c>
    </row>
    <row r="12" spans="1:9" x14ac:dyDescent="0.2">
      <c r="A12" s="2">
        <f>IF(MainCalcoli!A12&gt;0,MainCalcoli!A12,#N/A)</f>
        <v>6</v>
      </c>
      <c r="B12" s="1" t="e">
        <f>IF(MainCalcoli!B12&gt;0,MainCalcoli!B12,#N/A)</f>
        <v>#N/A</v>
      </c>
      <c r="C12" s="3" t="e">
        <f>IF(MainCalcoli!C12&gt;0,MainCalcoli!C12,#N/A)</f>
        <v>#N/A</v>
      </c>
      <c r="D12" s="3" t="e">
        <f>IF(MainCalcoli!D12&gt;0,MainCalcoli!D12,#N/A)</f>
        <v>#N/A</v>
      </c>
      <c r="E12" s="3" t="e">
        <f>IF(MainCalcoli!E12&gt;0,MainCalcoli!E12,#N/A)</f>
        <v>#N/A</v>
      </c>
      <c r="F12" s="1">
        <f>IF(MainCalcoli!F12&gt;0,MainCalcoli!F12,#N/A)</f>
        <v>6</v>
      </c>
      <c r="G12" s="1" t="e">
        <f>IF(MainCalcoli!G12&gt;0,MainCalcoli!G12,#N/A)</f>
        <v>#N/A</v>
      </c>
      <c r="H12" s="1" t="e">
        <f>IF(MainCalcoli!H12&gt;0,MainCalcoli!H12,#N/A)</f>
        <v>#N/A</v>
      </c>
    </row>
    <row r="13" spans="1:9" x14ac:dyDescent="0.2">
      <c r="A13" s="15" t="str">
        <f>IF(MainCalcoli!A13&gt;0,MainCalcoli!A13,#N/A)</f>
        <v>SGT; MNP TOT 43</v>
      </c>
      <c r="B13" s="15" t="e">
        <f>IF(MainCalcoli!B13&gt;0,MainCalcoli!B13,#N/A)</f>
        <v>#N/A</v>
      </c>
      <c r="C13" s="15" t="e">
        <f>IF(MainCalcoli!C13&gt;0,MainCalcoli!C13,#N/A)</f>
        <v>#N/A</v>
      </c>
      <c r="D13" s="15" t="e">
        <f>IF(MainCalcoli!D13&gt;0,MainCalcoli!D13,#N/A)</f>
        <v>#N/A</v>
      </c>
      <c r="E13" s="15" t="e">
        <f>IF(MainCalcoli!E13&gt;0,MainCalcoli!E13,#N/A)</f>
        <v>#N/A</v>
      </c>
      <c r="F13" s="15" t="e">
        <f>IF(MainCalcoli!F13&gt;0,MainCalcoli!F13,#N/A)</f>
        <v>#N/A</v>
      </c>
      <c r="G13" s="15" t="e">
        <f>IF(MainCalcoli!G13&gt;0,MainCalcoli!G13,#N/A)</f>
        <v>#N/A</v>
      </c>
      <c r="H13" s="15" t="e">
        <f>IF(MainCalcoli!H13&gt;0,MainCalcoli!H13,#N/A)</f>
        <v>#N/A</v>
      </c>
    </row>
    <row r="14" spans="1:9" x14ac:dyDescent="0.2">
      <c r="A14" s="1" t="str">
        <f>IF(MainCalcoli!A14&gt;0,MainCalcoli!A14,#N/A)</f>
        <v>MNP ToT</v>
      </c>
      <c r="B14" s="1" t="str">
        <f>IF(MainCalcoli!B14&gt;0,MainCalcoli!B14,#N/A)</f>
        <v>MNP in Lavorazione</v>
      </c>
      <c r="C14" s="1" t="str">
        <f>IF(MainCalcoli!C14&gt;0,MainCalcoli!C14,#N/A)</f>
        <v>MNP Da Esitare Non Scadute</v>
      </c>
      <c r="D14" s="1" t="str">
        <f>IF(MainCalcoli!D14&gt;0,MainCalcoli!D14,#N/A)</f>
        <v>MNP Da Esitare ScaduteT0</v>
      </c>
      <c r="E14" s="1" t="str">
        <f>IF(MainCalcoli!E14&gt;0,MainCalcoli!E14,#N/A)</f>
        <v>MNP Da Esitare ScaduteT1</v>
      </c>
      <c r="F14" s="1" t="str">
        <f>IF(MainCalcoli!F14&gt;0,MainCalcoli!F14,#N/A)</f>
        <v>MNP OK</v>
      </c>
      <c r="G14" s="1" t="str">
        <f>IF(MainCalcoli!G14&gt;0,MainCalcoli!G14,#N/A)</f>
        <v>MNP KO</v>
      </c>
      <c r="H14" s="1" t="str">
        <f>IF(MainCalcoli!H14&gt;0,MainCalcoli!H14,#N/A)</f>
        <v>MNP Scadute</v>
      </c>
    </row>
    <row r="15" spans="1:9" x14ac:dyDescent="0.2">
      <c r="A15" s="2">
        <f>IF(MainCalcoli!A15&gt;0,MainCalcoli!A15,#N/A)</f>
        <v>43</v>
      </c>
      <c r="B15" s="1" t="e">
        <f>IF(MainCalcoli!B15&gt;0,MainCalcoli!B15,#N/A)</f>
        <v>#N/A</v>
      </c>
      <c r="C15" s="1" t="e">
        <f>IF(MainCalcoli!C15&gt;0,MainCalcoli!C15,#N/A)</f>
        <v>#N/A</v>
      </c>
      <c r="D15" s="1">
        <f>IF(MainCalcoli!D15&gt;0,MainCalcoli!D15,#N/A)</f>
        <v>30</v>
      </c>
      <c r="E15" s="1">
        <f>IF(MainCalcoli!E15&gt;0,MainCalcoli!E15,#N/A)</f>
        <v>40</v>
      </c>
      <c r="F15" s="1">
        <f>IF(MainCalcoli!F15&gt;0,MainCalcoli!F15,#N/A)</f>
        <v>3</v>
      </c>
      <c r="G15" s="1" t="e">
        <f>IF(MainCalcoli!G15&gt;0,MainCalcoli!G15,#N/A)</f>
        <v>#N/A</v>
      </c>
      <c r="H15" s="1">
        <f>IF(MainCalcoli!H15&gt;0,MainCalcoli!H15,#N/A)</f>
        <v>30</v>
      </c>
    </row>
    <row r="16" spans="1:9" x14ac:dyDescent="0.2">
      <c r="A16" s="15" t="str">
        <f>IF(MainCalcoli!A16&gt;0,MainCalcoli!A16,#N/A)</f>
        <v>SGT; Family TOT 19</v>
      </c>
      <c r="B16" s="15" t="e">
        <f>IF(MainCalcoli!B16&gt;0,MainCalcoli!B16,#N/A)</f>
        <v>#N/A</v>
      </c>
      <c r="C16" s="15" t="e">
        <f>IF(MainCalcoli!C16&gt;0,MainCalcoli!C16,#N/A)</f>
        <v>#N/A</v>
      </c>
      <c r="D16" s="15" t="e">
        <f>IF(MainCalcoli!D16&gt;0,MainCalcoli!D16,#N/A)</f>
        <v>#N/A</v>
      </c>
      <c r="E16" s="15" t="e">
        <f>IF(MainCalcoli!E16&gt;0,MainCalcoli!E16,#N/A)</f>
        <v>#N/A</v>
      </c>
      <c r="F16" s="15" t="e">
        <f>IF(MainCalcoli!F16&gt;0,MainCalcoli!F16,#N/A)</f>
        <v>#N/A</v>
      </c>
      <c r="G16" s="15" t="e">
        <f>IF(MainCalcoli!G16&gt;0,MainCalcoli!G16,#N/A)</f>
        <v>#N/A</v>
      </c>
      <c r="H16" s="15" t="e">
        <f>IF(MainCalcoli!H16&gt;0,MainCalcoli!H16,#N/A)</f>
        <v>#N/A</v>
      </c>
    </row>
    <row r="17" spans="1:8" x14ac:dyDescent="0.2">
      <c r="A17" s="1" t="str">
        <f>IF(MainCalcoli!A17&gt;0,MainCalcoli!A17,#N/A)</f>
        <v>Family ToT</v>
      </c>
      <c r="B17" s="1" t="str">
        <f>IF(MainCalcoli!B17&gt;0,MainCalcoli!B17,#N/A)</f>
        <v>Family in Lavorazione</v>
      </c>
      <c r="C17" s="1" t="str">
        <f>IF(MainCalcoli!C17&gt;0,MainCalcoli!C17,#N/A)</f>
        <v>Family Da Esitare</v>
      </c>
      <c r="D17" s="1" t="str">
        <f>IF(MainCalcoli!D17&gt;0,MainCalcoli!D17,#N/A)</f>
        <v>Family Da Esitare Scadute</v>
      </c>
      <c r="E17" s="1" t="e">
        <f>IF(MainCalcoli!E17&gt;0,MainCalcoli!E17,#N/A)</f>
        <v>#N/A</v>
      </c>
      <c r="F17" s="1" t="str">
        <f>IF(MainCalcoli!F17&gt;0,MainCalcoli!F17,#N/A)</f>
        <v>Family Ok</v>
      </c>
      <c r="G17" s="1" t="str">
        <f>IF(MainCalcoli!G17&gt;0,MainCalcoli!G17,#N/A)</f>
        <v>Family Ko</v>
      </c>
      <c r="H17" s="1" t="str">
        <f>IF(MainCalcoli!H17&gt;0,MainCalcoli!H17,#N/A)</f>
        <v>Family Scadute</v>
      </c>
    </row>
    <row r="18" spans="1:8" x14ac:dyDescent="0.2">
      <c r="A18" s="2">
        <f>IF(MainCalcoli!A18&gt;0,MainCalcoli!A18,#N/A)</f>
        <v>19</v>
      </c>
      <c r="B18" s="1" t="e">
        <f>IF(MainCalcoli!B18&gt;0,MainCalcoli!B18,#N/A)</f>
        <v>#N/A</v>
      </c>
      <c r="C18" s="3" t="e">
        <f>IF(MainCalcoli!C18&gt;0,MainCalcoli!C18,#N/A)</f>
        <v>#N/A</v>
      </c>
      <c r="D18" s="3">
        <f>IF(MainCalcoli!D18&gt;0,MainCalcoli!D18,#N/A)</f>
        <v>16</v>
      </c>
      <c r="E18" s="3" t="e">
        <f>IF(MainCalcoli!E18&gt;0,MainCalcoli!E18,#N/A)</f>
        <v>#N/A</v>
      </c>
      <c r="F18" s="1">
        <f>IF(MainCalcoli!F18&gt;0,MainCalcoli!F18,#N/A)</f>
        <v>3</v>
      </c>
      <c r="G18" s="1" t="e">
        <f>IF(MainCalcoli!G18&gt;0,MainCalcoli!G18,#N/A)</f>
        <v>#N/A</v>
      </c>
      <c r="H18" s="1">
        <f>IF(MainCalcoli!H18&gt;0,MainCalcoli!H18,#N/A)</f>
        <v>16</v>
      </c>
    </row>
    <row r="19" spans="1:8" x14ac:dyDescent="0.2">
      <c r="A19" s="15" t="str">
        <f>IF(MainCalcoli!A19&gt;0,MainCalcoli!A19,#N/A)</f>
        <v>Colonnella; MNP TOT 41</v>
      </c>
      <c r="B19" s="15" t="e">
        <f>IF(MainCalcoli!B19&gt;0,MainCalcoli!B19,#N/A)</f>
        <v>#N/A</v>
      </c>
      <c r="C19" s="15" t="e">
        <f>IF(MainCalcoli!C19&gt;0,MainCalcoli!C19,#N/A)</f>
        <v>#N/A</v>
      </c>
      <c r="D19" s="15" t="e">
        <f>IF(MainCalcoli!D19&gt;0,MainCalcoli!D19,#N/A)</f>
        <v>#N/A</v>
      </c>
      <c r="E19" s="15" t="e">
        <f>IF(MainCalcoli!E19&gt;0,MainCalcoli!E19,#N/A)</f>
        <v>#N/A</v>
      </c>
      <c r="F19" s="15" t="e">
        <f>IF(MainCalcoli!F19&gt;0,MainCalcoli!F19,#N/A)</f>
        <v>#N/A</v>
      </c>
      <c r="G19" s="15" t="e">
        <f>IF(MainCalcoli!G19&gt;0,MainCalcoli!G19,#N/A)</f>
        <v>#N/A</v>
      </c>
      <c r="H19" s="15" t="e">
        <f>IF(MainCalcoli!H19&gt;0,MainCalcoli!H19,#N/A)</f>
        <v>#N/A</v>
      </c>
    </row>
    <row r="20" spans="1:8" x14ac:dyDescent="0.2">
      <c r="A20" s="1" t="str">
        <f>IF(MainCalcoli!A20&gt;0,MainCalcoli!A20,#N/A)</f>
        <v>MNP ToT</v>
      </c>
      <c r="B20" s="1" t="str">
        <f>IF(MainCalcoli!B20&gt;0,MainCalcoli!B20,#N/A)</f>
        <v>MNP in Lavorazione</v>
      </c>
      <c r="C20" s="1" t="str">
        <f>IF(MainCalcoli!C20&gt;0,MainCalcoli!C20,#N/A)</f>
        <v>MNP Da Esitare Non Scadute</v>
      </c>
      <c r="D20" s="1" t="str">
        <f>IF(MainCalcoli!D20&gt;0,MainCalcoli!D20,#N/A)</f>
        <v>MNP Da Esitare ScaduteT0</v>
      </c>
      <c r="E20" s="1" t="str">
        <f>IF(MainCalcoli!E20&gt;0,MainCalcoli!E20,#N/A)</f>
        <v>MNP Da Esitare ScaduteT1</v>
      </c>
      <c r="F20" s="1" t="str">
        <f>IF(MainCalcoli!F20&gt;0,MainCalcoli!F20,#N/A)</f>
        <v>MNP OK</v>
      </c>
      <c r="G20" s="1" t="str">
        <f>IF(MainCalcoli!G20&gt;0,MainCalcoli!G20,#N/A)</f>
        <v>MNP KO</v>
      </c>
      <c r="H20" s="1" t="str">
        <f>IF(MainCalcoli!H20&gt;0,MainCalcoli!H20,#N/A)</f>
        <v>MNP Scadute</v>
      </c>
    </row>
    <row r="21" spans="1:8" x14ac:dyDescent="0.2">
      <c r="A21" s="2">
        <f>IF(MainCalcoli!A21&gt;0,MainCalcoli!A21,#N/A)</f>
        <v>41</v>
      </c>
      <c r="B21" s="1" t="e">
        <f>IF(MainCalcoli!B21&gt;0,MainCalcoli!B21,#N/A)</f>
        <v>#N/A</v>
      </c>
      <c r="C21" s="1" t="e">
        <f>IF(MainCalcoli!C21&gt;0,MainCalcoli!C21,#N/A)</f>
        <v>#N/A</v>
      </c>
      <c r="D21" s="1">
        <f>IF(MainCalcoli!D21&gt;0,MainCalcoli!D21,#N/A)</f>
        <v>41</v>
      </c>
      <c r="E21" s="1">
        <f>IF(MainCalcoli!E21&gt;0,MainCalcoli!E21,#N/A)</f>
        <v>41</v>
      </c>
      <c r="F21" s="1" t="e">
        <f>IF(MainCalcoli!F21&gt;0,MainCalcoli!F21,#N/A)</f>
        <v>#N/A</v>
      </c>
      <c r="G21" s="1" t="e">
        <f>IF(MainCalcoli!G21&gt;0,MainCalcoli!G21,#N/A)</f>
        <v>#N/A</v>
      </c>
      <c r="H21" s="1">
        <f>IF(MainCalcoli!H21&gt;0,MainCalcoli!H21,#N/A)</f>
        <v>41</v>
      </c>
    </row>
    <row r="22" spans="1:8" x14ac:dyDescent="0.2">
      <c r="A22" s="15" t="str">
        <f>IF(MainCalcoli!A22&gt;0,MainCalcoli!A22,#N/A)</f>
        <v>Colonnella; Family TOT 16</v>
      </c>
      <c r="B22" s="15" t="e">
        <f>IF(MainCalcoli!B22&gt;0,MainCalcoli!B22,#N/A)</f>
        <v>#N/A</v>
      </c>
      <c r="C22" s="15" t="e">
        <f>IF(MainCalcoli!C22&gt;0,MainCalcoli!C22,#N/A)</f>
        <v>#N/A</v>
      </c>
      <c r="D22" s="15" t="e">
        <f>IF(MainCalcoli!D22&gt;0,MainCalcoli!D22,#N/A)</f>
        <v>#N/A</v>
      </c>
      <c r="E22" s="15" t="e">
        <f>IF(MainCalcoli!E22&gt;0,MainCalcoli!E22,#N/A)</f>
        <v>#N/A</v>
      </c>
      <c r="F22" s="15" t="e">
        <f>IF(MainCalcoli!F22&gt;0,MainCalcoli!F22,#N/A)</f>
        <v>#N/A</v>
      </c>
      <c r="G22" s="15" t="e">
        <f>IF(MainCalcoli!G22&gt;0,MainCalcoli!G22,#N/A)</f>
        <v>#N/A</v>
      </c>
      <c r="H22" s="15" t="e">
        <f>IF(MainCalcoli!H22&gt;0,MainCalcoli!H22,#N/A)</f>
        <v>#N/A</v>
      </c>
    </row>
    <row r="23" spans="1:8" x14ac:dyDescent="0.2">
      <c r="A23" s="1" t="str">
        <f>IF(MainCalcoli!A23&gt;0,MainCalcoli!A23,#N/A)</f>
        <v>Family ToT</v>
      </c>
      <c r="B23" s="1" t="str">
        <f>IF(MainCalcoli!B23&gt;0,MainCalcoli!B23,#N/A)</f>
        <v>Family in Lavorazione</v>
      </c>
      <c r="C23" s="1" t="str">
        <f>IF(MainCalcoli!C23&gt;0,MainCalcoli!C23,#N/A)</f>
        <v>Family Da Esitare</v>
      </c>
      <c r="D23" s="1" t="str">
        <f>IF(MainCalcoli!D23&gt;0,MainCalcoli!D23,#N/A)</f>
        <v>Family Da Esitare Scadute</v>
      </c>
      <c r="E23" s="1" t="e">
        <f>IF(MainCalcoli!E23&gt;0,MainCalcoli!E23,#N/A)</f>
        <v>#N/A</v>
      </c>
      <c r="F23" s="1" t="str">
        <f>IF(MainCalcoli!F23&gt;0,MainCalcoli!F23,#N/A)</f>
        <v>Family Ok</v>
      </c>
      <c r="G23" s="1" t="str">
        <f>IF(MainCalcoli!G23&gt;0,MainCalcoli!G23,#N/A)</f>
        <v>Family Ko</v>
      </c>
      <c r="H23" s="1" t="str">
        <f>IF(MainCalcoli!H23&gt;0,MainCalcoli!H23,#N/A)</f>
        <v>Family Scadute</v>
      </c>
    </row>
    <row r="24" spans="1:8" x14ac:dyDescent="0.2">
      <c r="A24" s="2">
        <f>IF(MainCalcoli!A24&gt;0,MainCalcoli!A24,#N/A)</f>
        <v>16</v>
      </c>
      <c r="B24" s="1" t="e">
        <f>IF(MainCalcoli!B24&gt;0,MainCalcoli!B24,#N/A)</f>
        <v>#N/A</v>
      </c>
      <c r="C24" s="3" t="e">
        <f>IF(MainCalcoli!C24&gt;0,MainCalcoli!C24,#N/A)</f>
        <v>#N/A</v>
      </c>
      <c r="D24" s="3">
        <f>IF(MainCalcoli!D24&gt;0,MainCalcoli!D24,#N/A)</f>
        <v>16</v>
      </c>
      <c r="E24" s="3" t="e">
        <f>IF(MainCalcoli!E24&gt;0,MainCalcoli!E24,#N/A)</f>
        <v>#N/A</v>
      </c>
      <c r="F24" s="1" t="e">
        <f>IF(MainCalcoli!F24&gt;0,MainCalcoli!F24,#N/A)</f>
        <v>#N/A</v>
      </c>
      <c r="G24" s="1" t="e">
        <f>IF(MainCalcoli!G24&gt;0,MainCalcoli!G24,#N/A)</f>
        <v>#N/A</v>
      </c>
      <c r="H24" s="1">
        <f>IF(MainCalcoli!H24&gt;0,MainCalcoli!H24,#N/A)</f>
        <v>16</v>
      </c>
    </row>
    <row r="25" spans="1:8" x14ac:dyDescent="0.2">
      <c r="A25" s="15" t="str">
        <f>IF(MainCalcoli!A25&gt;0,MainCalcoli!A25,#N/A)</f>
        <v>Conero; MNP TOT 63</v>
      </c>
      <c r="B25" s="15" t="e">
        <f>IF(MainCalcoli!B25&gt;0,MainCalcoli!B25,#N/A)</f>
        <v>#N/A</v>
      </c>
      <c r="C25" s="15" t="e">
        <f>IF(MainCalcoli!C25&gt;0,MainCalcoli!C25,#N/A)</f>
        <v>#N/A</v>
      </c>
      <c r="D25" s="15" t="e">
        <f>IF(MainCalcoli!D25&gt;0,MainCalcoli!D25,#N/A)</f>
        <v>#N/A</v>
      </c>
      <c r="E25" s="15" t="e">
        <f>IF(MainCalcoli!E25&gt;0,MainCalcoli!E25,#N/A)</f>
        <v>#N/A</v>
      </c>
      <c r="F25" s="15" t="e">
        <f>IF(MainCalcoli!F25&gt;0,MainCalcoli!F25,#N/A)</f>
        <v>#N/A</v>
      </c>
      <c r="G25" s="15" t="e">
        <f>IF(MainCalcoli!G25&gt;0,MainCalcoli!G25,#N/A)</f>
        <v>#N/A</v>
      </c>
      <c r="H25" s="15" t="e">
        <f>IF(MainCalcoli!H25&gt;0,MainCalcoli!H25,#N/A)</f>
        <v>#N/A</v>
      </c>
    </row>
    <row r="26" spans="1:8" x14ac:dyDescent="0.2">
      <c r="A26" s="1" t="str">
        <f>IF(MainCalcoli!A26&gt;0,MainCalcoli!A26,#N/A)</f>
        <v>MNP ToT</v>
      </c>
      <c r="B26" s="1" t="str">
        <f>IF(MainCalcoli!B26&gt;0,MainCalcoli!B26,#N/A)</f>
        <v>MNP in Lavorazione</v>
      </c>
      <c r="C26" s="1" t="str">
        <f>IF(MainCalcoli!C26&gt;0,MainCalcoli!C26,#N/A)</f>
        <v>MNP Da Esitare Non Scadute</v>
      </c>
      <c r="D26" s="1" t="str">
        <f>IF(MainCalcoli!D26&gt;0,MainCalcoli!D26,#N/A)</f>
        <v>MNP Da Esitare ScaduteT0</v>
      </c>
      <c r="E26" s="1" t="str">
        <f>IF(MainCalcoli!E26&gt;0,MainCalcoli!E26,#N/A)</f>
        <v>MNP Da Esitare ScaduteT1</v>
      </c>
      <c r="F26" s="1" t="str">
        <f>IF(MainCalcoli!F26&gt;0,MainCalcoli!F26,#N/A)</f>
        <v>MNP OK</v>
      </c>
      <c r="G26" s="1" t="str">
        <f>IF(MainCalcoli!G26&gt;0,MainCalcoli!G26,#N/A)</f>
        <v>MNP KO</v>
      </c>
      <c r="H26" s="1" t="str">
        <f>IF(MainCalcoli!H26&gt;0,MainCalcoli!H26,#N/A)</f>
        <v>MNP Scadute</v>
      </c>
    </row>
    <row r="27" spans="1:8" x14ac:dyDescent="0.2">
      <c r="A27" s="2">
        <f>IF(MainCalcoli!A27&gt;0,MainCalcoli!A27,#N/A)</f>
        <v>63</v>
      </c>
      <c r="B27" s="1" t="e">
        <f>IF(MainCalcoli!B27&gt;0,MainCalcoli!B27,#N/A)</f>
        <v>#N/A</v>
      </c>
      <c r="C27" s="1" t="e">
        <f>IF(MainCalcoli!C27&gt;0,MainCalcoli!C27,#N/A)</f>
        <v>#N/A</v>
      </c>
      <c r="D27" s="1">
        <f>IF(MainCalcoli!D27&gt;0,MainCalcoli!D27,#N/A)</f>
        <v>20</v>
      </c>
      <c r="E27" s="1">
        <f>IF(MainCalcoli!E27&gt;0,MainCalcoli!E27,#N/A)</f>
        <v>32</v>
      </c>
      <c r="F27" s="1">
        <f>IF(MainCalcoli!F27&gt;0,MainCalcoli!F27,#N/A)</f>
        <v>16</v>
      </c>
      <c r="G27" s="1">
        <f>IF(MainCalcoli!G27&gt;0,MainCalcoli!G27,#N/A)</f>
        <v>4</v>
      </c>
      <c r="H27" s="1">
        <f>IF(MainCalcoli!H27&gt;0,MainCalcoli!H27,#N/A)</f>
        <v>9</v>
      </c>
    </row>
    <row r="28" spans="1:8" x14ac:dyDescent="0.2">
      <c r="A28" s="15" t="str">
        <f>IF(MainCalcoli!A28&gt;0,MainCalcoli!A28,#N/A)</f>
        <v>Conero; Family TOT 31</v>
      </c>
      <c r="B28" s="15" t="e">
        <f>IF(MainCalcoli!B28&gt;0,MainCalcoli!B28,#N/A)</f>
        <v>#N/A</v>
      </c>
      <c r="C28" s="15" t="e">
        <f>IF(MainCalcoli!C28&gt;0,MainCalcoli!C28,#N/A)</f>
        <v>#N/A</v>
      </c>
      <c r="D28" s="15" t="e">
        <f>IF(MainCalcoli!D28&gt;0,MainCalcoli!D28,#N/A)</f>
        <v>#N/A</v>
      </c>
      <c r="E28" s="15" t="e">
        <f>IF(MainCalcoli!E28&gt;0,MainCalcoli!E28,#N/A)</f>
        <v>#N/A</v>
      </c>
      <c r="F28" s="15" t="e">
        <f>IF(MainCalcoli!F28&gt;0,MainCalcoli!F28,#N/A)</f>
        <v>#N/A</v>
      </c>
      <c r="G28" s="15" t="e">
        <f>IF(MainCalcoli!G28&gt;0,MainCalcoli!G28,#N/A)</f>
        <v>#N/A</v>
      </c>
      <c r="H28" s="15" t="e">
        <f>IF(MainCalcoli!H28&gt;0,MainCalcoli!H28,#N/A)</f>
        <v>#N/A</v>
      </c>
    </row>
    <row r="29" spans="1:8" x14ac:dyDescent="0.2">
      <c r="A29" s="1" t="str">
        <f>IF(MainCalcoli!A29&gt;0,MainCalcoli!A29,#N/A)</f>
        <v>Family ToT</v>
      </c>
      <c r="B29" s="1" t="str">
        <f>IF(MainCalcoli!B29&gt;0,MainCalcoli!B29,#N/A)</f>
        <v>Family in Lavorazione</v>
      </c>
      <c r="C29" s="1" t="str">
        <f>IF(MainCalcoli!C29&gt;0,MainCalcoli!C29,#N/A)</f>
        <v>Family Da Esitare</v>
      </c>
      <c r="D29" s="1" t="str">
        <f>IF(MainCalcoli!D29&gt;0,MainCalcoli!D29,#N/A)</f>
        <v>Family Da Esitare Scadute</v>
      </c>
      <c r="E29" s="1" t="e">
        <f>IF(MainCalcoli!E29&gt;0,MainCalcoli!E29,#N/A)</f>
        <v>#N/A</v>
      </c>
      <c r="F29" s="1" t="str">
        <f>IF(MainCalcoli!F29&gt;0,MainCalcoli!F29,#N/A)</f>
        <v>Family Ok</v>
      </c>
      <c r="G29" s="1" t="str">
        <f>IF(MainCalcoli!G29&gt;0,MainCalcoli!G29,#N/A)</f>
        <v>Family Ko</v>
      </c>
      <c r="H29" s="1" t="str">
        <f>IF(MainCalcoli!H29&gt;0,MainCalcoli!H29,#N/A)</f>
        <v>Family Scadute</v>
      </c>
    </row>
    <row r="30" spans="1:8" x14ac:dyDescent="0.2">
      <c r="A30" s="2">
        <f>IF(MainCalcoli!A30&gt;0,MainCalcoli!A30,#N/A)</f>
        <v>31</v>
      </c>
      <c r="B30" s="1" t="e">
        <f>IF(MainCalcoli!B30&gt;0,MainCalcoli!B30,#N/A)</f>
        <v>#N/A</v>
      </c>
      <c r="C30" s="3" t="e">
        <f>IF(MainCalcoli!C30&gt;0,MainCalcoli!C30,#N/A)</f>
        <v>#N/A</v>
      </c>
      <c r="D30" s="3">
        <f>IF(MainCalcoli!D30&gt;0,MainCalcoli!D30,#N/A)</f>
        <v>2</v>
      </c>
      <c r="E30" s="3" t="e">
        <f>IF(MainCalcoli!E30&gt;0,MainCalcoli!E30,#N/A)</f>
        <v>#N/A</v>
      </c>
      <c r="F30" s="1">
        <f>IF(MainCalcoli!F30&gt;0,MainCalcoli!F30,#N/A)</f>
        <v>28</v>
      </c>
      <c r="G30" s="1">
        <f>IF(MainCalcoli!G30&gt;0,MainCalcoli!G30,#N/A)</f>
        <v>1</v>
      </c>
      <c r="H30" s="1">
        <f>IF(MainCalcoli!H30&gt;0,MainCalcoli!H30,#N/A)</f>
        <v>2</v>
      </c>
    </row>
    <row r="31" spans="1:8" x14ac:dyDescent="0.2">
      <c r="A31" s="15" t="str">
        <f>IF(MainCalcoli!A31&gt;0,MainCalcoli!A31,#N/A)</f>
        <v>CV; MNP TOT 24</v>
      </c>
      <c r="B31" s="15" t="e">
        <f>IF(MainCalcoli!B31&gt;0,MainCalcoli!B31,#N/A)</f>
        <v>#N/A</v>
      </c>
      <c r="C31" s="15" t="e">
        <f>IF(MainCalcoli!C31&gt;0,MainCalcoli!C31,#N/A)</f>
        <v>#N/A</v>
      </c>
      <c r="D31" s="15" t="e">
        <f>IF(MainCalcoli!D31&gt;0,MainCalcoli!D31,#N/A)</f>
        <v>#N/A</v>
      </c>
      <c r="E31" s="15" t="e">
        <f>IF(MainCalcoli!E31&gt;0,MainCalcoli!E31,#N/A)</f>
        <v>#N/A</v>
      </c>
      <c r="F31" s="15" t="e">
        <f>IF(MainCalcoli!F31&gt;0,MainCalcoli!F31,#N/A)</f>
        <v>#N/A</v>
      </c>
      <c r="G31" s="15" t="e">
        <f>IF(MainCalcoli!G31&gt;0,MainCalcoli!G31,#N/A)</f>
        <v>#N/A</v>
      </c>
      <c r="H31" s="15" t="e">
        <f>IF(MainCalcoli!H31&gt;0,MainCalcoli!H31,#N/A)</f>
        <v>#N/A</v>
      </c>
    </row>
    <row r="32" spans="1:8" x14ac:dyDescent="0.2">
      <c r="A32" s="1" t="str">
        <f>IF(MainCalcoli!A32&gt;0,MainCalcoli!A32,#N/A)</f>
        <v>MNP ToT</v>
      </c>
      <c r="B32" s="1" t="str">
        <f>IF(MainCalcoli!B32&gt;0,MainCalcoli!B32,#N/A)</f>
        <v>MNP in Lavorazione</v>
      </c>
      <c r="C32" s="1" t="str">
        <f>IF(MainCalcoli!C32&gt;0,MainCalcoli!C32,#N/A)</f>
        <v>MNP Da Esitare Non Scadute</v>
      </c>
      <c r="D32" s="1" t="str">
        <f>IF(MainCalcoli!D32&gt;0,MainCalcoli!D32,#N/A)</f>
        <v>MNP Da Esitare ScaduteT0</v>
      </c>
      <c r="E32" s="1" t="str">
        <f>IF(MainCalcoli!E32&gt;0,MainCalcoli!E32,#N/A)</f>
        <v>MNP Da Esitare ScaduteT1</v>
      </c>
      <c r="F32" s="1" t="str">
        <f>IF(MainCalcoli!F32&gt;0,MainCalcoli!F32,#N/A)</f>
        <v>MNP OK</v>
      </c>
      <c r="G32" s="1" t="str">
        <f>IF(MainCalcoli!G32&gt;0,MainCalcoli!G32,#N/A)</f>
        <v>MNP KO</v>
      </c>
      <c r="H32" s="1" t="str">
        <f>IF(MainCalcoli!H32&gt;0,MainCalcoli!H32,#N/A)</f>
        <v>MNP Scadute</v>
      </c>
    </row>
    <row r="33" spans="1:8" x14ac:dyDescent="0.2">
      <c r="A33" s="2">
        <f>IF(MainCalcoli!A33&gt;0,MainCalcoli!A33,#N/A)</f>
        <v>24</v>
      </c>
      <c r="B33" s="1" t="e">
        <f>IF(MainCalcoli!B33&gt;0,MainCalcoli!B33,#N/A)</f>
        <v>#N/A</v>
      </c>
      <c r="C33" s="1" t="e">
        <f>IF(MainCalcoli!C33&gt;0,MainCalcoli!C33,#N/A)</f>
        <v>#N/A</v>
      </c>
      <c r="D33" s="1">
        <f>IF(MainCalcoli!D33&gt;0,MainCalcoli!D33,#N/A)</f>
        <v>1</v>
      </c>
      <c r="E33" s="1" t="e">
        <f>IF(MainCalcoli!E33&gt;0,MainCalcoli!E33,#N/A)</f>
        <v>#N/A</v>
      </c>
      <c r="F33" s="1">
        <f>IF(MainCalcoli!F33&gt;0,MainCalcoli!F33,#N/A)</f>
        <v>22</v>
      </c>
      <c r="G33" s="1">
        <f>IF(MainCalcoli!G33&gt;0,MainCalcoli!G33,#N/A)</f>
        <v>1</v>
      </c>
      <c r="H33" s="1" t="e">
        <f>IF(MainCalcoli!H33&gt;0,MainCalcoli!H33,#N/A)</f>
        <v>#N/A</v>
      </c>
    </row>
    <row r="34" spans="1:8" x14ac:dyDescent="0.2">
      <c r="A34" s="15" t="str">
        <f>IF(MainCalcoli!A34&gt;0,MainCalcoli!A34,#N/A)</f>
        <v>CV; Family TOT 6</v>
      </c>
      <c r="B34" s="15" t="e">
        <f>IF(MainCalcoli!B34&gt;0,MainCalcoli!B34,#N/A)</f>
        <v>#N/A</v>
      </c>
      <c r="C34" s="15" t="e">
        <f>IF(MainCalcoli!C34&gt;0,MainCalcoli!C34,#N/A)</f>
        <v>#N/A</v>
      </c>
      <c r="D34" s="15" t="e">
        <f>IF(MainCalcoli!D34&gt;0,MainCalcoli!D34,#N/A)</f>
        <v>#N/A</v>
      </c>
      <c r="E34" s="15" t="e">
        <f>IF(MainCalcoli!E34&gt;0,MainCalcoli!E34,#N/A)</f>
        <v>#N/A</v>
      </c>
      <c r="F34" s="15" t="e">
        <f>IF(MainCalcoli!F34&gt;0,MainCalcoli!F34,#N/A)</f>
        <v>#N/A</v>
      </c>
      <c r="G34" s="15" t="e">
        <f>IF(MainCalcoli!G34&gt;0,MainCalcoli!G34,#N/A)</f>
        <v>#N/A</v>
      </c>
      <c r="H34" s="15" t="e">
        <f>IF(MainCalcoli!H34&gt;0,MainCalcoli!H34,#N/A)</f>
        <v>#N/A</v>
      </c>
    </row>
    <row r="35" spans="1:8" x14ac:dyDescent="0.2">
      <c r="A35" s="1" t="str">
        <f>IF(MainCalcoli!A35&gt;0,MainCalcoli!A35,#N/A)</f>
        <v>Family ToT</v>
      </c>
      <c r="B35" s="1" t="str">
        <f>IF(MainCalcoli!B35&gt;0,MainCalcoli!B35,#N/A)</f>
        <v>Family in Lavorazione</v>
      </c>
      <c r="C35" s="1" t="str">
        <f>IF(MainCalcoli!C35&gt;0,MainCalcoli!C35,#N/A)</f>
        <v>Family Da Esitare</v>
      </c>
      <c r="D35" s="1" t="str">
        <f>IF(MainCalcoli!D35&gt;0,MainCalcoli!D35,#N/A)</f>
        <v>Family Da Esitare Scadute</v>
      </c>
      <c r="E35" s="1" t="e">
        <f>IF(MainCalcoli!E35&gt;0,MainCalcoli!E35,#N/A)</f>
        <v>#N/A</v>
      </c>
      <c r="F35" s="1" t="str">
        <f>IF(MainCalcoli!F35&gt;0,MainCalcoli!F35,#N/A)</f>
        <v>Family Ok</v>
      </c>
      <c r="G35" s="1" t="str">
        <f>IF(MainCalcoli!G35&gt;0,MainCalcoli!G35,#N/A)</f>
        <v>Family Ko</v>
      </c>
      <c r="H35" s="1" t="str">
        <f>IF(MainCalcoli!H35&gt;0,MainCalcoli!H35,#N/A)</f>
        <v>Family Scadute</v>
      </c>
    </row>
    <row r="36" spans="1:8" x14ac:dyDescent="0.2">
      <c r="A36" s="2">
        <f>IF(MainCalcoli!A36&gt;0,MainCalcoli!A36,#N/A)</f>
        <v>6</v>
      </c>
      <c r="B36" s="1" t="e">
        <f>IF(MainCalcoli!B36&gt;0,MainCalcoli!B36,#N/A)</f>
        <v>#N/A</v>
      </c>
      <c r="C36" s="3" t="e">
        <f>IF(MainCalcoli!C36&gt;0,MainCalcoli!C36,#N/A)</f>
        <v>#N/A</v>
      </c>
      <c r="D36" s="3">
        <f>IF(MainCalcoli!D36&gt;0,MainCalcoli!D36,#N/A)</f>
        <v>1</v>
      </c>
      <c r="E36" s="3" t="e">
        <f>IF(MainCalcoli!E36&gt;0,MainCalcoli!E36,#N/A)</f>
        <v>#N/A</v>
      </c>
      <c r="F36" s="1">
        <f>IF(MainCalcoli!F36&gt;0,MainCalcoli!F36,#N/A)</f>
        <v>5</v>
      </c>
      <c r="G36" s="1" t="e">
        <f>IF(MainCalcoli!G36&gt;0,MainCalcoli!G36,#N/A)</f>
        <v>#N/A</v>
      </c>
      <c r="H36" s="1">
        <f>IF(MainCalcoli!H36&gt;0,MainCalcoli!H36,#N/A)</f>
        <v>1</v>
      </c>
    </row>
    <row r="37" spans="1:8" x14ac:dyDescent="0.2">
      <c r="A37" s="15" t="str">
        <f>IF(MainCalcoli!A37&gt;0,MainCalcoli!A37,#N/A)</f>
        <v>Megalò; MNP TOT 47</v>
      </c>
      <c r="B37" s="15" t="e">
        <f>IF(MainCalcoli!B37&gt;0,MainCalcoli!B37,#N/A)</f>
        <v>#N/A</v>
      </c>
      <c r="C37" s="15" t="e">
        <f>IF(MainCalcoli!C37&gt;0,MainCalcoli!C37,#N/A)</f>
        <v>#N/A</v>
      </c>
      <c r="D37" s="15" t="e">
        <f>IF(MainCalcoli!D37&gt;0,MainCalcoli!D37,#N/A)</f>
        <v>#N/A</v>
      </c>
      <c r="E37" s="15" t="e">
        <f>IF(MainCalcoli!E37&gt;0,MainCalcoli!E37,#N/A)</f>
        <v>#N/A</v>
      </c>
      <c r="F37" s="15" t="e">
        <f>IF(MainCalcoli!F37&gt;0,MainCalcoli!F37,#N/A)</f>
        <v>#N/A</v>
      </c>
      <c r="G37" s="15" t="e">
        <f>IF(MainCalcoli!G37&gt;0,MainCalcoli!G37,#N/A)</f>
        <v>#N/A</v>
      </c>
      <c r="H37" s="15" t="e">
        <f>IF(MainCalcoli!H37&gt;0,MainCalcoli!H37,#N/A)</f>
        <v>#N/A</v>
      </c>
    </row>
    <row r="38" spans="1:8" x14ac:dyDescent="0.2">
      <c r="A38" s="1" t="str">
        <f>IF(MainCalcoli!A38&gt;0,MainCalcoli!A38,#N/A)</f>
        <v>MNP ToT</v>
      </c>
      <c r="B38" s="1" t="str">
        <f>IF(MainCalcoli!B38&gt;0,MainCalcoli!B38,#N/A)</f>
        <v>MNP in Lavorazione</v>
      </c>
      <c r="C38" s="1" t="str">
        <f>IF(MainCalcoli!C38&gt;0,MainCalcoli!C38,#N/A)</f>
        <v>MNP Da Esitare Non Scadute</v>
      </c>
      <c r="D38" s="1" t="str">
        <f>IF(MainCalcoli!D38&gt;0,MainCalcoli!D38,#N/A)</f>
        <v>MNP Da Esitare ScaduteT0</v>
      </c>
      <c r="E38" s="1" t="str">
        <f>IF(MainCalcoli!E38&gt;0,MainCalcoli!E38,#N/A)</f>
        <v>MNP Da Esitare ScaduteT1</v>
      </c>
      <c r="F38" s="1" t="str">
        <f>IF(MainCalcoli!F38&gt;0,MainCalcoli!F38,#N/A)</f>
        <v>MNP OK</v>
      </c>
      <c r="G38" s="1" t="str">
        <f>IF(MainCalcoli!G38&gt;0,MainCalcoli!G38,#N/A)</f>
        <v>MNP KO</v>
      </c>
      <c r="H38" s="1" t="str">
        <f>IF(MainCalcoli!H38&gt;0,MainCalcoli!H38,#N/A)</f>
        <v>MNP Scadute</v>
      </c>
    </row>
    <row r="39" spans="1:8" x14ac:dyDescent="0.2">
      <c r="A39" s="2">
        <f>IF(MainCalcoli!A39&gt;0,MainCalcoli!A39,#N/A)</f>
        <v>47</v>
      </c>
      <c r="B39" s="1" t="e">
        <f>IF(MainCalcoli!B39&gt;0,MainCalcoli!B39,#N/A)</f>
        <v>#N/A</v>
      </c>
      <c r="C39" s="1" t="e">
        <f>IF(MainCalcoli!C39&gt;0,MainCalcoli!C39,#N/A)</f>
        <v>#N/A</v>
      </c>
      <c r="D39" s="1">
        <f>IF(MainCalcoli!D39&gt;0,MainCalcoli!D39,#N/A)</f>
        <v>3</v>
      </c>
      <c r="E39" s="1">
        <f>IF(MainCalcoli!E39&gt;0,MainCalcoli!E39,#N/A)</f>
        <v>10</v>
      </c>
      <c r="F39" s="1">
        <f>IF(MainCalcoli!F39&gt;0,MainCalcoli!F39,#N/A)</f>
        <v>29</v>
      </c>
      <c r="G39" s="1" t="e">
        <f>IF(MainCalcoli!G39&gt;0,MainCalcoli!G39,#N/A)</f>
        <v>#N/A</v>
      </c>
      <c r="H39" s="1" t="e">
        <f>IF(MainCalcoli!H39&gt;0,MainCalcoli!H39,#N/A)</f>
        <v>#N/A</v>
      </c>
    </row>
    <row r="40" spans="1:8" x14ac:dyDescent="0.2">
      <c r="A40" s="15" t="str">
        <f>IF(MainCalcoli!A40&gt;0,MainCalcoli!A40,#N/A)</f>
        <v>Megalò; Family TOT 20</v>
      </c>
      <c r="B40" s="15" t="e">
        <f>IF(MainCalcoli!B40&gt;0,MainCalcoli!B40,#N/A)</f>
        <v>#N/A</v>
      </c>
      <c r="C40" s="15" t="e">
        <f>IF(MainCalcoli!C40&gt;0,MainCalcoli!C40,#N/A)</f>
        <v>#N/A</v>
      </c>
      <c r="D40" s="15" t="e">
        <f>IF(MainCalcoli!D40&gt;0,MainCalcoli!D40,#N/A)</f>
        <v>#N/A</v>
      </c>
      <c r="E40" s="15" t="e">
        <f>IF(MainCalcoli!E40&gt;0,MainCalcoli!E40,#N/A)</f>
        <v>#N/A</v>
      </c>
      <c r="F40" s="15" t="e">
        <f>IF(MainCalcoli!F40&gt;0,MainCalcoli!F40,#N/A)</f>
        <v>#N/A</v>
      </c>
      <c r="G40" s="15" t="e">
        <f>IF(MainCalcoli!G40&gt;0,MainCalcoli!G40,#N/A)</f>
        <v>#N/A</v>
      </c>
      <c r="H40" s="15" t="e">
        <f>IF(MainCalcoli!H40&gt;0,MainCalcoli!H40,#N/A)</f>
        <v>#N/A</v>
      </c>
    </row>
    <row r="41" spans="1:8" x14ac:dyDescent="0.2">
      <c r="A41" s="1" t="str">
        <f>IF(MainCalcoli!A41&gt;0,MainCalcoli!A41,#N/A)</f>
        <v>Family ToT</v>
      </c>
      <c r="B41" s="1" t="str">
        <f>IF(MainCalcoli!B41&gt;0,MainCalcoli!B41,#N/A)</f>
        <v>Family in Lavorazione</v>
      </c>
      <c r="C41" s="1" t="str">
        <f>IF(MainCalcoli!C41&gt;0,MainCalcoli!C41,#N/A)</f>
        <v>Family Da Esitare</v>
      </c>
      <c r="D41" s="1" t="str">
        <f>IF(MainCalcoli!D41&gt;0,MainCalcoli!D41,#N/A)</f>
        <v>Family Da Esitare Scadute</v>
      </c>
      <c r="E41" s="1" t="e">
        <f>IF(MainCalcoli!E41&gt;0,MainCalcoli!E41,#N/A)</f>
        <v>#N/A</v>
      </c>
      <c r="F41" s="1" t="str">
        <f>IF(MainCalcoli!F41&gt;0,MainCalcoli!F41,#N/A)</f>
        <v>Family Ok</v>
      </c>
      <c r="G41" s="1" t="str">
        <f>IF(MainCalcoli!G41&gt;0,MainCalcoli!G41,#N/A)</f>
        <v>Family Ko</v>
      </c>
      <c r="H41" s="1" t="str">
        <f>IF(MainCalcoli!H41&gt;0,MainCalcoli!H41,#N/A)</f>
        <v>Family Scadute</v>
      </c>
    </row>
    <row r="42" spans="1:8" x14ac:dyDescent="0.2">
      <c r="A42" s="2">
        <f>IF(MainCalcoli!A42&gt;0,MainCalcoli!A42,#N/A)</f>
        <v>20</v>
      </c>
      <c r="B42" s="1" t="e">
        <f>IF(MainCalcoli!B42&gt;0,MainCalcoli!B42,#N/A)</f>
        <v>#N/A</v>
      </c>
      <c r="C42" s="3" t="e">
        <f>IF(MainCalcoli!C42&gt;0,MainCalcoli!C42,#N/A)</f>
        <v>#N/A</v>
      </c>
      <c r="D42" s="3">
        <f>IF(MainCalcoli!D42&gt;0,MainCalcoli!D42,#N/A)</f>
        <v>4</v>
      </c>
      <c r="E42" s="3" t="e">
        <f>IF(MainCalcoli!E42&gt;0,MainCalcoli!E42,#N/A)</f>
        <v>#N/A</v>
      </c>
      <c r="F42" s="1">
        <f>IF(MainCalcoli!F42&gt;0,MainCalcoli!F42,#N/A)</f>
        <v>16</v>
      </c>
      <c r="G42" s="1" t="e">
        <f>IF(MainCalcoli!G42&gt;0,MainCalcoli!G42,#N/A)</f>
        <v>#N/A</v>
      </c>
      <c r="H42" s="1">
        <f>IF(MainCalcoli!H42&gt;0,MainCalcoli!H42,#N/A)</f>
        <v>4</v>
      </c>
    </row>
    <row r="43" spans="1:8" x14ac:dyDescent="0.2">
      <c r="A43" s="15" t="str">
        <f>IF(MainCalcoli!A43&gt;0,MainCalcoli!A43,#N/A)</f>
        <v>CSA; MNP TOT 50</v>
      </c>
      <c r="B43" s="15" t="e">
        <f>IF(MainCalcoli!B43&gt;0,MainCalcoli!B43,#N/A)</f>
        <v>#N/A</v>
      </c>
      <c r="C43" s="15" t="e">
        <f>IF(MainCalcoli!C43&gt;0,MainCalcoli!C43,#N/A)</f>
        <v>#N/A</v>
      </c>
      <c r="D43" s="15" t="e">
        <f>IF(MainCalcoli!D43&gt;0,MainCalcoli!D43,#N/A)</f>
        <v>#N/A</v>
      </c>
      <c r="E43" s="15" t="e">
        <f>IF(MainCalcoli!E43&gt;0,MainCalcoli!E43,#N/A)</f>
        <v>#N/A</v>
      </c>
      <c r="F43" s="15" t="e">
        <f>IF(MainCalcoli!F43&gt;0,MainCalcoli!F43,#N/A)</f>
        <v>#N/A</v>
      </c>
      <c r="G43" s="15" t="e">
        <f>IF(MainCalcoli!G43&gt;0,MainCalcoli!G43,#N/A)</f>
        <v>#N/A</v>
      </c>
      <c r="H43" s="15" t="e">
        <f>IF(MainCalcoli!H43&gt;0,MainCalcoli!H43,#N/A)</f>
        <v>#N/A</v>
      </c>
    </row>
    <row r="44" spans="1:8" x14ac:dyDescent="0.2">
      <c r="A44" s="1" t="str">
        <f>IF(MainCalcoli!A44&gt;0,MainCalcoli!A44,#N/A)</f>
        <v>MNP ToT</v>
      </c>
      <c r="B44" s="1" t="str">
        <f>IF(MainCalcoli!B44&gt;0,MainCalcoli!B44,#N/A)</f>
        <v>MNP in Lavorazione</v>
      </c>
      <c r="C44" s="1" t="str">
        <f>IF(MainCalcoli!C44&gt;0,MainCalcoli!C44,#N/A)</f>
        <v>MNP Da Esitare Non Scadute</v>
      </c>
      <c r="D44" s="1" t="str">
        <f>IF(MainCalcoli!D44&gt;0,MainCalcoli!D44,#N/A)</f>
        <v>MNP Da Esitare ScaduteT0</v>
      </c>
      <c r="E44" s="1" t="str">
        <f>IF(MainCalcoli!E44&gt;0,MainCalcoli!E44,#N/A)</f>
        <v>MNP Da Esitare ScaduteT1</v>
      </c>
      <c r="F44" s="1" t="str">
        <f>IF(MainCalcoli!F44&gt;0,MainCalcoli!F44,#N/A)</f>
        <v>MNP OK</v>
      </c>
      <c r="G44" s="1" t="str">
        <f>IF(MainCalcoli!G44&gt;0,MainCalcoli!G44,#N/A)</f>
        <v>MNP KO</v>
      </c>
      <c r="H44" s="1" t="str">
        <f>IF(MainCalcoli!H44&gt;0,MainCalcoli!H44,#N/A)</f>
        <v>MNP Scadute</v>
      </c>
    </row>
    <row r="45" spans="1:8" x14ac:dyDescent="0.2">
      <c r="A45" s="2">
        <f>IF(MainCalcoli!A45&gt;0,MainCalcoli!A45,#N/A)</f>
        <v>50</v>
      </c>
      <c r="B45" s="1" t="e">
        <f>IF(MainCalcoli!B45&gt;0,MainCalcoli!B45,#N/A)</f>
        <v>#N/A</v>
      </c>
      <c r="C45" s="1" t="e">
        <f>IF(MainCalcoli!C45&gt;0,MainCalcoli!C45,#N/A)</f>
        <v>#N/A</v>
      </c>
      <c r="D45" s="1" t="e">
        <f>IF(MainCalcoli!D45&gt;0,MainCalcoli!D45,#N/A)</f>
        <v>#N/A</v>
      </c>
      <c r="E45" s="1" t="e">
        <f>IF(MainCalcoli!E45&gt;0,MainCalcoli!E45,#N/A)</f>
        <v>#N/A</v>
      </c>
      <c r="F45" s="1">
        <f>IF(MainCalcoli!F45&gt;0,MainCalcoli!F45,#N/A)</f>
        <v>20</v>
      </c>
      <c r="G45" s="1">
        <f>IF(MainCalcoli!G45&gt;0,MainCalcoli!G45,#N/A)</f>
        <v>4</v>
      </c>
      <c r="H45" s="14">
        <f>IF(MainCalcoli!H45&gt;0,MainCalcoli!H45,#N/A)</f>
        <v>3</v>
      </c>
    </row>
    <row r="46" spans="1:8" x14ac:dyDescent="0.2">
      <c r="A46" s="15" t="str">
        <f>IF(MainCalcoli!A46&gt;0,MainCalcoli!A46,#N/A)</f>
        <v>CSA; Family TOT 27</v>
      </c>
      <c r="B46" s="15" t="e">
        <f>IF(MainCalcoli!B46&gt;0,MainCalcoli!B46,#N/A)</f>
        <v>#N/A</v>
      </c>
      <c r="C46" s="15" t="e">
        <f>IF(MainCalcoli!C46&gt;0,MainCalcoli!C46,#N/A)</f>
        <v>#N/A</v>
      </c>
      <c r="D46" s="15" t="e">
        <f>IF(MainCalcoli!D46&gt;0,MainCalcoli!D46,#N/A)</f>
        <v>#N/A</v>
      </c>
      <c r="E46" s="15" t="e">
        <f>IF(MainCalcoli!E46&gt;0,MainCalcoli!E46,#N/A)</f>
        <v>#N/A</v>
      </c>
      <c r="F46" s="15" t="e">
        <f>IF(MainCalcoli!F46&gt;0,MainCalcoli!F46,#N/A)</f>
        <v>#N/A</v>
      </c>
      <c r="G46" s="15" t="e">
        <f>IF(MainCalcoli!G46&gt;0,MainCalcoli!G46,#N/A)</f>
        <v>#N/A</v>
      </c>
      <c r="H46" s="15" t="e">
        <f>IF(MainCalcoli!H46&gt;0,MainCalcoli!H46,#N/A)</f>
        <v>#N/A</v>
      </c>
    </row>
    <row r="47" spans="1:8" x14ac:dyDescent="0.2">
      <c r="A47" s="1" t="str">
        <f>IF(MainCalcoli!A47&gt;0,MainCalcoli!A47,#N/A)</f>
        <v>Family ToT</v>
      </c>
      <c r="B47" s="1" t="str">
        <f>IF(MainCalcoli!B47&gt;0,MainCalcoli!B47,#N/A)</f>
        <v>Family in Lavorazione</v>
      </c>
      <c r="C47" s="1" t="str">
        <f>IF(MainCalcoli!C47&gt;0,MainCalcoli!C47,#N/A)</f>
        <v>Family Da Esitare</v>
      </c>
      <c r="D47" s="1" t="str">
        <f>IF(MainCalcoli!D47&gt;0,MainCalcoli!D47,#N/A)</f>
        <v>Family Da Esitare Scadute</v>
      </c>
      <c r="E47" s="1" t="e">
        <f>IF(MainCalcoli!E47&gt;0,MainCalcoli!E47,#N/A)</f>
        <v>#N/A</v>
      </c>
      <c r="F47" s="1" t="str">
        <f>IF(MainCalcoli!F47&gt;0,MainCalcoli!F47,#N/A)</f>
        <v>Family Ok</v>
      </c>
      <c r="G47" s="1" t="str">
        <f>IF(MainCalcoli!G47&gt;0,MainCalcoli!G47,#N/A)</f>
        <v>Family Ko</v>
      </c>
      <c r="H47" s="1" t="str">
        <f>IF(MainCalcoli!H47&gt;0,MainCalcoli!H47,#N/A)</f>
        <v>Family Scadute</v>
      </c>
    </row>
    <row r="48" spans="1:8" x14ac:dyDescent="0.2">
      <c r="A48" s="2">
        <f>IF(MainCalcoli!A48&gt;0,MainCalcoli!A48,#N/A)</f>
        <v>27</v>
      </c>
      <c r="B48" s="1" t="e">
        <f>IF(MainCalcoli!B48&gt;0,MainCalcoli!B48,#N/A)</f>
        <v>#N/A</v>
      </c>
      <c r="C48" s="3" t="e">
        <f>IF(MainCalcoli!C48&gt;0,MainCalcoli!C48,#N/A)</f>
        <v>#N/A</v>
      </c>
      <c r="D48" s="3" t="e">
        <f>IF(MainCalcoli!D48&gt;0,MainCalcoli!D48,#N/A)</f>
        <v>#N/A</v>
      </c>
      <c r="E48" s="3" t="e">
        <f>IF(MainCalcoli!E48&gt;0,MainCalcoli!E48,#N/A)</f>
        <v>#N/A</v>
      </c>
      <c r="F48" s="1">
        <f>IF(MainCalcoli!F48&gt;0,MainCalcoli!F48,#N/A)</f>
        <v>25</v>
      </c>
      <c r="G48" s="1">
        <f>IF(MainCalcoli!G48&gt;0,MainCalcoli!G48,#N/A)</f>
        <v>2</v>
      </c>
      <c r="H48" s="1" t="e">
        <f>IF(MainCalcoli!H48&gt;0,MainCalcoli!H48,#N/A)</f>
        <v>#N/A</v>
      </c>
    </row>
    <row r="49" spans="1:8" x14ac:dyDescent="0.2">
      <c r="A49" s="15" t="str">
        <f>IF(MainCalcoli!A49&gt;0,MainCalcoli!A49,#N/A)</f>
        <v>Porto Grande; MNP TOT 41</v>
      </c>
      <c r="B49" s="15" t="e">
        <f>IF(MainCalcoli!B49&gt;0,MainCalcoli!B49,#N/A)</f>
        <v>#N/A</v>
      </c>
      <c r="C49" s="15" t="e">
        <f>IF(MainCalcoli!C49&gt;0,MainCalcoli!C49,#N/A)</f>
        <v>#N/A</v>
      </c>
      <c r="D49" s="15" t="e">
        <f>IF(MainCalcoli!D49&gt;0,MainCalcoli!D49,#N/A)</f>
        <v>#N/A</v>
      </c>
      <c r="E49" s="15" t="e">
        <f>IF(MainCalcoli!E49&gt;0,MainCalcoli!E49,#N/A)</f>
        <v>#N/A</v>
      </c>
      <c r="F49" s="15" t="e">
        <f>IF(MainCalcoli!F49&gt;0,MainCalcoli!F49,#N/A)</f>
        <v>#N/A</v>
      </c>
      <c r="G49" s="15" t="e">
        <f>IF(MainCalcoli!G49&gt;0,MainCalcoli!G49,#N/A)</f>
        <v>#N/A</v>
      </c>
      <c r="H49" s="15" t="e">
        <f>IF(MainCalcoli!H49&gt;0,MainCalcoli!H49,#N/A)</f>
        <v>#N/A</v>
      </c>
    </row>
    <row r="50" spans="1:8" x14ac:dyDescent="0.2">
      <c r="A50" s="1" t="str">
        <f>IF(MainCalcoli!A50&gt;0,MainCalcoli!A50,#N/A)</f>
        <v>MNP ToT</v>
      </c>
      <c r="B50" s="1" t="str">
        <f>IF(MainCalcoli!B50&gt;0,MainCalcoli!B50,#N/A)</f>
        <v>MNP in Lavorazione</v>
      </c>
      <c r="C50" s="1" t="str">
        <f>IF(MainCalcoli!C50&gt;0,MainCalcoli!C50,#N/A)</f>
        <v>MNP Da Esitare Non Scadute</v>
      </c>
      <c r="D50" s="1" t="str">
        <f>IF(MainCalcoli!D50&gt;0,MainCalcoli!D50,#N/A)</f>
        <v>MNP Da Esitare ScaduteT0</v>
      </c>
      <c r="E50" s="1" t="str">
        <f>IF(MainCalcoli!E50&gt;0,MainCalcoli!E50,#N/A)</f>
        <v>MNP Da Esitare ScaduteT1</v>
      </c>
      <c r="F50" s="1" t="str">
        <f>IF(MainCalcoli!F50&gt;0,MainCalcoli!F50,#N/A)</f>
        <v>MNP OK</v>
      </c>
      <c r="G50" s="1" t="str">
        <f>IF(MainCalcoli!G50&gt;0,MainCalcoli!G50,#N/A)</f>
        <v>MNP KO</v>
      </c>
      <c r="H50" s="1" t="str">
        <f>IF(MainCalcoli!H50&gt;0,MainCalcoli!H50,#N/A)</f>
        <v>MNP Scadute</v>
      </c>
    </row>
    <row r="51" spans="1:8" x14ac:dyDescent="0.2">
      <c r="A51" s="2">
        <f>IF(MainCalcoli!A51&gt;0,MainCalcoli!A51,#N/A)</f>
        <v>41</v>
      </c>
      <c r="B51" s="1" t="e">
        <f>IF(MainCalcoli!B51&gt;0,MainCalcoli!B51,#N/A)</f>
        <v>#N/A</v>
      </c>
      <c r="C51" s="1" t="e">
        <f>IF(MainCalcoli!C51&gt;0,MainCalcoli!C51,#N/A)</f>
        <v>#N/A</v>
      </c>
      <c r="D51" s="1" t="e">
        <f>IF(MainCalcoli!D51&gt;0,MainCalcoli!D51,#N/A)</f>
        <v>#N/A</v>
      </c>
      <c r="E51" s="1" t="e">
        <f>IF(MainCalcoli!E51&gt;0,MainCalcoli!E51,#N/A)</f>
        <v>#N/A</v>
      </c>
      <c r="F51" s="1">
        <f>IF(MainCalcoli!F51&gt;0,MainCalcoli!F51,#N/A)</f>
        <v>38</v>
      </c>
      <c r="G51" s="1">
        <f>IF(MainCalcoli!G51&gt;0,MainCalcoli!G51,#N/A)</f>
        <v>2</v>
      </c>
      <c r="H51" s="1" t="e">
        <f>IF(MainCalcoli!H51&gt;0,MainCalcoli!H51,#N/A)</f>
        <v>#N/A</v>
      </c>
    </row>
    <row r="52" spans="1:8" x14ac:dyDescent="0.2">
      <c r="A52" s="15" t="str">
        <f>IF(MainCalcoli!A52&gt;0,MainCalcoli!A52,#N/A)</f>
        <v>Porto Grande; Family TOT 24</v>
      </c>
      <c r="B52" s="15" t="e">
        <f>IF(MainCalcoli!B52&gt;0,MainCalcoli!B52,#N/A)</f>
        <v>#N/A</v>
      </c>
      <c r="C52" s="15" t="e">
        <f>IF(MainCalcoli!C52&gt;0,MainCalcoli!C52,#N/A)</f>
        <v>#N/A</v>
      </c>
      <c r="D52" s="15" t="e">
        <f>IF(MainCalcoli!D52&gt;0,MainCalcoli!D52,#N/A)</f>
        <v>#N/A</v>
      </c>
      <c r="E52" s="15" t="e">
        <f>IF(MainCalcoli!E52&gt;0,MainCalcoli!E52,#N/A)</f>
        <v>#N/A</v>
      </c>
      <c r="F52" s="15" t="e">
        <f>IF(MainCalcoli!F52&gt;0,MainCalcoli!F52,#N/A)</f>
        <v>#N/A</v>
      </c>
      <c r="G52" s="15" t="e">
        <f>IF(MainCalcoli!G52&gt;0,MainCalcoli!G52,#N/A)</f>
        <v>#N/A</v>
      </c>
      <c r="H52" s="15" t="e">
        <f>IF(MainCalcoli!H52&gt;0,MainCalcoli!H52,#N/A)</f>
        <v>#N/A</v>
      </c>
    </row>
    <row r="53" spans="1:8" x14ac:dyDescent="0.2">
      <c r="A53" s="1" t="str">
        <f>IF(MainCalcoli!A53&gt;0,MainCalcoli!A53,#N/A)</f>
        <v>Family ToT</v>
      </c>
      <c r="B53" s="1" t="str">
        <f>IF(MainCalcoli!B53&gt;0,MainCalcoli!B53,#N/A)</f>
        <v>Family in Lavorazione</v>
      </c>
      <c r="C53" s="1" t="str">
        <f>IF(MainCalcoli!C53&gt;0,MainCalcoli!C53,#N/A)</f>
        <v>Family Da Esitare</v>
      </c>
      <c r="D53" s="1" t="str">
        <f>IF(MainCalcoli!D53&gt;0,MainCalcoli!D53,#N/A)</f>
        <v>Family Da Esitare Scadute</v>
      </c>
      <c r="E53" s="1" t="e">
        <f>IF(MainCalcoli!E53&gt;0,MainCalcoli!E53,#N/A)</f>
        <v>#N/A</v>
      </c>
      <c r="F53" s="1" t="str">
        <f>IF(MainCalcoli!F53&gt;0,MainCalcoli!F53,#N/A)</f>
        <v>Family Ok</v>
      </c>
      <c r="G53" s="1" t="str">
        <f>IF(MainCalcoli!G53&gt;0,MainCalcoli!G53,#N/A)</f>
        <v>Family Ko</v>
      </c>
      <c r="H53" s="1" t="str">
        <f>IF(MainCalcoli!H53&gt;0,MainCalcoli!H53,#N/A)</f>
        <v>Family Scadute</v>
      </c>
    </row>
    <row r="54" spans="1:8" x14ac:dyDescent="0.2">
      <c r="A54" s="2">
        <f>IF(MainCalcoli!A54&gt;0,MainCalcoli!A54,#N/A)</f>
        <v>24</v>
      </c>
      <c r="B54" s="1" t="e">
        <f>IF(MainCalcoli!B54&gt;0,MainCalcoli!B54,#N/A)</f>
        <v>#N/A</v>
      </c>
      <c r="C54" s="3" t="e">
        <f>IF(MainCalcoli!C54&gt;0,MainCalcoli!C54,#N/A)</f>
        <v>#N/A</v>
      </c>
      <c r="D54" s="3" t="e">
        <f>IF(MainCalcoli!D54&gt;0,MainCalcoli!D54,#N/A)</f>
        <v>#N/A</v>
      </c>
      <c r="E54" s="3" t="e">
        <f>IF(MainCalcoli!E54&gt;0,MainCalcoli!E54,#N/A)</f>
        <v>#N/A</v>
      </c>
      <c r="F54" s="1">
        <f>IF(MainCalcoli!F54&gt;0,MainCalcoli!F54,#N/A)</f>
        <v>24</v>
      </c>
      <c r="G54" s="1" t="e">
        <f>IF(MainCalcoli!G54&gt;0,MainCalcoli!G54,#N/A)</f>
        <v>#N/A</v>
      </c>
      <c r="H54" s="1" t="e">
        <f>IF(MainCalcoli!H54&gt;0,MainCalcoli!H54,#N/A)</f>
        <v>#N/A</v>
      </c>
    </row>
    <row r="55" spans="1:8" x14ac:dyDescent="0.2">
      <c r="A55" s="15" t="str">
        <f>IF(MainCalcoli!A55&gt;0,MainCalcoli!A55,#N/A)</f>
        <v>Vasto; MNP TOT 18</v>
      </c>
      <c r="B55" s="15" t="e">
        <f>IF(MainCalcoli!B55&gt;0,MainCalcoli!B55,#N/A)</f>
        <v>#N/A</v>
      </c>
      <c r="C55" s="15" t="e">
        <f>IF(MainCalcoli!C55&gt;0,MainCalcoli!C55,#N/A)</f>
        <v>#N/A</v>
      </c>
      <c r="D55" s="15" t="e">
        <f>IF(MainCalcoli!D55&gt;0,MainCalcoli!D55,#N/A)</f>
        <v>#N/A</v>
      </c>
      <c r="E55" s="15" t="e">
        <f>IF(MainCalcoli!E55&gt;0,MainCalcoli!E55,#N/A)</f>
        <v>#N/A</v>
      </c>
      <c r="F55" s="15" t="e">
        <f>IF(MainCalcoli!F55&gt;0,MainCalcoli!F55,#N/A)</f>
        <v>#N/A</v>
      </c>
      <c r="G55" s="15" t="e">
        <f>IF(MainCalcoli!G55&gt;0,MainCalcoli!G55,#N/A)</f>
        <v>#N/A</v>
      </c>
      <c r="H55" s="15" t="e">
        <f>IF(MainCalcoli!H55&gt;0,MainCalcoli!H55,#N/A)</f>
        <v>#N/A</v>
      </c>
    </row>
    <row r="56" spans="1:8" x14ac:dyDescent="0.2">
      <c r="A56" s="1" t="str">
        <f>IF(MainCalcoli!A56&gt;0,MainCalcoli!A56,#N/A)</f>
        <v>MNP ToT</v>
      </c>
      <c r="B56" s="1" t="str">
        <f>IF(MainCalcoli!B56&gt;0,MainCalcoli!B56,#N/A)</f>
        <v>MNP in Lavorazione</v>
      </c>
      <c r="C56" s="1" t="str">
        <f>IF(MainCalcoli!C56&gt;0,MainCalcoli!C56,#N/A)</f>
        <v>MNP Da Esitare Non Scadute</v>
      </c>
      <c r="D56" s="1" t="str">
        <f>IF(MainCalcoli!D56&gt;0,MainCalcoli!D56,#N/A)</f>
        <v>MNP Da Esitare ScaduteT0</v>
      </c>
      <c r="E56" s="1" t="str">
        <f>IF(MainCalcoli!E56&gt;0,MainCalcoli!E56,#N/A)</f>
        <v>MNP Da Esitare ScaduteT1</v>
      </c>
      <c r="F56" s="1" t="str">
        <f>IF(MainCalcoli!F56&gt;0,MainCalcoli!F56,#N/A)</f>
        <v>MNP OK</v>
      </c>
      <c r="G56" s="1" t="str">
        <f>IF(MainCalcoli!G56&gt;0,MainCalcoli!G56,#N/A)</f>
        <v>MNP KO</v>
      </c>
      <c r="H56" s="1" t="str">
        <f>IF(MainCalcoli!H56&gt;0,MainCalcoli!H56,#N/A)</f>
        <v>MNP Scadute</v>
      </c>
    </row>
    <row r="57" spans="1:8" x14ac:dyDescent="0.2">
      <c r="A57" s="2">
        <f>IF(MainCalcoli!A57&gt;0,MainCalcoli!A57,#N/A)</f>
        <v>18</v>
      </c>
      <c r="B57" s="1" t="e">
        <f>IF(MainCalcoli!B57&gt;0,MainCalcoli!B57,#N/A)</f>
        <v>#N/A</v>
      </c>
      <c r="C57" s="1" t="e">
        <f>IF(MainCalcoli!C57&gt;0,MainCalcoli!C57,#N/A)</f>
        <v>#N/A</v>
      </c>
      <c r="D57" s="1" t="e">
        <f>IF(MainCalcoli!D57&gt;0,MainCalcoli!D57,#N/A)</f>
        <v>#N/A</v>
      </c>
      <c r="E57" s="1" t="e">
        <f>IF(MainCalcoli!E57&gt;0,MainCalcoli!E57,#N/A)</f>
        <v>#N/A</v>
      </c>
      <c r="F57" s="1">
        <f>IF(MainCalcoli!F57&gt;0,MainCalcoli!F57,#N/A)</f>
        <v>16</v>
      </c>
      <c r="G57" s="1">
        <f>IF(MainCalcoli!G57&gt;0,MainCalcoli!G57,#N/A)</f>
        <v>1</v>
      </c>
      <c r="H57" s="1" t="e">
        <f>IF(MainCalcoli!H57&gt;0,MainCalcoli!H57,#N/A)</f>
        <v>#N/A</v>
      </c>
    </row>
    <row r="58" spans="1:8" x14ac:dyDescent="0.2">
      <c r="A58" s="15" t="str">
        <f>IF(MainCalcoli!A58&gt;0,MainCalcoli!A58,#N/A)</f>
        <v>Vasto; Family TOT 15</v>
      </c>
      <c r="B58" s="15" t="e">
        <f>IF(MainCalcoli!B58&gt;0,MainCalcoli!B58,#N/A)</f>
        <v>#N/A</v>
      </c>
      <c r="C58" s="15" t="e">
        <f>IF(MainCalcoli!C58&gt;0,MainCalcoli!C58,#N/A)</f>
        <v>#N/A</v>
      </c>
      <c r="D58" s="15" t="e">
        <f>IF(MainCalcoli!D58&gt;0,MainCalcoli!D58,#N/A)</f>
        <v>#N/A</v>
      </c>
      <c r="E58" s="15" t="e">
        <f>IF(MainCalcoli!E58&gt;0,MainCalcoli!E58,#N/A)</f>
        <v>#N/A</v>
      </c>
      <c r="F58" s="15" t="e">
        <f>IF(MainCalcoli!F58&gt;0,MainCalcoli!F58,#N/A)</f>
        <v>#N/A</v>
      </c>
      <c r="G58" s="15" t="e">
        <f>IF(MainCalcoli!G58&gt;0,MainCalcoli!G58,#N/A)</f>
        <v>#N/A</v>
      </c>
      <c r="H58" s="15" t="e">
        <f>IF(MainCalcoli!H58&gt;0,MainCalcoli!H58,#N/A)</f>
        <v>#N/A</v>
      </c>
    </row>
    <row r="59" spans="1:8" x14ac:dyDescent="0.2">
      <c r="A59" s="1" t="str">
        <f>IF(MainCalcoli!A59&gt;0,MainCalcoli!A59,#N/A)</f>
        <v>Family ToT</v>
      </c>
      <c r="B59" s="1" t="str">
        <f>IF(MainCalcoli!B59&gt;0,MainCalcoli!B59,#N/A)</f>
        <v>Family in Lavorazione</v>
      </c>
      <c r="C59" s="1" t="str">
        <f>IF(MainCalcoli!C59&gt;0,MainCalcoli!C59,#N/A)</f>
        <v>Family Da Esitare</v>
      </c>
      <c r="D59" s="1" t="str">
        <f>IF(MainCalcoli!D59&gt;0,MainCalcoli!D59,#N/A)</f>
        <v>Family Da Esitare Scadute</v>
      </c>
      <c r="E59" s="1" t="e">
        <f>IF(MainCalcoli!E59&gt;0,MainCalcoli!E59,#N/A)</f>
        <v>#N/A</v>
      </c>
      <c r="F59" s="1" t="str">
        <f>IF(MainCalcoli!F59&gt;0,MainCalcoli!F59,#N/A)</f>
        <v>Family Ok</v>
      </c>
      <c r="G59" s="1" t="str">
        <f>IF(MainCalcoli!G59&gt;0,MainCalcoli!G59,#N/A)</f>
        <v>Family Ko</v>
      </c>
      <c r="H59" s="1" t="str">
        <f>IF(MainCalcoli!H59&gt;0,MainCalcoli!H59,#N/A)</f>
        <v>Family Scadute</v>
      </c>
    </row>
    <row r="60" spans="1:8" x14ac:dyDescent="0.2">
      <c r="A60" s="2">
        <f>IF(MainCalcoli!A60&gt;0,MainCalcoli!A60,#N/A)</f>
        <v>15</v>
      </c>
      <c r="B60" s="1" t="e">
        <f>IF(MainCalcoli!B60&gt;0,MainCalcoli!B60,#N/A)</f>
        <v>#N/A</v>
      </c>
      <c r="C60" s="3" t="e">
        <f>IF(MainCalcoli!C60&gt;0,MainCalcoli!C60,#N/A)</f>
        <v>#N/A</v>
      </c>
      <c r="D60" s="3" t="e">
        <f>IF(MainCalcoli!D60&gt;0,MainCalcoli!D60,#N/A)</f>
        <v>#N/A</v>
      </c>
      <c r="E60" s="3" t="e">
        <f>IF(MainCalcoli!E60&gt;0,MainCalcoli!E60,#N/A)</f>
        <v>#N/A</v>
      </c>
      <c r="F60" s="1">
        <f>IF(MainCalcoli!F60&gt;0,MainCalcoli!F60,#N/A)</f>
        <v>15</v>
      </c>
      <c r="G60" s="1" t="e">
        <f>IF(MainCalcoli!G60&gt;0,MainCalcoli!G60,#N/A)</f>
        <v>#N/A</v>
      </c>
      <c r="H60" s="1" t="e">
        <f>IF(MainCalcoli!H60&gt;0,MainCalcoli!H60,#N/A)</f>
        <v>#N/A</v>
      </c>
    </row>
  </sheetData>
  <dataConsolidate/>
  <mergeCells count="20"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  <mergeCell ref="A34:H34"/>
    <mergeCell ref="A37:H37"/>
    <mergeCell ref="A40:H40"/>
    <mergeCell ref="A43:H43"/>
    <mergeCell ref="A46:H46"/>
    <mergeCell ref="A49:H49"/>
    <mergeCell ref="A52:H52"/>
    <mergeCell ref="A55:H55"/>
    <mergeCell ref="A58:H5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77</v>
      </c>
      <c r="B4" t="s">
        <v>127</v>
      </c>
      <c r="C4" t="s">
        <v>110</v>
      </c>
      <c r="D4" t="s">
        <v>358</v>
      </c>
      <c r="E4" t="s">
        <v>359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76</v>
      </c>
      <c r="B5" t="s">
        <v>211</v>
      </c>
      <c r="C5" t="s">
        <v>110</v>
      </c>
      <c r="D5" t="s">
        <v>360</v>
      </c>
      <c r="E5" t="s">
        <v>361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76</v>
      </c>
      <c r="B6" t="s">
        <v>211</v>
      </c>
      <c r="C6" t="s">
        <v>110</v>
      </c>
      <c r="D6" t="s">
        <v>362</v>
      </c>
      <c r="E6" t="s">
        <v>363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76</v>
      </c>
      <c r="B7" t="s">
        <v>113</v>
      </c>
      <c r="C7" t="s">
        <v>110</v>
      </c>
      <c r="D7" t="s">
        <v>883</v>
      </c>
      <c r="E7" t="s">
        <v>884</v>
      </c>
      <c r="F7">
        <v>46001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77</v>
      </c>
      <c r="B8" t="s">
        <v>119</v>
      </c>
      <c r="C8" t="s">
        <v>110</v>
      </c>
      <c r="D8" t="s">
        <v>885</v>
      </c>
      <c r="E8" t="s">
        <v>886</v>
      </c>
      <c r="F8">
        <v>46005</v>
      </c>
      <c r="J8" t="s">
        <v>62</v>
      </c>
      <c r="K8" t="s">
        <v>55</v>
      </c>
      <c r="M8" t="s">
        <v>63</v>
      </c>
    </row>
    <row r="9" spans="1:17" x14ac:dyDescent="0.2">
      <c r="A9" t="s">
        <v>542</v>
      </c>
      <c r="B9" t="s">
        <v>158</v>
      </c>
      <c r="C9" t="s">
        <v>110</v>
      </c>
      <c r="D9" t="s">
        <v>887</v>
      </c>
      <c r="E9" t="s">
        <v>888</v>
      </c>
      <c r="F9">
        <v>46006</v>
      </c>
      <c r="J9" t="s">
        <v>62</v>
      </c>
      <c r="K9" t="s">
        <v>55</v>
      </c>
    </row>
    <row r="10" spans="1:17" x14ac:dyDescent="0.2">
      <c r="A10" t="s">
        <v>77</v>
      </c>
      <c r="B10" t="s">
        <v>231</v>
      </c>
      <c r="C10" t="s">
        <v>110</v>
      </c>
      <c r="D10" t="s">
        <v>889</v>
      </c>
      <c r="E10" t="s">
        <v>890</v>
      </c>
      <c r="F10">
        <v>46006</v>
      </c>
      <c r="J10" t="s">
        <v>62</v>
      </c>
      <c r="K10" t="s">
        <v>55</v>
      </c>
    </row>
    <row r="11" spans="1:17" x14ac:dyDescent="0.2">
      <c r="A11" t="s">
        <v>76</v>
      </c>
      <c r="B11" t="s">
        <v>305</v>
      </c>
      <c r="C11" t="s">
        <v>110</v>
      </c>
      <c r="D11" t="s">
        <v>891</v>
      </c>
      <c r="E11" t="s">
        <v>892</v>
      </c>
      <c r="F11">
        <v>46006</v>
      </c>
      <c r="J11" t="s">
        <v>62</v>
      </c>
      <c r="K11" t="s">
        <v>55</v>
      </c>
    </row>
    <row r="12" spans="1:17" x14ac:dyDescent="0.2">
      <c r="A12" t="s">
        <v>542</v>
      </c>
      <c r="B12" t="s">
        <v>305</v>
      </c>
      <c r="C12" t="s">
        <v>110</v>
      </c>
      <c r="D12" t="s">
        <v>893</v>
      </c>
      <c r="E12" t="s">
        <v>894</v>
      </c>
      <c r="F12">
        <v>46006</v>
      </c>
      <c r="J12" t="s">
        <v>62</v>
      </c>
      <c r="K12" t="s">
        <v>55</v>
      </c>
    </row>
    <row r="13" spans="1:17" x14ac:dyDescent="0.2">
      <c r="A13" t="s">
        <v>77</v>
      </c>
      <c r="B13" t="s">
        <v>413</v>
      </c>
      <c r="C13" t="s">
        <v>110</v>
      </c>
      <c r="D13" t="s">
        <v>895</v>
      </c>
      <c r="E13" t="s">
        <v>896</v>
      </c>
      <c r="F13">
        <v>46006</v>
      </c>
      <c r="J13" t="s">
        <v>62</v>
      </c>
      <c r="K13" t="s">
        <v>55</v>
      </c>
    </row>
    <row r="14" spans="1:17" x14ac:dyDescent="0.2">
      <c r="A14" t="s">
        <v>76</v>
      </c>
      <c r="B14" t="s">
        <v>175</v>
      </c>
      <c r="C14" t="s">
        <v>110</v>
      </c>
      <c r="D14" t="s">
        <v>897</v>
      </c>
      <c r="E14" t="s">
        <v>898</v>
      </c>
      <c r="F14">
        <v>46006</v>
      </c>
      <c r="J14" t="s">
        <v>62</v>
      </c>
      <c r="K14" t="s">
        <v>55</v>
      </c>
    </row>
    <row r="15" spans="1:17" x14ac:dyDescent="0.2">
      <c r="A15" t="s">
        <v>76</v>
      </c>
      <c r="B15" t="s">
        <v>257</v>
      </c>
      <c r="C15" t="s">
        <v>110</v>
      </c>
      <c r="D15" t="s">
        <v>899</v>
      </c>
      <c r="E15" t="s">
        <v>900</v>
      </c>
      <c r="F15">
        <v>46006</v>
      </c>
      <c r="J15" t="s">
        <v>62</v>
      </c>
      <c r="K15" t="s">
        <v>55</v>
      </c>
    </row>
    <row r="16" spans="1:17" x14ac:dyDescent="0.2">
      <c r="A16" t="s">
        <v>76</v>
      </c>
      <c r="B16" t="s">
        <v>257</v>
      </c>
      <c r="C16" t="s">
        <v>110</v>
      </c>
      <c r="D16" t="s">
        <v>901</v>
      </c>
      <c r="E16" t="s">
        <v>902</v>
      </c>
      <c r="F16">
        <v>46006</v>
      </c>
      <c r="J16" t="s">
        <v>62</v>
      </c>
      <c r="K16" t="s">
        <v>55</v>
      </c>
    </row>
    <row r="17" spans="1:11" x14ac:dyDescent="0.2">
      <c r="A17" t="s">
        <v>76</v>
      </c>
      <c r="B17" t="s">
        <v>181</v>
      </c>
      <c r="C17" t="s">
        <v>110</v>
      </c>
      <c r="D17" t="s">
        <v>903</v>
      </c>
      <c r="E17" t="s">
        <v>904</v>
      </c>
      <c r="F17">
        <v>46006</v>
      </c>
      <c r="J17" t="s">
        <v>62</v>
      </c>
      <c r="K17" t="s">
        <v>55</v>
      </c>
    </row>
    <row r="18" spans="1:11" x14ac:dyDescent="0.2">
      <c r="A18" t="s">
        <v>76</v>
      </c>
      <c r="B18" t="s">
        <v>181</v>
      </c>
      <c r="C18" t="s">
        <v>110</v>
      </c>
      <c r="D18" t="s">
        <v>905</v>
      </c>
      <c r="E18" t="s">
        <v>906</v>
      </c>
      <c r="F18">
        <v>46006</v>
      </c>
      <c r="J18" t="s">
        <v>62</v>
      </c>
      <c r="K18" t="s">
        <v>55</v>
      </c>
    </row>
    <row r="19" spans="1:11" x14ac:dyDescent="0.2">
      <c r="A19" t="s">
        <v>76</v>
      </c>
      <c r="B19" t="s">
        <v>124</v>
      </c>
      <c r="C19" t="s">
        <v>110</v>
      </c>
      <c r="D19" t="s">
        <v>907</v>
      </c>
      <c r="E19" t="s">
        <v>908</v>
      </c>
      <c r="F19">
        <v>46006</v>
      </c>
      <c r="J19" t="s">
        <v>62</v>
      </c>
      <c r="K19" t="s">
        <v>55</v>
      </c>
    </row>
    <row r="20" spans="1:11" x14ac:dyDescent="0.2">
      <c r="A20" t="s">
        <v>76</v>
      </c>
      <c r="B20" t="s">
        <v>124</v>
      </c>
      <c r="C20" t="s">
        <v>110</v>
      </c>
      <c r="D20" t="s">
        <v>909</v>
      </c>
      <c r="E20" t="s">
        <v>910</v>
      </c>
      <c r="F20">
        <v>46006</v>
      </c>
      <c r="J20" t="s">
        <v>62</v>
      </c>
      <c r="K20" t="s">
        <v>55</v>
      </c>
    </row>
    <row r="21" spans="1:11" x14ac:dyDescent="0.2">
      <c r="A21" t="s">
        <v>76</v>
      </c>
      <c r="B21" t="s">
        <v>187</v>
      </c>
      <c r="C21" t="s">
        <v>110</v>
      </c>
      <c r="D21" t="s">
        <v>911</v>
      </c>
      <c r="E21" t="s">
        <v>912</v>
      </c>
      <c r="F21">
        <v>46006</v>
      </c>
      <c r="J21" t="s">
        <v>62</v>
      </c>
      <c r="K21" t="s">
        <v>55</v>
      </c>
    </row>
    <row r="22" spans="1:11" x14ac:dyDescent="0.2">
      <c r="A22" t="s">
        <v>542</v>
      </c>
      <c r="B22" t="s">
        <v>192</v>
      </c>
      <c r="C22" t="s">
        <v>110</v>
      </c>
      <c r="D22" t="s">
        <v>913</v>
      </c>
      <c r="E22" t="s">
        <v>914</v>
      </c>
      <c r="F22">
        <v>46006</v>
      </c>
      <c r="J22" t="s">
        <v>62</v>
      </c>
      <c r="K22" t="s">
        <v>55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364</v>
      </c>
      <c r="B4" t="s">
        <v>224</v>
      </c>
      <c r="C4" t="s">
        <v>110</v>
      </c>
      <c r="D4" t="s">
        <v>365</v>
      </c>
      <c r="E4" t="s">
        <v>366</v>
      </c>
      <c r="F4">
        <v>46004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93</v>
      </c>
      <c r="B5" t="s">
        <v>224</v>
      </c>
      <c r="C5" t="s">
        <v>110</v>
      </c>
      <c r="D5" t="s">
        <v>367</v>
      </c>
      <c r="E5" t="s">
        <v>368</v>
      </c>
      <c r="F5">
        <v>46004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93</v>
      </c>
      <c r="B6" t="s">
        <v>119</v>
      </c>
      <c r="C6" t="s">
        <v>110</v>
      </c>
      <c r="D6" t="s">
        <v>369</v>
      </c>
      <c r="E6" t="s">
        <v>370</v>
      </c>
      <c r="F6">
        <v>46005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93</v>
      </c>
      <c r="B7" t="s">
        <v>119</v>
      </c>
      <c r="C7" t="s">
        <v>110</v>
      </c>
      <c r="D7" t="s">
        <v>371</v>
      </c>
      <c r="E7" t="s">
        <v>372</v>
      </c>
      <c r="F7">
        <v>46005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96</v>
      </c>
      <c r="B8" t="s">
        <v>305</v>
      </c>
      <c r="C8" t="s">
        <v>110</v>
      </c>
      <c r="D8" t="s">
        <v>373</v>
      </c>
      <c r="E8" t="s">
        <v>374</v>
      </c>
      <c r="F8">
        <v>46011</v>
      </c>
      <c r="G8" t="s">
        <v>7</v>
      </c>
      <c r="J8" t="s">
        <v>62</v>
      </c>
      <c r="K8" t="s">
        <v>55</v>
      </c>
      <c r="M8" t="s">
        <v>63</v>
      </c>
    </row>
    <row r="9" spans="1:17" x14ac:dyDescent="0.2">
      <c r="A9" t="s">
        <v>89</v>
      </c>
      <c r="B9" t="s">
        <v>178</v>
      </c>
      <c r="C9" t="s">
        <v>110</v>
      </c>
      <c r="D9" t="s">
        <v>375</v>
      </c>
      <c r="E9" t="s">
        <v>376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364</v>
      </c>
      <c r="B4" t="s">
        <v>109</v>
      </c>
      <c r="C4" t="s">
        <v>3</v>
      </c>
      <c r="D4" t="s">
        <v>655</v>
      </c>
      <c r="E4" t="s">
        <v>656</v>
      </c>
      <c r="F4" t="s">
        <v>59</v>
      </c>
      <c r="G4">
        <v>45995</v>
      </c>
      <c r="H4">
        <v>46005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89</v>
      </c>
      <c r="B5" t="s">
        <v>113</v>
      </c>
      <c r="C5" t="s">
        <v>3</v>
      </c>
      <c r="D5" t="s">
        <v>657</v>
      </c>
      <c r="E5" t="s">
        <v>658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89</v>
      </c>
      <c r="B6" t="s">
        <v>150</v>
      </c>
      <c r="C6" t="s">
        <v>3</v>
      </c>
      <c r="D6" t="s">
        <v>659</v>
      </c>
      <c r="E6" t="s">
        <v>660</v>
      </c>
      <c r="F6" t="s">
        <v>59</v>
      </c>
      <c r="G6">
        <v>46002</v>
      </c>
      <c r="H6">
        <v>46012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93</v>
      </c>
      <c r="B7" t="s">
        <v>116</v>
      </c>
      <c r="C7" t="s">
        <v>3</v>
      </c>
      <c r="D7" t="s">
        <v>661</v>
      </c>
      <c r="E7" t="s">
        <v>662</v>
      </c>
      <c r="F7" t="s">
        <v>59</v>
      </c>
      <c r="G7">
        <v>46003</v>
      </c>
      <c r="H7">
        <v>46013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89</v>
      </c>
      <c r="B8" t="s">
        <v>116</v>
      </c>
      <c r="C8" t="s">
        <v>137</v>
      </c>
      <c r="D8" t="s">
        <v>663</v>
      </c>
      <c r="E8" t="s">
        <v>664</v>
      </c>
      <c r="F8" t="s">
        <v>53</v>
      </c>
      <c r="G8">
        <v>46003</v>
      </c>
      <c r="H8">
        <v>46013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364</v>
      </c>
      <c r="B9" t="s">
        <v>224</v>
      </c>
      <c r="C9" t="s">
        <v>3</v>
      </c>
      <c r="D9" t="s">
        <v>665</v>
      </c>
      <c r="E9" t="s">
        <v>666</v>
      </c>
      <c r="F9" t="s">
        <v>59</v>
      </c>
      <c r="G9">
        <v>46004</v>
      </c>
      <c r="H9">
        <v>46014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89</v>
      </c>
      <c r="B10" t="s">
        <v>224</v>
      </c>
      <c r="C10" t="s">
        <v>3</v>
      </c>
      <c r="D10" t="s">
        <v>667</v>
      </c>
      <c r="E10" t="s">
        <v>668</v>
      </c>
      <c r="F10" t="s">
        <v>59</v>
      </c>
      <c r="G10">
        <v>46004</v>
      </c>
      <c r="H10">
        <v>46014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89</v>
      </c>
      <c r="B11" t="s">
        <v>224</v>
      </c>
      <c r="C11" t="s">
        <v>137</v>
      </c>
      <c r="D11" t="s">
        <v>669</v>
      </c>
      <c r="E11" t="s">
        <v>670</v>
      </c>
      <c r="F11" t="s">
        <v>59</v>
      </c>
      <c r="G11">
        <v>46004</v>
      </c>
      <c r="H11">
        <v>46014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364</v>
      </c>
      <c r="B12" t="s">
        <v>224</v>
      </c>
      <c r="C12" t="s">
        <v>157</v>
      </c>
      <c r="D12" t="s">
        <v>365</v>
      </c>
      <c r="E12" t="s">
        <v>366</v>
      </c>
      <c r="F12" t="s">
        <v>59</v>
      </c>
      <c r="G12">
        <v>46004</v>
      </c>
      <c r="H12">
        <v>46014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93</v>
      </c>
      <c r="B13" t="s">
        <v>224</v>
      </c>
      <c r="C13" t="s">
        <v>157</v>
      </c>
      <c r="D13" t="s">
        <v>367</v>
      </c>
      <c r="E13" t="s">
        <v>368</v>
      </c>
      <c r="F13" t="s">
        <v>59</v>
      </c>
      <c r="G13">
        <v>46004</v>
      </c>
      <c r="H13">
        <v>46014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89</v>
      </c>
      <c r="B14" t="s">
        <v>119</v>
      </c>
      <c r="C14" t="s">
        <v>3</v>
      </c>
      <c r="D14" t="s">
        <v>671</v>
      </c>
      <c r="E14" t="s">
        <v>672</v>
      </c>
      <c r="F14" t="s">
        <v>53</v>
      </c>
      <c r="G14">
        <v>46005</v>
      </c>
      <c r="H14">
        <v>46015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93</v>
      </c>
      <c r="B15" t="s">
        <v>158</v>
      </c>
      <c r="C15" t="s">
        <v>3</v>
      </c>
      <c r="D15" t="s">
        <v>673</v>
      </c>
      <c r="E15" t="s">
        <v>674</v>
      </c>
      <c r="F15" t="s">
        <v>59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364</v>
      </c>
      <c r="B16" t="s">
        <v>305</v>
      </c>
      <c r="C16" t="s">
        <v>3</v>
      </c>
      <c r="D16" t="s">
        <v>675</v>
      </c>
      <c r="E16" t="s">
        <v>676</v>
      </c>
      <c r="F16" t="s">
        <v>59</v>
      </c>
      <c r="G16">
        <v>46006</v>
      </c>
      <c r="H16">
        <v>46018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96</v>
      </c>
      <c r="B17" t="s">
        <v>305</v>
      </c>
      <c r="C17" t="s">
        <v>3</v>
      </c>
      <c r="D17" t="s">
        <v>677</v>
      </c>
      <c r="E17" t="s">
        <v>678</v>
      </c>
      <c r="F17" t="s">
        <v>59</v>
      </c>
      <c r="G17">
        <v>46006</v>
      </c>
      <c r="H17">
        <v>46018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89</v>
      </c>
      <c r="B18" t="s">
        <v>161</v>
      </c>
      <c r="C18" t="s">
        <v>3</v>
      </c>
      <c r="D18" t="s">
        <v>679</v>
      </c>
      <c r="E18" t="s">
        <v>680</v>
      </c>
      <c r="F18" t="s">
        <v>53</v>
      </c>
      <c r="G18">
        <v>46006</v>
      </c>
      <c r="H18">
        <v>46019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96</v>
      </c>
      <c r="B19" t="s">
        <v>161</v>
      </c>
      <c r="C19" t="s">
        <v>137</v>
      </c>
      <c r="D19" t="s">
        <v>681</v>
      </c>
      <c r="E19" t="s">
        <v>682</v>
      </c>
      <c r="F19" t="s">
        <v>59</v>
      </c>
      <c r="G19">
        <v>46006</v>
      </c>
      <c r="H19">
        <v>46019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89</v>
      </c>
      <c r="B20" t="s">
        <v>413</v>
      </c>
      <c r="C20" t="s">
        <v>3</v>
      </c>
      <c r="D20" t="s">
        <v>683</v>
      </c>
      <c r="E20" t="s">
        <v>684</v>
      </c>
      <c r="F20" t="s">
        <v>59</v>
      </c>
      <c r="G20">
        <v>46011</v>
      </c>
      <c r="H20">
        <v>46022</v>
      </c>
      <c r="I20" t="s">
        <v>7</v>
      </c>
      <c r="J20" t="s">
        <v>14</v>
      </c>
      <c r="M20" t="s">
        <v>199</v>
      </c>
      <c r="N20" t="s">
        <v>55</v>
      </c>
      <c r="O20" t="s">
        <v>55</v>
      </c>
    </row>
    <row r="21" spans="1:15" x14ac:dyDescent="0.2">
      <c r="A21" t="s">
        <v>364</v>
      </c>
      <c r="B21" t="s">
        <v>175</v>
      </c>
      <c r="C21" t="s">
        <v>3</v>
      </c>
      <c r="D21" t="s">
        <v>685</v>
      </c>
      <c r="E21" t="s">
        <v>686</v>
      </c>
      <c r="F21" t="s">
        <v>53</v>
      </c>
      <c r="G21">
        <v>46006</v>
      </c>
      <c r="H21">
        <v>46023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96</v>
      </c>
      <c r="B22" t="s">
        <v>175</v>
      </c>
      <c r="C22" t="s">
        <v>137</v>
      </c>
      <c r="D22" t="s">
        <v>687</v>
      </c>
      <c r="E22" t="s">
        <v>688</v>
      </c>
      <c r="F22" t="s">
        <v>59</v>
      </c>
      <c r="G22">
        <v>46006</v>
      </c>
      <c r="H22">
        <v>46023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89</v>
      </c>
      <c r="B23" t="s">
        <v>178</v>
      </c>
      <c r="C23" t="s">
        <v>157</v>
      </c>
      <c r="D23" t="s">
        <v>375</v>
      </c>
      <c r="E23" t="s">
        <v>376</v>
      </c>
      <c r="F23" t="s">
        <v>59</v>
      </c>
      <c r="G23">
        <v>46006</v>
      </c>
      <c r="H23">
        <v>46025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96</v>
      </c>
      <c r="B24" t="s">
        <v>181</v>
      </c>
      <c r="C24" t="s">
        <v>3</v>
      </c>
      <c r="D24" t="s">
        <v>689</v>
      </c>
      <c r="E24" t="s">
        <v>690</v>
      </c>
      <c r="F24" t="s">
        <v>59</v>
      </c>
      <c r="G24">
        <v>46011</v>
      </c>
      <c r="H24">
        <v>46026</v>
      </c>
      <c r="I24" t="s">
        <v>7</v>
      </c>
      <c r="J24" t="s">
        <v>54</v>
      </c>
      <c r="M24" t="s">
        <v>62</v>
      </c>
      <c r="N24" t="s">
        <v>55</v>
      </c>
      <c r="O24" t="s">
        <v>55</v>
      </c>
    </row>
    <row r="25" spans="1:15" x14ac:dyDescent="0.2">
      <c r="A25" t="s">
        <v>96</v>
      </c>
      <c r="B25" t="s">
        <v>240</v>
      </c>
      <c r="C25" t="s">
        <v>137</v>
      </c>
      <c r="D25" t="s">
        <v>691</v>
      </c>
      <c r="E25" t="s">
        <v>692</v>
      </c>
      <c r="F25" t="s">
        <v>59</v>
      </c>
      <c r="G25">
        <v>46006</v>
      </c>
      <c r="H25">
        <v>46027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93</v>
      </c>
      <c r="B26" t="s">
        <v>192</v>
      </c>
      <c r="C26" t="s">
        <v>3</v>
      </c>
      <c r="D26" t="s">
        <v>693</v>
      </c>
      <c r="E26" t="s">
        <v>694</v>
      </c>
      <c r="F26" t="s">
        <v>59</v>
      </c>
      <c r="G26">
        <v>46006</v>
      </c>
      <c r="H26">
        <v>46027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91</v>
      </c>
      <c r="B27" t="s">
        <v>192</v>
      </c>
      <c r="C27" t="s">
        <v>3</v>
      </c>
      <c r="D27" t="s">
        <v>695</v>
      </c>
      <c r="E27" t="s">
        <v>696</v>
      </c>
      <c r="F27" t="s">
        <v>53</v>
      </c>
      <c r="G27">
        <v>46006</v>
      </c>
      <c r="H27">
        <v>46027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workbookViewId="0"/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86</v>
      </c>
      <c r="B4" t="s">
        <v>127</v>
      </c>
      <c r="C4" t="s">
        <v>3</v>
      </c>
      <c r="D4" t="s">
        <v>581</v>
      </c>
      <c r="E4" t="s">
        <v>582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85</v>
      </c>
      <c r="B5" t="s">
        <v>127</v>
      </c>
      <c r="C5" t="s">
        <v>137</v>
      </c>
      <c r="D5" t="s">
        <v>583</v>
      </c>
      <c r="E5" t="s">
        <v>584</v>
      </c>
      <c r="F5" t="s">
        <v>53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85</v>
      </c>
      <c r="B6" t="s">
        <v>127</v>
      </c>
      <c r="C6" t="s">
        <v>137</v>
      </c>
      <c r="D6" t="s">
        <v>585</v>
      </c>
      <c r="E6" t="s">
        <v>586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84</v>
      </c>
      <c r="B7" t="s">
        <v>127</v>
      </c>
      <c r="C7" t="s">
        <v>157</v>
      </c>
      <c r="D7" t="s">
        <v>377</v>
      </c>
      <c r="E7" t="s">
        <v>378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85</v>
      </c>
      <c r="B8" t="s">
        <v>248</v>
      </c>
      <c r="C8" t="s">
        <v>3</v>
      </c>
      <c r="D8" t="s">
        <v>587</v>
      </c>
      <c r="E8" t="s">
        <v>588</v>
      </c>
      <c r="F8" t="s">
        <v>59</v>
      </c>
      <c r="G8">
        <v>45993</v>
      </c>
      <c r="H8">
        <v>46003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84</v>
      </c>
      <c r="B9" t="s">
        <v>132</v>
      </c>
      <c r="C9" t="s">
        <v>3</v>
      </c>
      <c r="D9" t="s">
        <v>589</v>
      </c>
      <c r="E9" t="s">
        <v>590</v>
      </c>
      <c r="F9" t="s">
        <v>53</v>
      </c>
      <c r="G9">
        <v>45994</v>
      </c>
      <c r="H9">
        <v>46004</v>
      </c>
      <c r="I9" t="s">
        <v>14</v>
      </c>
      <c r="J9" t="s">
        <v>54</v>
      </c>
      <c r="M9" t="s">
        <v>199</v>
      </c>
      <c r="N9" t="s">
        <v>55</v>
      </c>
      <c r="O9" t="s">
        <v>55</v>
      </c>
    </row>
    <row r="10" spans="1:23" x14ac:dyDescent="0.2">
      <c r="A10" t="s">
        <v>84</v>
      </c>
      <c r="B10" t="s">
        <v>132</v>
      </c>
      <c r="C10" t="s">
        <v>157</v>
      </c>
      <c r="D10" t="s">
        <v>381</v>
      </c>
      <c r="E10" t="s">
        <v>382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84</v>
      </c>
      <c r="B11" t="s">
        <v>132</v>
      </c>
      <c r="C11" t="s">
        <v>157</v>
      </c>
      <c r="D11" t="s">
        <v>383</v>
      </c>
      <c r="E11" t="s">
        <v>384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84</v>
      </c>
      <c r="B12" t="s">
        <v>211</v>
      </c>
      <c r="C12" t="s">
        <v>3</v>
      </c>
      <c r="D12" t="s">
        <v>591</v>
      </c>
      <c r="E12" t="s">
        <v>592</v>
      </c>
      <c r="F12" t="s">
        <v>53</v>
      </c>
      <c r="G12">
        <v>45996</v>
      </c>
      <c r="H12">
        <v>46006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85</v>
      </c>
      <c r="B13" t="s">
        <v>211</v>
      </c>
      <c r="C13" t="s">
        <v>3</v>
      </c>
      <c r="D13" t="s">
        <v>593</v>
      </c>
      <c r="E13" t="s">
        <v>594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85</v>
      </c>
      <c r="B14" t="s">
        <v>140</v>
      </c>
      <c r="C14" t="s">
        <v>157</v>
      </c>
      <c r="D14" t="s">
        <v>385</v>
      </c>
      <c r="E14" t="s">
        <v>386</v>
      </c>
      <c r="F14" t="s">
        <v>59</v>
      </c>
      <c r="G14">
        <v>45997</v>
      </c>
      <c r="H14">
        <v>46007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85</v>
      </c>
      <c r="B15" t="s">
        <v>140</v>
      </c>
      <c r="C15" t="s">
        <v>157</v>
      </c>
      <c r="D15" t="s">
        <v>387</v>
      </c>
      <c r="E15" t="s">
        <v>388</v>
      </c>
      <c r="F15" t="s">
        <v>59</v>
      </c>
      <c r="G15">
        <v>45997</v>
      </c>
      <c r="H15">
        <v>46007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85</v>
      </c>
      <c r="B16" t="s">
        <v>140</v>
      </c>
      <c r="C16" t="s">
        <v>157</v>
      </c>
      <c r="D16" t="s">
        <v>389</v>
      </c>
      <c r="E16" t="s">
        <v>390</v>
      </c>
      <c r="F16" t="s">
        <v>59</v>
      </c>
      <c r="G16">
        <v>45997</v>
      </c>
      <c r="H16">
        <v>46007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84</v>
      </c>
      <c r="B17" t="s">
        <v>140</v>
      </c>
      <c r="C17" t="s">
        <v>166</v>
      </c>
      <c r="D17" t="s">
        <v>595</v>
      </c>
      <c r="E17" t="s">
        <v>596</v>
      </c>
      <c r="F17" t="s">
        <v>59</v>
      </c>
      <c r="G17">
        <v>45997</v>
      </c>
      <c r="H17">
        <v>46007</v>
      </c>
      <c r="I17" t="s">
        <v>14</v>
      </c>
      <c r="J17" t="s">
        <v>14</v>
      </c>
      <c r="M17" t="s">
        <v>199</v>
      </c>
      <c r="N17" t="s">
        <v>55</v>
      </c>
      <c r="O17" t="s">
        <v>55</v>
      </c>
    </row>
    <row r="18" spans="1:15" x14ac:dyDescent="0.2">
      <c r="A18" t="s">
        <v>65</v>
      </c>
      <c r="B18" t="s">
        <v>219</v>
      </c>
      <c r="C18" t="s">
        <v>3</v>
      </c>
      <c r="D18" t="s">
        <v>597</v>
      </c>
      <c r="E18" t="s">
        <v>598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85</v>
      </c>
      <c r="B19" t="s">
        <v>219</v>
      </c>
      <c r="C19" t="s">
        <v>3</v>
      </c>
      <c r="D19" t="s">
        <v>599</v>
      </c>
      <c r="E19" t="s">
        <v>600</v>
      </c>
      <c r="F19" t="s">
        <v>59</v>
      </c>
      <c r="G19">
        <v>45998</v>
      </c>
      <c r="H19">
        <v>46008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219</v>
      </c>
      <c r="C20" t="s">
        <v>3</v>
      </c>
      <c r="D20" t="s">
        <v>601</v>
      </c>
      <c r="E20" t="s">
        <v>602</v>
      </c>
      <c r="F20" t="s">
        <v>59</v>
      </c>
      <c r="G20">
        <v>45998</v>
      </c>
      <c r="H20">
        <v>46008</v>
      </c>
      <c r="I20" t="s">
        <v>63</v>
      </c>
      <c r="J20" t="s">
        <v>63</v>
      </c>
      <c r="M20" t="s">
        <v>199</v>
      </c>
      <c r="N20" t="s">
        <v>55</v>
      </c>
      <c r="O20" t="s">
        <v>55</v>
      </c>
    </row>
    <row r="21" spans="1:15" x14ac:dyDescent="0.2">
      <c r="A21" t="s">
        <v>84</v>
      </c>
      <c r="B21" t="s">
        <v>219</v>
      </c>
      <c r="C21" t="s">
        <v>157</v>
      </c>
      <c r="D21" t="s">
        <v>391</v>
      </c>
      <c r="E21" t="s">
        <v>392</v>
      </c>
      <c r="F21" t="s">
        <v>59</v>
      </c>
      <c r="G21">
        <v>45998</v>
      </c>
      <c r="H21">
        <v>46008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65</v>
      </c>
      <c r="B22" t="s">
        <v>271</v>
      </c>
      <c r="C22" t="s">
        <v>3</v>
      </c>
      <c r="D22" t="s">
        <v>603</v>
      </c>
      <c r="E22" t="s">
        <v>604</v>
      </c>
      <c r="F22" t="s">
        <v>59</v>
      </c>
      <c r="G22">
        <v>46000</v>
      </c>
      <c r="H22">
        <v>46010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86</v>
      </c>
      <c r="B23" t="s">
        <v>113</v>
      </c>
      <c r="C23" t="s">
        <v>3</v>
      </c>
      <c r="D23" t="s">
        <v>605</v>
      </c>
      <c r="E23" t="s">
        <v>606</v>
      </c>
      <c r="F23" t="s">
        <v>59</v>
      </c>
      <c r="G23">
        <v>46001</v>
      </c>
      <c r="H23">
        <v>46011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86</v>
      </c>
      <c r="B24" t="s">
        <v>113</v>
      </c>
      <c r="C24" t="s">
        <v>3</v>
      </c>
      <c r="D24" t="s">
        <v>607</v>
      </c>
      <c r="E24" t="s">
        <v>608</v>
      </c>
      <c r="F24" t="s">
        <v>59</v>
      </c>
      <c r="G24">
        <v>46001</v>
      </c>
      <c r="H24">
        <v>46011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86</v>
      </c>
      <c r="B25" t="s">
        <v>113</v>
      </c>
      <c r="C25" t="s">
        <v>3</v>
      </c>
      <c r="D25" t="s">
        <v>609</v>
      </c>
      <c r="E25" t="s">
        <v>610</v>
      </c>
      <c r="F25" t="s">
        <v>59</v>
      </c>
      <c r="G25">
        <v>46001</v>
      </c>
      <c r="H25">
        <v>46011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84</v>
      </c>
      <c r="B26" t="s">
        <v>113</v>
      </c>
      <c r="C26" t="s">
        <v>166</v>
      </c>
      <c r="D26" t="s">
        <v>611</v>
      </c>
      <c r="E26" t="s">
        <v>612</v>
      </c>
      <c r="F26" t="s">
        <v>59</v>
      </c>
      <c r="G26">
        <v>46001</v>
      </c>
      <c r="H26">
        <v>46011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86</v>
      </c>
      <c r="B27" t="s">
        <v>150</v>
      </c>
      <c r="C27" t="s">
        <v>157</v>
      </c>
      <c r="D27" t="s">
        <v>393</v>
      </c>
      <c r="E27" t="s">
        <v>394</v>
      </c>
      <c r="F27" t="s">
        <v>59</v>
      </c>
      <c r="G27">
        <v>46002</v>
      </c>
      <c r="H27">
        <v>46012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86</v>
      </c>
      <c r="B28" t="s">
        <v>150</v>
      </c>
      <c r="C28" t="s">
        <v>157</v>
      </c>
      <c r="D28" t="s">
        <v>395</v>
      </c>
      <c r="E28" t="s">
        <v>396</v>
      </c>
      <c r="F28" t="s">
        <v>59</v>
      </c>
      <c r="G28">
        <v>46002</v>
      </c>
      <c r="H28">
        <v>46012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85</v>
      </c>
      <c r="B29" t="s">
        <v>116</v>
      </c>
      <c r="C29" t="s">
        <v>157</v>
      </c>
      <c r="D29" t="s">
        <v>397</v>
      </c>
      <c r="E29" t="s">
        <v>398</v>
      </c>
      <c r="F29" t="s">
        <v>59</v>
      </c>
      <c r="G29">
        <v>46003</v>
      </c>
      <c r="H29">
        <v>46013</v>
      </c>
      <c r="I29" t="s">
        <v>6</v>
      </c>
      <c r="M29" t="s">
        <v>62</v>
      </c>
      <c r="N29" t="s">
        <v>55</v>
      </c>
      <c r="O29" t="s">
        <v>55</v>
      </c>
    </row>
    <row r="30" spans="1:15" x14ac:dyDescent="0.2">
      <c r="A30" t="s">
        <v>85</v>
      </c>
      <c r="B30" t="s">
        <v>224</v>
      </c>
      <c r="C30" t="s">
        <v>157</v>
      </c>
      <c r="D30" t="s">
        <v>399</v>
      </c>
      <c r="E30" t="s">
        <v>400</v>
      </c>
      <c r="F30" t="s">
        <v>59</v>
      </c>
      <c r="G30">
        <v>46004</v>
      </c>
      <c r="H30">
        <v>46014</v>
      </c>
      <c r="I30" t="s">
        <v>6</v>
      </c>
      <c r="M30" t="s">
        <v>62</v>
      </c>
      <c r="N30" t="s">
        <v>55</v>
      </c>
      <c r="O30" t="s">
        <v>55</v>
      </c>
    </row>
    <row r="31" spans="1:15" x14ac:dyDescent="0.2">
      <c r="A31" t="s">
        <v>85</v>
      </c>
      <c r="B31" t="s">
        <v>224</v>
      </c>
      <c r="C31" t="s">
        <v>157</v>
      </c>
      <c r="D31" t="s">
        <v>401</v>
      </c>
      <c r="E31" t="s">
        <v>402</v>
      </c>
      <c r="F31" t="s">
        <v>59</v>
      </c>
      <c r="G31">
        <v>46004</v>
      </c>
      <c r="H31">
        <v>46014</v>
      </c>
      <c r="I31" t="s">
        <v>6</v>
      </c>
      <c r="M31" t="s">
        <v>62</v>
      </c>
      <c r="N31" t="s">
        <v>55</v>
      </c>
      <c r="O31" t="s">
        <v>55</v>
      </c>
    </row>
    <row r="32" spans="1:15" x14ac:dyDescent="0.2">
      <c r="A32" t="s">
        <v>86</v>
      </c>
      <c r="B32" t="s">
        <v>119</v>
      </c>
      <c r="C32" t="s">
        <v>3</v>
      </c>
      <c r="D32" t="s">
        <v>613</v>
      </c>
      <c r="E32" t="s">
        <v>614</v>
      </c>
      <c r="F32" t="s">
        <v>59</v>
      </c>
      <c r="G32">
        <v>46005</v>
      </c>
      <c r="H32">
        <v>46015</v>
      </c>
      <c r="I32" t="s">
        <v>6</v>
      </c>
      <c r="M32" t="s">
        <v>62</v>
      </c>
      <c r="N32" t="s">
        <v>55</v>
      </c>
      <c r="O32" t="s">
        <v>55</v>
      </c>
    </row>
    <row r="33" spans="1:15" x14ac:dyDescent="0.2">
      <c r="A33" t="s">
        <v>85</v>
      </c>
      <c r="B33" t="s">
        <v>119</v>
      </c>
      <c r="C33" t="s">
        <v>3</v>
      </c>
      <c r="D33" t="s">
        <v>615</v>
      </c>
      <c r="E33" t="s">
        <v>616</v>
      </c>
      <c r="F33" t="s">
        <v>53</v>
      </c>
      <c r="G33">
        <v>46005</v>
      </c>
      <c r="H33">
        <v>46015</v>
      </c>
      <c r="I33" t="s">
        <v>6</v>
      </c>
      <c r="M33" t="s">
        <v>62</v>
      </c>
      <c r="N33" t="s">
        <v>55</v>
      </c>
      <c r="O33" t="s">
        <v>55</v>
      </c>
    </row>
    <row r="34" spans="1:15" x14ac:dyDescent="0.2">
      <c r="A34" t="s">
        <v>84</v>
      </c>
      <c r="B34" t="s">
        <v>158</v>
      </c>
      <c r="C34" t="s">
        <v>157</v>
      </c>
      <c r="D34" t="s">
        <v>403</v>
      </c>
      <c r="E34" t="s">
        <v>404</v>
      </c>
      <c r="F34" t="s">
        <v>53</v>
      </c>
      <c r="G34">
        <v>46006</v>
      </c>
      <c r="H34">
        <v>46016</v>
      </c>
      <c r="I34" t="s">
        <v>6</v>
      </c>
      <c r="M34" t="s">
        <v>62</v>
      </c>
      <c r="N34" t="s">
        <v>55</v>
      </c>
      <c r="O34" t="s">
        <v>55</v>
      </c>
    </row>
    <row r="35" spans="1:15" x14ac:dyDescent="0.2">
      <c r="A35" t="s">
        <v>84</v>
      </c>
      <c r="B35" t="s">
        <v>158</v>
      </c>
      <c r="C35" t="s">
        <v>157</v>
      </c>
      <c r="D35" t="s">
        <v>405</v>
      </c>
      <c r="E35" t="s">
        <v>406</v>
      </c>
      <c r="F35" t="s">
        <v>59</v>
      </c>
      <c r="G35">
        <v>46006</v>
      </c>
      <c r="H35">
        <v>46016</v>
      </c>
      <c r="I35" t="s">
        <v>6</v>
      </c>
      <c r="M35" t="s">
        <v>62</v>
      </c>
      <c r="N35" t="s">
        <v>55</v>
      </c>
      <c r="O35" t="s">
        <v>55</v>
      </c>
    </row>
    <row r="36" spans="1:15" x14ac:dyDescent="0.2">
      <c r="A36" t="s">
        <v>85</v>
      </c>
      <c r="B36" t="s">
        <v>231</v>
      </c>
      <c r="C36" t="s">
        <v>3</v>
      </c>
      <c r="D36" t="s">
        <v>617</v>
      </c>
      <c r="E36" t="s">
        <v>618</v>
      </c>
      <c r="F36" t="s">
        <v>59</v>
      </c>
      <c r="G36">
        <v>46006</v>
      </c>
      <c r="H36">
        <v>46017</v>
      </c>
      <c r="I36" t="s">
        <v>6</v>
      </c>
      <c r="M36" t="s">
        <v>62</v>
      </c>
      <c r="N36" t="s">
        <v>55</v>
      </c>
      <c r="O36" t="s">
        <v>55</v>
      </c>
    </row>
    <row r="37" spans="1:15" x14ac:dyDescent="0.2">
      <c r="A37" t="s">
        <v>85</v>
      </c>
      <c r="B37" t="s">
        <v>231</v>
      </c>
      <c r="C37" t="s">
        <v>157</v>
      </c>
      <c r="D37" t="s">
        <v>407</v>
      </c>
      <c r="E37" t="s">
        <v>408</v>
      </c>
      <c r="F37" t="s">
        <v>59</v>
      </c>
      <c r="G37">
        <v>46006</v>
      </c>
      <c r="H37">
        <v>46017</v>
      </c>
      <c r="I37" t="s">
        <v>6</v>
      </c>
      <c r="M37" t="s">
        <v>62</v>
      </c>
      <c r="N37" t="s">
        <v>55</v>
      </c>
      <c r="O37" t="s">
        <v>55</v>
      </c>
    </row>
    <row r="38" spans="1:15" x14ac:dyDescent="0.2">
      <c r="A38" t="s">
        <v>86</v>
      </c>
      <c r="B38" t="s">
        <v>305</v>
      </c>
      <c r="C38" t="s">
        <v>3</v>
      </c>
      <c r="D38" t="s">
        <v>619</v>
      </c>
      <c r="E38" t="s">
        <v>620</v>
      </c>
      <c r="F38" t="s">
        <v>59</v>
      </c>
      <c r="G38">
        <v>46006</v>
      </c>
      <c r="H38">
        <v>46018</v>
      </c>
      <c r="I38" t="s">
        <v>6</v>
      </c>
      <c r="M38" t="s">
        <v>62</v>
      </c>
      <c r="N38" t="s">
        <v>55</v>
      </c>
      <c r="O38" t="s">
        <v>55</v>
      </c>
    </row>
    <row r="39" spans="1:15" x14ac:dyDescent="0.2">
      <c r="A39" t="s">
        <v>84</v>
      </c>
      <c r="B39" t="s">
        <v>305</v>
      </c>
      <c r="C39" t="s">
        <v>157</v>
      </c>
      <c r="D39" t="s">
        <v>409</v>
      </c>
      <c r="E39" t="s">
        <v>410</v>
      </c>
      <c r="F39" t="s">
        <v>53</v>
      </c>
      <c r="G39">
        <v>46006</v>
      </c>
      <c r="H39">
        <v>46018</v>
      </c>
      <c r="I39" t="s">
        <v>6</v>
      </c>
      <c r="M39" t="s">
        <v>62</v>
      </c>
      <c r="N39" t="s">
        <v>55</v>
      </c>
      <c r="O39" t="s">
        <v>55</v>
      </c>
    </row>
    <row r="40" spans="1:15" x14ac:dyDescent="0.2">
      <c r="A40" t="s">
        <v>84</v>
      </c>
      <c r="B40" t="s">
        <v>305</v>
      </c>
      <c r="C40" t="s">
        <v>157</v>
      </c>
      <c r="D40" t="s">
        <v>411</v>
      </c>
      <c r="E40" t="s">
        <v>412</v>
      </c>
      <c r="F40" t="s">
        <v>59</v>
      </c>
      <c r="G40">
        <v>46006</v>
      </c>
      <c r="H40">
        <v>46018</v>
      </c>
      <c r="I40" t="s">
        <v>6</v>
      </c>
      <c r="M40" t="s">
        <v>62</v>
      </c>
      <c r="N40" t="s">
        <v>55</v>
      </c>
      <c r="O40" t="s">
        <v>55</v>
      </c>
    </row>
    <row r="41" spans="1:15" x14ac:dyDescent="0.2">
      <c r="A41" t="s">
        <v>84</v>
      </c>
      <c r="B41" t="s">
        <v>161</v>
      </c>
      <c r="C41" t="s">
        <v>3</v>
      </c>
      <c r="D41" t="s">
        <v>621</v>
      </c>
      <c r="E41" t="s">
        <v>622</v>
      </c>
      <c r="F41" t="s">
        <v>53</v>
      </c>
      <c r="G41">
        <v>46006</v>
      </c>
      <c r="H41">
        <v>46019</v>
      </c>
      <c r="M41" t="s">
        <v>62</v>
      </c>
      <c r="N41" t="s">
        <v>55</v>
      </c>
      <c r="O41" t="s">
        <v>55</v>
      </c>
    </row>
    <row r="42" spans="1:15" x14ac:dyDescent="0.2">
      <c r="A42" t="s">
        <v>86</v>
      </c>
      <c r="B42" t="s">
        <v>169</v>
      </c>
      <c r="C42" t="s">
        <v>3</v>
      </c>
      <c r="D42" t="s">
        <v>623</v>
      </c>
      <c r="E42" t="s">
        <v>624</v>
      </c>
      <c r="F42" t="s">
        <v>53</v>
      </c>
      <c r="G42">
        <v>46006</v>
      </c>
      <c r="H42">
        <v>46020</v>
      </c>
      <c r="I42" t="s">
        <v>6</v>
      </c>
      <c r="M42" t="s">
        <v>62</v>
      </c>
      <c r="N42" t="s">
        <v>55</v>
      </c>
      <c r="O42" t="s">
        <v>55</v>
      </c>
    </row>
    <row r="43" spans="1:15" x14ac:dyDescent="0.2">
      <c r="A43" t="s">
        <v>86</v>
      </c>
      <c r="B43" t="s">
        <v>172</v>
      </c>
      <c r="C43" t="s">
        <v>3</v>
      </c>
      <c r="D43" t="s">
        <v>625</v>
      </c>
      <c r="E43" t="s">
        <v>626</v>
      </c>
      <c r="F43" t="s">
        <v>59</v>
      </c>
      <c r="G43">
        <v>46006</v>
      </c>
      <c r="H43">
        <v>46021</v>
      </c>
      <c r="I43" t="s">
        <v>63</v>
      </c>
      <c r="M43" t="s">
        <v>199</v>
      </c>
      <c r="N43" t="s">
        <v>55</v>
      </c>
      <c r="O43" t="s">
        <v>55</v>
      </c>
    </row>
    <row r="44" spans="1:15" x14ac:dyDescent="0.2">
      <c r="A44" t="s">
        <v>86</v>
      </c>
      <c r="B44" t="s">
        <v>172</v>
      </c>
      <c r="C44" t="s">
        <v>3</v>
      </c>
      <c r="D44" t="s">
        <v>627</v>
      </c>
      <c r="E44" t="s">
        <v>628</v>
      </c>
      <c r="F44" t="s">
        <v>59</v>
      </c>
      <c r="G44">
        <v>46006</v>
      </c>
      <c r="H44">
        <v>46021</v>
      </c>
      <c r="I44" t="s">
        <v>6</v>
      </c>
      <c r="M44" t="s">
        <v>62</v>
      </c>
      <c r="N44" t="s">
        <v>55</v>
      </c>
      <c r="O44" t="s">
        <v>55</v>
      </c>
    </row>
    <row r="45" spans="1:15" x14ac:dyDescent="0.2">
      <c r="A45" t="s">
        <v>84</v>
      </c>
      <c r="B45" t="s">
        <v>413</v>
      </c>
      <c r="C45" t="s">
        <v>3</v>
      </c>
      <c r="D45" t="s">
        <v>629</v>
      </c>
      <c r="E45" t="s">
        <v>630</v>
      </c>
      <c r="F45" t="s">
        <v>59</v>
      </c>
      <c r="G45">
        <v>46006</v>
      </c>
      <c r="H45">
        <v>46022</v>
      </c>
      <c r="I45" t="s">
        <v>6</v>
      </c>
      <c r="M45" t="s">
        <v>62</v>
      </c>
      <c r="N45" t="s">
        <v>55</v>
      </c>
      <c r="O45" t="s">
        <v>55</v>
      </c>
    </row>
    <row r="46" spans="1:15" x14ac:dyDescent="0.2">
      <c r="A46" t="s">
        <v>84</v>
      </c>
      <c r="B46" t="s">
        <v>413</v>
      </c>
      <c r="C46" t="s">
        <v>3</v>
      </c>
      <c r="D46" t="s">
        <v>631</v>
      </c>
      <c r="E46" t="s">
        <v>632</v>
      </c>
      <c r="F46" t="s">
        <v>59</v>
      </c>
      <c r="G46">
        <v>46006</v>
      </c>
      <c r="H46">
        <v>46022</v>
      </c>
      <c r="I46" t="s">
        <v>6</v>
      </c>
      <c r="M46" t="s">
        <v>62</v>
      </c>
      <c r="N46" t="s">
        <v>55</v>
      </c>
      <c r="O46" t="s">
        <v>55</v>
      </c>
    </row>
    <row r="47" spans="1:15" x14ac:dyDescent="0.2">
      <c r="A47" t="s">
        <v>86</v>
      </c>
      <c r="B47" t="s">
        <v>175</v>
      </c>
      <c r="C47" t="s">
        <v>3</v>
      </c>
      <c r="D47" t="s">
        <v>633</v>
      </c>
      <c r="E47" t="s">
        <v>634</v>
      </c>
      <c r="F47" t="s">
        <v>53</v>
      </c>
      <c r="G47">
        <v>46006</v>
      </c>
      <c r="H47">
        <v>46023</v>
      </c>
      <c r="I47" t="s">
        <v>6</v>
      </c>
      <c r="M47" t="s">
        <v>62</v>
      </c>
      <c r="N47" t="s">
        <v>55</v>
      </c>
      <c r="O47" t="s">
        <v>55</v>
      </c>
    </row>
    <row r="48" spans="1:15" x14ac:dyDescent="0.2">
      <c r="A48" t="s">
        <v>86</v>
      </c>
      <c r="B48" t="s">
        <v>175</v>
      </c>
      <c r="C48" t="s">
        <v>3</v>
      </c>
      <c r="D48" t="s">
        <v>635</v>
      </c>
      <c r="E48" t="s">
        <v>636</v>
      </c>
      <c r="F48" t="s">
        <v>59</v>
      </c>
      <c r="G48">
        <v>46006</v>
      </c>
      <c r="H48">
        <v>46023</v>
      </c>
      <c r="M48" t="s">
        <v>62</v>
      </c>
      <c r="N48" t="s">
        <v>55</v>
      </c>
      <c r="O48" t="s">
        <v>55</v>
      </c>
    </row>
    <row r="49" spans="1:15" x14ac:dyDescent="0.2">
      <c r="A49" t="s">
        <v>86</v>
      </c>
      <c r="B49" t="s">
        <v>175</v>
      </c>
      <c r="C49" t="s">
        <v>137</v>
      </c>
      <c r="D49" t="s">
        <v>637</v>
      </c>
      <c r="E49" t="s">
        <v>638</v>
      </c>
      <c r="F49" t="s">
        <v>59</v>
      </c>
      <c r="G49">
        <v>46006</v>
      </c>
      <c r="H49">
        <v>46023</v>
      </c>
      <c r="M49" t="s">
        <v>62</v>
      </c>
      <c r="N49" t="s">
        <v>55</v>
      </c>
      <c r="O49" t="s">
        <v>55</v>
      </c>
    </row>
    <row r="50" spans="1:15" x14ac:dyDescent="0.2">
      <c r="A50" t="s">
        <v>84</v>
      </c>
      <c r="B50" t="s">
        <v>175</v>
      </c>
      <c r="C50" t="s">
        <v>157</v>
      </c>
      <c r="D50" t="s">
        <v>416</v>
      </c>
      <c r="E50" t="s">
        <v>417</v>
      </c>
      <c r="F50" t="s">
        <v>59</v>
      </c>
      <c r="G50">
        <v>46006</v>
      </c>
      <c r="H50">
        <v>46023</v>
      </c>
      <c r="M50" t="s">
        <v>62</v>
      </c>
      <c r="N50" t="s">
        <v>55</v>
      </c>
      <c r="O50" t="s">
        <v>55</v>
      </c>
    </row>
    <row r="51" spans="1:15" x14ac:dyDescent="0.2">
      <c r="A51" t="s">
        <v>84</v>
      </c>
      <c r="B51" t="s">
        <v>175</v>
      </c>
      <c r="C51" t="s">
        <v>157</v>
      </c>
      <c r="D51" t="s">
        <v>418</v>
      </c>
      <c r="E51" t="s">
        <v>419</v>
      </c>
      <c r="F51" t="s">
        <v>59</v>
      </c>
      <c r="G51">
        <v>46006</v>
      </c>
      <c r="H51">
        <v>46023</v>
      </c>
      <c r="M51" t="s">
        <v>62</v>
      </c>
      <c r="N51" t="s">
        <v>55</v>
      </c>
      <c r="O51" t="s">
        <v>55</v>
      </c>
    </row>
    <row r="52" spans="1:15" x14ac:dyDescent="0.2">
      <c r="A52" t="s">
        <v>84</v>
      </c>
      <c r="B52" t="s">
        <v>175</v>
      </c>
      <c r="C52" t="s">
        <v>157</v>
      </c>
      <c r="D52" t="s">
        <v>420</v>
      </c>
      <c r="E52" t="s">
        <v>421</v>
      </c>
      <c r="F52" t="s">
        <v>53</v>
      </c>
      <c r="G52">
        <v>46006</v>
      </c>
      <c r="H52">
        <v>46023</v>
      </c>
      <c r="M52" t="s">
        <v>62</v>
      </c>
      <c r="N52" t="s">
        <v>55</v>
      </c>
      <c r="O52" t="s">
        <v>55</v>
      </c>
    </row>
    <row r="53" spans="1:15" x14ac:dyDescent="0.2">
      <c r="A53" t="s">
        <v>86</v>
      </c>
      <c r="B53" t="s">
        <v>175</v>
      </c>
      <c r="C53" t="s">
        <v>157</v>
      </c>
      <c r="D53" t="s">
        <v>422</v>
      </c>
      <c r="E53" t="s">
        <v>423</v>
      </c>
      <c r="F53" t="s">
        <v>59</v>
      </c>
      <c r="G53">
        <v>46006</v>
      </c>
      <c r="H53">
        <v>46023</v>
      </c>
      <c r="M53" t="s">
        <v>62</v>
      </c>
      <c r="N53" t="s">
        <v>55</v>
      </c>
      <c r="O53" t="s">
        <v>55</v>
      </c>
    </row>
    <row r="54" spans="1:15" x14ac:dyDescent="0.2">
      <c r="A54" t="s">
        <v>84</v>
      </c>
      <c r="B54" t="s">
        <v>175</v>
      </c>
      <c r="C54" t="s">
        <v>157</v>
      </c>
      <c r="D54" t="s">
        <v>424</v>
      </c>
      <c r="E54" t="s">
        <v>425</v>
      </c>
      <c r="F54" t="s">
        <v>59</v>
      </c>
      <c r="G54">
        <v>46006</v>
      </c>
      <c r="H54">
        <v>46023</v>
      </c>
      <c r="M54" t="s">
        <v>62</v>
      </c>
      <c r="N54" t="s">
        <v>55</v>
      </c>
      <c r="O54" t="s">
        <v>55</v>
      </c>
    </row>
    <row r="55" spans="1:15" x14ac:dyDescent="0.2">
      <c r="A55" t="s">
        <v>84</v>
      </c>
      <c r="B55" t="s">
        <v>175</v>
      </c>
      <c r="C55" t="s">
        <v>157</v>
      </c>
      <c r="D55" t="s">
        <v>426</v>
      </c>
      <c r="E55" t="s">
        <v>427</v>
      </c>
      <c r="F55" t="s">
        <v>59</v>
      </c>
      <c r="G55">
        <v>46006</v>
      </c>
      <c r="H55">
        <v>46023</v>
      </c>
      <c r="M55" t="s">
        <v>62</v>
      </c>
      <c r="N55" t="s">
        <v>55</v>
      </c>
      <c r="O55" t="s">
        <v>55</v>
      </c>
    </row>
    <row r="56" spans="1:15" x14ac:dyDescent="0.2">
      <c r="A56" t="s">
        <v>86</v>
      </c>
      <c r="B56" t="s">
        <v>178</v>
      </c>
      <c r="C56" t="s">
        <v>3</v>
      </c>
      <c r="D56" t="s">
        <v>639</v>
      </c>
      <c r="E56" t="s">
        <v>640</v>
      </c>
      <c r="F56" t="s">
        <v>59</v>
      </c>
      <c r="G56">
        <v>46006</v>
      </c>
      <c r="H56">
        <v>46025</v>
      </c>
      <c r="J56" t="s">
        <v>54</v>
      </c>
      <c r="M56" t="s">
        <v>62</v>
      </c>
      <c r="N56" t="s">
        <v>55</v>
      </c>
      <c r="O56" t="s">
        <v>58</v>
      </c>
    </row>
    <row r="57" spans="1:15" x14ac:dyDescent="0.2">
      <c r="A57" t="s">
        <v>86</v>
      </c>
      <c r="B57" t="s">
        <v>124</v>
      </c>
      <c r="C57" t="s">
        <v>3</v>
      </c>
      <c r="D57" t="s">
        <v>641</v>
      </c>
      <c r="E57" t="s">
        <v>642</v>
      </c>
      <c r="F57" t="s">
        <v>59</v>
      </c>
      <c r="G57">
        <v>46006</v>
      </c>
      <c r="H57">
        <v>46027</v>
      </c>
      <c r="J57" t="s">
        <v>54</v>
      </c>
      <c r="M57" t="s">
        <v>62</v>
      </c>
      <c r="N57" t="s">
        <v>55</v>
      </c>
      <c r="O57" t="s">
        <v>58</v>
      </c>
    </row>
    <row r="58" spans="1:15" x14ac:dyDescent="0.2">
      <c r="A58" t="s">
        <v>86</v>
      </c>
      <c r="B58" t="s">
        <v>124</v>
      </c>
      <c r="C58" t="s">
        <v>157</v>
      </c>
      <c r="D58" t="s">
        <v>430</v>
      </c>
      <c r="E58" t="s">
        <v>431</v>
      </c>
      <c r="F58" t="s">
        <v>59</v>
      </c>
      <c r="G58">
        <v>46006</v>
      </c>
      <c r="H58">
        <v>46027</v>
      </c>
      <c r="J58" t="s">
        <v>54</v>
      </c>
      <c r="M58" t="s">
        <v>62</v>
      </c>
      <c r="N58" t="s">
        <v>55</v>
      </c>
      <c r="O58" t="s">
        <v>58</v>
      </c>
    </row>
    <row r="59" spans="1:15" x14ac:dyDescent="0.2">
      <c r="A59" t="s">
        <v>85</v>
      </c>
      <c r="B59" t="s">
        <v>124</v>
      </c>
      <c r="C59" t="s">
        <v>157</v>
      </c>
      <c r="D59" t="s">
        <v>434</v>
      </c>
      <c r="E59" t="s">
        <v>435</v>
      </c>
      <c r="F59" t="s">
        <v>59</v>
      </c>
      <c r="G59">
        <v>46006</v>
      </c>
      <c r="H59">
        <v>46027</v>
      </c>
      <c r="J59" t="s">
        <v>54</v>
      </c>
      <c r="M59" t="s">
        <v>62</v>
      </c>
      <c r="N59" t="s">
        <v>55</v>
      </c>
      <c r="O59" t="s">
        <v>58</v>
      </c>
    </row>
    <row r="60" spans="1:15" x14ac:dyDescent="0.2">
      <c r="A60" t="s">
        <v>86</v>
      </c>
      <c r="B60" t="s">
        <v>187</v>
      </c>
      <c r="C60" t="s">
        <v>3</v>
      </c>
      <c r="D60" t="s">
        <v>643</v>
      </c>
      <c r="E60" t="s">
        <v>644</v>
      </c>
      <c r="F60" t="s">
        <v>59</v>
      </c>
      <c r="G60">
        <v>46006</v>
      </c>
      <c r="H60">
        <v>46027</v>
      </c>
      <c r="J60" t="s">
        <v>54</v>
      </c>
      <c r="M60" t="s">
        <v>62</v>
      </c>
      <c r="N60" t="s">
        <v>55</v>
      </c>
      <c r="O60" t="s">
        <v>58</v>
      </c>
    </row>
    <row r="61" spans="1:15" x14ac:dyDescent="0.2">
      <c r="A61" t="s">
        <v>85</v>
      </c>
      <c r="B61" t="s">
        <v>240</v>
      </c>
      <c r="C61" t="s">
        <v>3</v>
      </c>
      <c r="D61" t="s">
        <v>645</v>
      </c>
      <c r="E61" t="s">
        <v>646</v>
      </c>
      <c r="F61" t="s">
        <v>59</v>
      </c>
      <c r="G61">
        <v>46006</v>
      </c>
      <c r="H61">
        <v>46027</v>
      </c>
      <c r="J61" t="s">
        <v>54</v>
      </c>
      <c r="M61" t="s">
        <v>62</v>
      </c>
      <c r="N61" t="s">
        <v>55</v>
      </c>
      <c r="O61" t="s">
        <v>58</v>
      </c>
    </row>
    <row r="62" spans="1:15" x14ac:dyDescent="0.2">
      <c r="A62" t="s">
        <v>85</v>
      </c>
      <c r="B62" t="s">
        <v>240</v>
      </c>
      <c r="C62" t="s">
        <v>137</v>
      </c>
      <c r="D62" t="s">
        <v>647</v>
      </c>
      <c r="E62" t="s">
        <v>648</v>
      </c>
      <c r="F62" t="s">
        <v>59</v>
      </c>
      <c r="G62">
        <v>46006</v>
      </c>
      <c r="H62">
        <v>46027</v>
      </c>
      <c r="J62" t="s">
        <v>54</v>
      </c>
      <c r="M62" t="s">
        <v>62</v>
      </c>
      <c r="N62" t="s">
        <v>55</v>
      </c>
      <c r="O62" t="s">
        <v>58</v>
      </c>
    </row>
    <row r="63" spans="1:15" x14ac:dyDescent="0.2">
      <c r="A63" t="s">
        <v>85</v>
      </c>
      <c r="B63" t="s">
        <v>240</v>
      </c>
      <c r="C63" t="s">
        <v>157</v>
      </c>
      <c r="D63" t="s">
        <v>438</v>
      </c>
      <c r="E63" t="s">
        <v>439</v>
      </c>
      <c r="F63" t="s">
        <v>59</v>
      </c>
      <c r="G63">
        <v>46006</v>
      </c>
      <c r="H63">
        <v>46027</v>
      </c>
      <c r="J63" t="s">
        <v>54</v>
      </c>
      <c r="M63" t="s">
        <v>62</v>
      </c>
      <c r="N63" t="s">
        <v>55</v>
      </c>
      <c r="O63" t="s">
        <v>58</v>
      </c>
    </row>
    <row r="64" spans="1:15" x14ac:dyDescent="0.2">
      <c r="A64" t="s">
        <v>85</v>
      </c>
      <c r="B64" t="s">
        <v>192</v>
      </c>
      <c r="C64" t="s">
        <v>137</v>
      </c>
      <c r="D64" t="s">
        <v>649</v>
      </c>
      <c r="E64" t="s">
        <v>650</v>
      </c>
      <c r="F64" t="s">
        <v>59</v>
      </c>
      <c r="G64">
        <v>46006</v>
      </c>
      <c r="H64">
        <v>46027</v>
      </c>
      <c r="J64" t="s">
        <v>54</v>
      </c>
      <c r="M64" t="s">
        <v>62</v>
      </c>
      <c r="N64" t="s">
        <v>55</v>
      </c>
      <c r="O64" t="s">
        <v>58</v>
      </c>
    </row>
    <row r="65" spans="1:15" x14ac:dyDescent="0.2">
      <c r="A65" t="s">
        <v>86</v>
      </c>
      <c r="B65" t="s">
        <v>192</v>
      </c>
      <c r="C65" t="s">
        <v>137</v>
      </c>
      <c r="D65" t="s">
        <v>651</v>
      </c>
      <c r="E65" t="s">
        <v>652</v>
      </c>
      <c r="F65" t="s">
        <v>59</v>
      </c>
      <c r="G65">
        <v>46006</v>
      </c>
      <c r="H65">
        <v>46027</v>
      </c>
      <c r="J65" t="s">
        <v>54</v>
      </c>
      <c r="M65" t="s">
        <v>62</v>
      </c>
      <c r="N65" t="s">
        <v>55</v>
      </c>
      <c r="O65" t="s">
        <v>58</v>
      </c>
    </row>
    <row r="66" spans="1:15" x14ac:dyDescent="0.2">
      <c r="A66" t="s">
        <v>85</v>
      </c>
      <c r="B66" t="s">
        <v>245</v>
      </c>
      <c r="C66" t="s">
        <v>137</v>
      </c>
      <c r="D66" t="s">
        <v>653</v>
      </c>
      <c r="E66" t="s">
        <v>654</v>
      </c>
      <c r="F66" t="s">
        <v>59</v>
      </c>
      <c r="G66">
        <v>46006</v>
      </c>
      <c r="H66">
        <v>46027</v>
      </c>
      <c r="J66" t="s">
        <v>54</v>
      </c>
      <c r="M66" t="s">
        <v>62</v>
      </c>
      <c r="N66" t="s">
        <v>55</v>
      </c>
      <c r="O66" t="s">
        <v>58</v>
      </c>
    </row>
    <row r="67" spans="1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1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1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1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1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1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1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1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1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1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1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1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1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1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101</v>
      </c>
      <c r="B4" t="s">
        <v>127</v>
      </c>
      <c r="C4" t="s">
        <v>110</v>
      </c>
      <c r="D4" t="s">
        <v>440</v>
      </c>
      <c r="E4" t="s">
        <v>441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442</v>
      </c>
      <c r="B5" t="s">
        <v>248</v>
      </c>
      <c r="C5" t="s">
        <v>110</v>
      </c>
      <c r="D5" t="s">
        <v>443</v>
      </c>
      <c r="E5" t="s">
        <v>444</v>
      </c>
      <c r="F5">
        <v>45993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101</v>
      </c>
      <c r="B6" t="s">
        <v>143</v>
      </c>
      <c r="C6" t="s">
        <v>110</v>
      </c>
      <c r="D6" t="s">
        <v>445</v>
      </c>
      <c r="E6" t="s">
        <v>446</v>
      </c>
      <c r="F6">
        <v>45999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442</v>
      </c>
      <c r="B7" t="s">
        <v>271</v>
      </c>
      <c r="C7" t="s">
        <v>110</v>
      </c>
      <c r="D7" t="s">
        <v>447</v>
      </c>
      <c r="E7" t="s">
        <v>448</v>
      </c>
      <c r="F7">
        <v>46000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442</v>
      </c>
      <c r="B8" t="s">
        <v>271</v>
      </c>
      <c r="C8" t="s">
        <v>110</v>
      </c>
      <c r="D8" t="s">
        <v>449</v>
      </c>
      <c r="E8" t="s">
        <v>450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442</v>
      </c>
      <c r="B9" t="s">
        <v>271</v>
      </c>
      <c r="C9" t="s">
        <v>110</v>
      </c>
      <c r="D9" t="s">
        <v>451</v>
      </c>
      <c r="E9" t="s">
        <v>452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442</v>
      </c>
      <c r="B10" t="s">
        <v>113</v>
      </c>
      <c r="C10" t="s">
        <v>110</v>
      </c>
      <c r="D10" t="s">
        <v>453</v>
      </c>
      <c r="E10" t="s">
        <v>454</v>
      </c>
      <c r="F10">
        <v>46001</v>
      </c>
      <c r="G10" t="s">
        <v>12</v>
      </c>
      <c r="J10" t="s">
        <v>13</v>
      </c>
      <c r="K10" t="s">
        <v>55</v>
      </c>
    </row>
    <row r="11" spans="1:17" x14ac:dyDescent="0.2">
      <c r="A11" t="s">
        <v>101</v>
      </c>
      <c r="B11" t="s">
        <v>231</v>
      </c>
      <c r="C11" t="s">
        <v>110</v>
      </c>
      <c r="D11" t="s">
        <v>455</v>
      </c>
      <c r="E11" t="s">
        <v>456</v>
      </c>
      <c r="F11">
        <v>46006</v>
      </c>
      <c r="G11" t="s">
        <v>12</v>
      </c>
      <c r="J11" t="s">
        <v>13</v>
      </c>
      <c r="K11" t="s">
        <v>55</v>
      </c>
    </row>
    <row r="12" spans="1:17" x14ac:dyDescent="0.2">
      <c r="A12" t="s">
        <v>101</v>
      </c>
      <c r="B12" t="s">
        <v>231</v>
      </c>
      <c r="C12" t="s">
        <v>110</v>
      </c>
      <c r="D12" t="s">
        <v>457</v>
      </c>
      <c r="E12" t="s">
        <v>458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442</v>
      </c>
      <c r="B13" t="s">
        <v>169</v>
      </c>
      <c r="C13" t="s">
        <v>110</v>
      </c>
      <c r="D13" t="s">
        <v>459</v>
      </c>
      <c r="E13" t="s">
        <v>460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442</v>
      </c>
      <c r="B14" t="s">
        <v>169</v>
      </c>
      <c r="C14" t="s">
        <v>110</v>
      </c>
      <c r="D14" t="s">
        <v>461</v>
      </c>
      <c r="E14" t="s">
        <v>462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101</v>
      </c>
      <c r="B15" t="s">
        <v>413</v>
      </c>
      <c r="C15" t="s">
        <v>110</v>
      </c>
      <c r="D15" t="s">
        <v>463</v>
      </c>
      <c r="E15" t="s">
        <v>464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101</v>
      </c>
      <c r="B16" t="s">
        <v>175</v>
      </c>
      <c r="C16" t="s">
        <v>110</v>
      </c>
      <c r="D16" t="s">
        <v>465</v>
      </c>
      <c r="E16" t="s">
        <v>466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442</v>
      </c>
      <c r="B17" t="s">
        <v>257</v>
      </c>
      <c r="C17" t="s">
        <v>110</v>
      </c>
      <c r="D17" t="s">
        <v>467</v>
      </c>
      <c r="E17" t="s">
        <v>468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442</v>
      </c>
      <c r="B18" t="s">
        <v>257</v>
      </c>
      <c r="C18" t="s">
        <v>110</v>
      </c>
      <c r="D18" t="s">
        <v>469</v>
      </c>
      <c r="E18" t="s">
        <v>470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442</v>
      </c>
      <c r="B19" t="s">
        <v>178</v>
      </c>
      <c r="C19" t="s">
        <v>110</v>
      </c>
      <c r="D19" t="s">
        <v>471</v>
      </c>
      <c r="E19" t="s">
        <v>472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442</v>
      </c>
      <c r="B20" t="s">
        <v>178</v>
      </c>
      <c r="C20" t="s">
        <v>110</v>
      </c>
      <c r="D20" t="s">
        <v>473</v>
      </c>
      <c r="E20" t="s">
        <v>474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442</v>
      </c>
      <c r="B21" t="s">
        <v>187</v>
      </c>
      <c r="C21" t="s">
        <v>110</v>
      </c>
      <c r="D21" t="s">
        <v>475</v>
      </c>
      <c r="E21" t="s">
        <v>476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101</v>
      </c>
      <c r="B22" t="s">
        <v>240</v>
      </c>
      <c r="C22" t="s">
        <v>110</v>
      </c>
      <c r="D22" t="s">
        <v>477</v>
      </c>
      <c r="E22" t="s">
        <v>478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442</v>
      </c>
      <c r="B23" t="s">
        <v>192</v>
      </c>
      <c r="C23" t="s">
        <v>110</v>
      </c>
      <c r="D23" t="s">
        <v>479</v>
      </c>
      <c r="E23" t="s">
        <v>480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101</v>
      </c>
      <c r="B24" t="s">
        <v>192</v>
      </c>
      <c r="C24" t="s">
        <v>110</v>
      </c>
      <c r="D24" t="s">
        <v>481</v>
      </c>
      <c r="E24" t="s">
        <v>482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442</v>
      </c>
      <c r="B25" t="s">
        <v>245</v>
      </c>
      <c r="C25" t="s">
        <v>110</v>
      </c>
      <c r="D25" t="s">
        <v>483</v>
      </c>
      <c r="E25" t="s">
        <v>484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442</v>
      </c>
      <c r="B26" t="s">
        <v>245</v>
      </c>
      <c r="C26" t="s">
        <v>110</v>
      </c>
      <c r="D26" t="s">
        <v>485</v>
      </c>
      <c r="E26" t="s">
        <v>486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100</v>
      </c>
      <c r="B27" t="s">
        <v>245</v>
      </c>
      <c r="C27" t="s">
        <v>110</v>
      </c>
      <c r="D27" t="s">
        <v>487</v>
      </c>
      <c r="E27" t="s">
        <v>488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MainCalcoli</vt:lpstr>
      <vt:lpstr>Main Per Grafico</vt:lpstr>
      <vt:lpstr>FAMILY Centro Dabruzzo</vt:lpstr>
      <vt:lpstr>FAMILY CV</vt:lpstr>
      <vt:lpstr>MNP CV</vt:lpstr>
      <vt:lpstr>MNP Conero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2026-01-12T18:49:37Z</dcterms:modified>
  <cp:category/>
  <cp:contentStatus/>
</cp:coreProperties>
</file>