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Roennburg\Documents\GH_GitManaged\20160602 Ulf - Compare DHL DASCHER\"/>
    </mc:Choice>
  </mc:AlternateContent>
  <bookViews>
    <workbookView xWindow="0" yWindow="0" windowWidth="23040" windowHeight="9696"/>
  </bookViews>
  <sheets>
    <sheet name="ArbeitMappe" sheetId="3" r:id="rId1"/>
    <sheet name="PLZ" sheetId="4" r:id="rId2"/>
    <sheet name="DHL Tarife" sheetId="1" r:id="rId3"/>
    <sheet name="DACHSER Tarife" sheetId="2" r:id="rId4"/>
  </sheets>
  <definedNames>
    <definedName name="DACHSERgewicht">'DACHSER Tarife'!$B$3:$B$21</definedName>
    <definedName name="DACHSERminimum">'DACHSER Tarife'!$D$22:$K$22</definedName>
    <definedName name="DACHSERTarife">'DACHSER Tarife'!$D$3:$K$22</definedName>
    <definedName name="DACHSERZone">Tabelle3[[#Headers],[Zone1]:[Zone8]]</definedName>
    <definedName name="DHLgewicht">'DHL Tarife'!$A$3:$A$35</definedName>
    <definedName name="DHLTarife">'DHL Tarife'!$C$3:$I$35</definedName>
    <definedName name="DHLZone">Tabelle1[[#Headers],[Zone1]:[Zone7]]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D11" i="3"/>
  <c r="B16" i="3"/>
  <c r="E3" i="3" l="1"/>
  <c r="H3" i="3" l="1"/>
  <c r="H8" i="3" l="1"/>
  <c r="B11" i="3" s="1"/>
  <c r="H5" i="3"/>
  <c r="I3" i="3"/>
  <c r="H11" i="3" s="1"/>
  <c r="H6" i="3" l="1"/>
  <c r="H9" i="3"/>
  <c r="H10" i="3" s="1"/>
  <c r="B12" i="3" s="1"/>
  <c r="B17" i="3" l="1"/>
</calcChain>
</file>

<file path=xl/sharedStrings.xml><?xml version="1.0" encoding="utf-8"?>
<sst xmlns="http://schemas.openxmlformats.org/spreadsheetml/2006/main" count="346" uniqueCount="146">
  <si>
    <t>60-61, 63-64</t>
  </si>
  <si>
    <t>Spalte1</t>
  </si>
  <si>
    <t>Spalte2</t>
  </si>
  <si>
    <t>Zone1</t>
  </si>
  <si>
    <t>Zone2</t>
  </si>
  <si>
    <t>34-37, 44, 49, 52, 57-58</t>
  </si>
  <si>
    <t>Zone3</t>
  </si>
  <si>
    <t>04, 25, 30-33, 38, 40-42, 45-48, 50-51, 53-56, 59, 65-69, 70-79</t>
  </si>
  <si>
    <t>Zone4</t>
  </si>
  <si>
    <t>01, 06-09, 14-16, 21-24, 26, 29, 39, 82-89, 90-99</t>
  </si>
  <si>
    <t>Zone5</t>
  </si>
  <si>
    <t>02, 20, 27-28, 80-81</t>
  </si>
  <si>
    <t>Zone6</t>
  </si>
  <si>
    <t>10, 12-13</t>
  </si>
  <si>
    <t>Zone7</t>
  </si>
  <si>
    <t>03, 17-19</t>
  </si>
  <si>
    <t>60,61,63</t>
  </si>
  <si>
    <t>€ per 100kg</t>
  </si>
  <si>
    <t>Minmum</t>
  </si>
  <si>
    <t>35, 64, 65</t>
  </si>
  <si>
    <t>36, 51, 53, 54, 55, 56, 57, 66, 67, 68, 69, 74, 75, 76, 97, 98</t>
  </si>
  <si>
    <t>07, 33, 34, 37, 40, 41, 42, 44, 45, 46, 47, 50, 52, 58, 59, 70, 71, 72, 73, 77, 78, 79, 89, 90, 91, 92, 95, 96, 99</t>
  </si>
  <si>
    <t>06, 08, 09, 30, 31, 32, 38, 48, 49, 80, 81, 85, 86, 87, 88, 93</t>
  </si>
  <si>
    <t>01, 04, 14, 20, 21, 26, 27, 28, 29, 39, 82, 83, 84, 94</t>
  </si>
  <si>
    <t>02, 03, 10, 12, 13, 15, 16, 19, 22, 23, 24, 25</t>
  </si>
  <si>
    <t>Zone8</t>
  </si>
  <si>
    <t>17, 18</t>
  </si>
  <si>
    <t>Gewicht</t>
  </si>
  <si>
    <t>PLZ</t>
  </si>
  <si>
    <t>Kosten DHL</t>
  </si>
  <si>
    <t>Kosten DACHSER</t>
  </si>
  <si>
    <t>DHL</t>
  </si>
  <si>
    <t>DACHSER</t>
  </si>
  <si>
    <t>PLZ ##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</si>
  <si>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</si>
  <si>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</si>
  <si>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</si>
  <si>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</si>
  <si>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</si>
  <si>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</si>
  <si>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</si>
  <si>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</si>
  <si>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</si>
  <si>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</si>
  <si>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</si>
  <si>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</si>
  <si>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</si>
  <si>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</si>
  <si>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</si>
  <si>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</si>
  <si>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</si>
  <si>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</si>
  <si>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</si>
  <si>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</si>
  <si>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</si>
  <si>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</si>
  <si>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</si>
  <si>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</si>
  <si>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</si>
  <si>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</si>
  <si>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</si>
  <si>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</si>
  <si>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</si>
  <si>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</si>
  <si>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</si>
  <si>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</si>
  <si>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</si>
  <si>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</si>
  <si>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</si>
  <si>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</si>
  <si>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</si>
  <si>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</si>
  <si>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</si>
  <si>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</si>
  <si>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</si>
  <si>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</si>
  <si>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</si>
  <si>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</si>
  <si>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</si>
  <si>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</si>
  <si>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</si>
  <si>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</si>
  <si>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</si>
  <si>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</si>
  <si>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</si>
  <si>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</si>
  <si>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</si>
  <si>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</si>
  <si>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</si>
  <si>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</si>
  <si>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</si>
  <si>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</si>
  <si>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</si>
  <si>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</si>
  <si>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</si>
  <si>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</si>
  <si>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</si>
  <si>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</si>
  <si>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</si>
  <si>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</si>
  <si>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</si>
  <si>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</si>
  <si>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</si>
  <si>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</si>
  <si>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</si>
  <si>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</si>
  <si>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</si>
  <si>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</si>
  <si>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</si>
  <si>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</si>
  <si>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</si>
  <si>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</si>
  <si>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</si>
  <si>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</si>
  <si>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</si>
  <si>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</si>
  <si>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</si>
  <si>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</si>
  <si>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</si>
  <si>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</si>
  <si>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</si>
  <si>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</si>
  <si>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</si>
  <si>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</si>
  <si>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</si>
  <si>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</si>
  <si>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</si>
  <si>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</si>
  <si>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</si>
  <si>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</si>
  <si>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</si>
  <si>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</si>
  <si>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</si>
  <si>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Zone DHL</t>
  </si>
  <si>
    <t>Zone DACHSER</t>
  </si>
  <si>
    <t>PLZ##</t>
  </si>
  <si>
    <t>Val DHL</t>
  </si>
  <si>
    <t>Value DACHSER</t>
  </si>
  <si>
    <t>Minimum DACHSER</t>
  </si>
  <si>
    <t>Calc DACHSER</t>
  </si>
  <si>
    <t>Gewinnen</t>
  </si>
  <si>
    <t>Kostenvergleich</t>
  </si>
  <si>
    <t>MAUT</t>
  </si>
  <si>
    <t>Provision</t>
  </si>
  <si>
    <t>MAUT(OPTIONAL)</t>
  </si>
  <si>
    <t>Provision(OPTIONAL)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</si>
</sst>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8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164" fontId="0" fillId="3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0" xfId="0" applyNumberFormat="1" applyBorder="1"/>
    <xf numFmtId="0" fontId="2" fillId="0" borderId="5" xfId="0" applyFont="1" applyBorder="1"/>
    <xf numFmtId="0" fontId="1" fillId="0" borderId="5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/>
    </xf>
    <xf numFmtId="9" fontId="0" fillId="0" borderId="0" xfId="1" applyFont="1" applyBorder="1"/>
    <xf numFmtId="10" fontId="0" fillId="0" borderId="0" xfId="1" applyNumberFormat="1" applyFont="1" applyBorder="1"/>
    <xf numFmtId="164" fontId="0" fillId="2" borderId="1" xfId="0" applyNumberFormat="1" applyFill="1" applyBorder="1"/>
    <xf numFmtId="10" fontId="0" fillId="2" borderId="1" xfId="1" applyNumberFormat="1" applyFont="1" applyFill="1" applyBorder="1"/>
  </cellXfs>
  <cellStyles count="2">
    <cellStyle name="Prozent" xfId="1" builtinId="5"/>
    <cellStyle name="Standard" xfId="0" builtinId="0"/>
  </cellStyles>
  <dxfs count="7"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elle5" displayName="Tabelle5" ref="A1:C100" totalsRowShown="0">
  <autoFilter ref="A1:C100"/>
  <tableColumns count="3">
    <tableColumn id="1" name="PLZ ##" dataDxfId="6"/>
    <tableColumn id="2" name="DHL"/>
    <tableColumn id="3" name="DACHSER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I35" totalsRowShown="0">
  <autoFilter ref="A1:I35"/>
  <tableColumns count="9">
    <tableColumn id="1" name="Spalte1"/>
    <tableColumn id="2" name="Spalte2"/>
    <tableColumn id="3" name="Zone1"/>
    <tableColumn id="4" name="Zone2" dataDxfId="5"/>
    <tableColumn id="5" name="Zone3" dataDxfId="4"/>
    <tableColumn id="6" name="Zone4" dataDxfId="3"/>
    <tableColumn id="7" name="Zone5" dataDxfId="2"/>
    <tableColumn id="8" name="Zone6" dataDxfId="1"/>
    <tableColumn id="9" name="Zone7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1:K22" totalsRowShown="0">
  <autoFilter ref="B1:K22"/>
  <tableColumns count="10">
    <tableColumn id="1" name="Spalte1"/>
    <tableColumn id="2" name="Spalte2"/>
    <tableColumn id="3" name="Zone1"/>
    <tableColumn id="4" name="Zone2"/>
    <tableColumn id="5" name="Zone3"/>
    <tableColumn id="6" name="Zone4"/>
    <tableColumn id="7" name="Zone5"/>
    <tableColumn id="8" name="Zone6"/>
    <tableColumn id="9" name="Zone7"/>
    <tableColumn id="10" name="Zone8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B6" sqref="B6"/>
    </sheetView>
  </sheetViews>
  <sheetFormatPr baseColWidth="10" defaultRowHeight="14.4" x14ac:dyDescent="0.3"/>
  <cols>
    <col min="1" max="1" width="16.33203125" customWidth="1"/>
    <col min="7" max="7" width="13.6640625" bestFit="1" customWidth="1"/>
  </cols>
  <sheetData>
    <row r="2" spans="1:10" ht="15" x14ac:dyDescent="0.3">
      <c r="A2" s="7" t="s">
        <v>27</v>
      </c>
      <c r="B2" s="4">
        <v>66</v>
      </c>
      <c r="C2" s="8"/>
      <c r="D2" s="8"/>
      <c r="E2" s="8"/>
      <c r="F2" s="8"/>
      <c r="G2" s="8"/>
      <c r="H2" s="8" t="s">
        <v>133</v>
      </c>
      <c r="I2" s="8" t="s">
        <v>134</v>
      </c>
      <c r="J2" s="9"/>
    </row>
    <row r="3" spans="1:10" ht="15" x14ac:dyDescent="0.3">
      <c r="A3" s="10" t="s">
        <v>28</v>
      </c>
      <c r="B3" s="5" t="s">
        <v>60</v>
      </c>
      <c r="C3" s="11"/>
      <c r="D3" s="11" t="s">
        <v>135</v>
      </c>
      <c r="E3" s="11" t="str">
        <f>LEFT(B3,2)</f>
        <v>27</v>
      </c>
      <c r="F3" s="11"/>
      <c r="G3" s="11"/>
      <c r="H3" s="11" t="str">
        <f>VLOOKUP($E$3,Tabelle5[],2,FALSE)</f>
        <v>Zone5</v>
      </c>
      <c r="I3" s="11" t="str">
        <f>VLOOKUP($E$3,Tabelle5[],3,FALSE)</f>
        <v>Zone6</v>
      </c>
      <c r="J3" s="12"/>
    </row>
    <row r="4" spans="1:10" x14ac:dyDescent="0.3">
      <c r="A4" s="10"/>
      <c r="B4" s="11"/>
      <c r="C4" s="11"/>
      <c r="D4" s="11"/>
      <c r="E4" s="11"/>
      <c r="F4" s="11"/>
      <c r="G4" s="11"/>
      <c r="H4" s="11"/>
      <c r="I4" s="11"/>
      <c r="J4" s="12"/>
    </row>
    <row r="5" spans="1:10" ht="15" x14ac:dyDescent="0.3">
      <c r="A5" s="10" t="s">
        <v>144</v>
      </c>
      <c r="B5" s="23">
        <v>0.53</v>
      </c>
      <c r="C5" s="11"/>
      <c r="D5" s="11"/>
      <c r="E5" s="11"/>
      <c r="F5" s="11"/>
      <c r="G5" s="11"/>
      <c r="H5" s="11">
        <f>MATCH(H3,DHLZone,0)</f>
        <v>5</v>
      </c>
      <c r="I5" s="11"/>
      <c r="J5" s="12"/>
    </row>
    <row r="6" spans="1:10" ht="15" x14ac:dyDescent="0.3">
      <c r="A6" s="10" t="s">
        <v>145</v>
      </c>
      <c r="B6" s="24">
        <v>2.5999999999999999E-2</v>
      </c>
      <c r="C6" s="11"/>
      <c r="D6" s="11"/>
      <c r="E6" s="11"/>
      <c r="F6" s="11"/>
      <c r="G6" s="11"/>
      <c r="H6" s="11">
        <f>MATCH(I3,DACHSERZone,0)</f>
        <v>6</v>
      </c>
      <c r="I6" s="11"/>
      <c r="J6" s="12"/>
    </row>
    <row r="7" spans="1:10" x14ac:dyDescent="0.3">
      <c r="A7" s="10"/>
      <c r="B7" s="11"/>
      <c r="C7" s="11"/>
      <c r="D7" s="11"/>
      <c r="E7" s="11"/>
      <c r="F7" s="11"/>
      <c r="G7" s="11"/>
      <c r="H7" s="11"/>
      <c r="I7" s="11"/>
      <c r="J7" s="12"/>
    </row>
    <row r="8" spans="1:10" ht="15" x14ac:dyDescent="0.3">
      <c r="A8" s="10"/>
      <c r="B8" s="11"/>
      <c r="C8" s="11"/>
      <c r="D8" s="11"/>
      <c r="E8" s="11"/>
      <c r="F8" s="11"/>
      <c r="G8" s="11" t="s">
        <v>136</v>
      </c>
      <c r="H8" s="13">
        <f>INDEX(DHLTarife,MATCH(B2,DHLgewicht,1),MATCH(H3,DHLZone,0))</f>
        <v>20.37</v>
      </c>
      <c r="I8" s="11"/>
      <c r="J8" s="12"/>
    </row>
    <row r="9" spans="1:10" ht="15" x14ac:dyDescent="0.3">
      <c r="A9" s="10"/>
      <c r="B9" s="11"/>
      <c r="C9" s="11"/>
      <c r="D9" s="21"/>
      <c r="E9" s="11"/>
      <c r="F9" s="11"/>
      <c r="G9" s="11" t="s">
        <v>137</v>
      </c>
      <c r="H9" s="13">
        <f>INDEX(DACHSERTarife,MATCH(B2,DACHSERgewicht,1),MATCH(I3,DACHSERZone,0))</f>
        <v>54.58</v>
      </c>
      <c r="I9" s="11"/>
      <c r="J9" s="12"/>
    </row>
    <row r="10" spans="1:10" ht="15" x14ac:dyDescent="0.3">
      <c r="A10" s="10"/>
      <c r="B10" s="11"/>
      <c r="C10" s="11" t="s">
        <v>143</v>
      </c>
      <c r="D10" s="11" t="s">
        <v>142</v>
      </c>
      <c r="E10" s="11"/>
      <c r="F10" s="11"/>
      <c r="G10" s="11" t="s">
        <v>139</v>
      </c>
      <c r="H10" s="13">
        <f>B2/100*H9</f>
        <v>36.022800000000004</v>
      </c>
      <c r="I10" s="11"/>
      <c r="J10" s="12"/>
    </row>
    <row r="11" spans="1:10" ht="15" x14ac:dyDescent="0.3">
      <c r="A11" s="14" t="s">
        <v>29</v>
      </c>
      <c r="B11" s="6">
        <f>H8</f>
        <v>20.37</v>
      </c>
      <c r="C11" s="22">
        <f>IF(B5 = 0,"",B5/B11)</f>
        <v>2.6018654884634267E-2</v>
      </c>
      <c r="D11" s="13">
        <f>IF(B6 = 0, "", B11*B6)</f>
        <v>0.52961999999999998</v>
      </c>
      <c r="E11" s="13"/>
      <c r="F11" s="11"/>
      <c r="G11" s="11" t="s">
        <v>138</v>
      </c>
      <c r="H11" s="13">
        <f>INDEX(DACHSERminimum,0,MATCH(I3,DACHSERZone,0))</f>
        <v>31.96</v>
      </c>
      <c r="I11" s="11"/>
      <c r="J11" s="12"/>
    </row>
    <row r="12" spans="1:10" ht="15" x14ac:dyDescent="0.3">
      <c r="A12" s="15" t="s">
        <v>30</v>
      </c>
      <c r="B12" s="6">
        <f>MAX(H10,H11)</f>
        <v>36.022800000000004</v>
      </c>
      <c r="C12" s="11"/>
      <c r="D12" s="11"/>
      <c r="E12" s="11"/>
      <c r="F12" s="11"/>
      <c r="G12" s="11"/>
      <c r="H12" s="11"/>
      <c r="I12" s="11"/>
      <c r="J12" s="12"/>
    </row>
    <row r="13" spans="1:10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2"/>
    </row>
    <row r="14" spans="1:10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2"/>
    </row>
    <row r="15" spans="1:10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2"/>
    </row>
    <row r="16" spans="1:10" ht="15" x14ac:dyDescent="0.3">
      <c r="A16" s="10" t="s">
        <v>141</v>
      </c>
      <c r="B16" s="16">
        <f>B11-B12</f>
        <v>-15.652800000000003</v>
      </c>
      <c r="C16" s="11"/>
      <c r="D16" s="11"/>
      <c r="E16" s="11"/>
      <c r="F16" s="11"/>
      <c r="G16" s="11"/>
      <c r="H16" s="11"/>
      <c r="I16" s="11"/>
      <c r="J16" s="12"/>
    </row>
    <row r="17" spans="1:10" ht="15" x14ac:dyDescent="0.3">
      <c r="A17" s="17" t="s">
        <v>140</v>
      </c>
      <c r="B17" s="18" t="str">
        <f>IF(B16 &lt; 0,A11,A12)</f>
        <v>Kosten DHL</v>
      </c>
      <c r="C17" s="18"/>
      <c r="D17" s="18"/>
      <c r="E17" s="18"/>
      <c r="F17" s="18"/>
      <c r="G17" s="18"/>
      <c r="H17" s="18"/>
      <c r="I17" s="18"/>
      <c r="J17" s="1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62" workbookViewId="0">
      <selection activeCell="C78" sqref="C78"/>
    </sheetView>
  </sheetViews>
  <sheetFormatPr baseColWidth="10" defaultRowHeight="14.4" x14ac:dyDescent="0.3"/>
  <sheetData>
    <row r="1" spans="1:3" x14ac:dyDescent="0.3">
      <c r="A1" t="s">
        <v>33</v>
      </c>
      <c r="B1" t="s">
        <v>31</v>
      </c>
      <c r="C1" t="s">
        <v>32</v>
      </c>
    </row>
    <row r="2" spans="1:3" x14ac:dyDescent="0.3">
      <c r="A2" s="3" t="s">
        <v>34</v>
      </c>
      <c r="B2" t="s">
        <v>8</v>
      </c>
      <c r="C2" t="s">
        <v>12</v>
      </c>
    </row>
    <row r="3" spans="1:3" x14ac:dyDescent="0.3">
      <c r="A3" s="3" t="s">
        <v>35</v>
      </c>
      <c r="B3" t="s">
        <v>10</v>
      </c>
      <c r="C3" t="s">
        <v>14</v>
      </c>
    </row>
    <row r="4" spans="1:3" x14ac:dyDescent="0.3">
      <c r="A4" s="3" t="s">
        <v>36</v>
      </c>
      <c r="B4" t="s">
        <v>14</v>
      </c>
      <c r="C4" t="s">
        <v>14</v>
      </c>
    </row>
    <row r="5" spans="1:3" x14ac:dyDescent="0.3">
      <c r="A5" s="3" t="s">
        <v>37</v>
      </c>
      <c r="B5" t="s">
        <v>6</v>
      </c>
      <c r="C5" t="s">
        <v>12</v>
      </c>
    </row>
    <row r="6" spans="1:3" x14ac:dyDescent="0.3">
      <c r="A6" s="3" t="s">
        <v>38</v>
      </c>
    </row>
    <row r="7" spans="1:3" x14ac:dyDescent="0.3">
      <c r="A7" s="3" t="s">
        <v>39</v>
      </c>
      <c r="B7" t="s">
        <v>8</v>
      </c>
      <c r="C7" t="s">
        <v>10</v>
      </c>
    </row>
    <row r="8" spans="1:3" x14ac:dyDescent="0.3">
      <c r="A8" s="3" t="s">
        <v>40</v>
      </c>
      <c r="B8" t="s">
        <v>8</v>
      </c>
      <c r="C8" t="s">
        <v>8</v>
      </c>
    </row>
    <row r="9" spans="1:3" x14ac:dyDescent="0.3">
      <c r="A9" s="3" t="s">
        <v>41</v>
      </c>
      <c r="B9" t="s">
        <v>8</v>
      </c>
      <c r="C9" t="s">
        <v>10</v>
      </c>
    </row>
    <row r="10" spans="1:3" x14ac:dyDescent="0.3">
      <c r="A10" s="3" t="s">
        <v>42</v>
      </c>
      <c r="B10" t="s">
        <v>8</v>
      </c>
      <c r="C10" t="s">
        <v>10</v>
      </c>
    </row>
    <row r="11" spans="1:3" x14ac:dyDescent="0.3">
      <c r="A11" s="3" t="s">
        <v>43</v>
      </c>
      <c r="B11" t="s">
        <v>12</v>
      </c>
      <c r="C11" t="s">
        <v>14</v>
      </c>
    </row>
    <row r="12" spans="1:3" x14ac:dyDescent="0.3">
      <c r="A12" s="3" t="s">
        <v>44</v>
      </c>
    </row>
    <row r="13" spans="1:3" x14ac:dyDescent="0.3">
      <c r="A13" s="3" t="s">
        <v>45</v>
      </c>
      <c r="B13" t="s">
        <v>12</v>
      </c>
      <c r="C13" t="s">
        <v>14</v>
      </c>
    </row>
    <row r="14" spans="1:3" x14ac:dyDescent="0.3">
      <c r="A14" s="3" t="s">
        <v>46</v>
      </c>
      <c r="B14" t="s">
        <v>12</v>
      </c>
      <c r="C14" t="s">
        <v>14</v>
      </c>
    </row>
    <row r="15" spans="1:3" x14ac:dyDescent="0.3">
      <c r="A15" s="3" t="s">
        <v>47</v>
      </c>
      <c r="B15" t="s">
        <v>8</v>
      </c>
      <c r="C15" t="s">
        <v>12</v>
      </c>
    </row>
    <row r="16" spans="1:3" x14ac:dyDescent="0.3">
      <c r="A16" s="3" t="s">
        <v>48</v>
      </c>
      <c r="B16" t="s">
        <v>8</v>
      </c>
      <c r="C16" t="s">
        <v>14</v>
      </c>
    </row>
    <row r="17" spans="1:3" x14ac:dyDescent="0.3">
      <c r="A17" s="3" t="s">
        <v>49</v>
      </c>
      <c r="B17" t="s">
        <v>8</v>
      </c>
      <c r="C17" t="s">
        <v>14</v>
      </c>
    </row>
    <row r="18" spans="1:3" x14ac:dyDescent="0.3">
      <c r="A18" s="3" t="s">
        <v>50</v>
      </c>
      <c r="B18" t="s">
        <v>14</v>
      </c>
      <c r="C18" t="s">
        <v>25</v>
      </c>
    </row>
    <row r="19" spans="1:3" x14ac:dyDescent="0.3">
      <c r="A19" s="3" t="s">
        <v>51</v>
      </c>
      <c r="B19" t="s">
        <v>14</v>
      </c>
      <c r="C19" t="s">
        <v>25</v>
      </c>
    </row>
    <row r="20" spans="1:3" x14ac:dyDescent="0.3">
      <c r="A20" s="3" t="s">
        <v>52</v>
      </c>
      <c r="B20" t="s">
        <v>14</v>
      </c>
      <c r="C20" t="s">
        <v>14</v>
      </c>
    </row>
    <row r="21" spans="1:3" x14ac:dyDescent="0.3">
      <c r="A21" s="3" t="s">
        <v>53</v>
      </c>
      <c r="B21" t="s">
        <v>10</v>
      </c>
      <c r="C21" t="s">
        <v>12</v>
      </c>
    </row>
    <row r="22" spans="1:3" x14ac:dyDescent="0.3">
      <c r="A22" s="3" t="s">
        <v>54</v>
      </c>
      <c r="B22" t="s">
        <v>8</v>
      </c>
      <c r="C22" t="s">
        <v>12</v>
      </c>
    </row>
    <row r="23" spans="1:3" x14ac:dyDescent="0.3">
      <c r="A23" s="3" t="s">
        <v>55</v>
      </c>
      <c r="B23" t="s">
        <v>8</v>
      </c>
      <c r="C23" t="s">
        <v>14</v>
      </c>
    </row>
    <row r="24" spans="1:3" x14ac:dyDescent="0.3">
      <c r="A24" s="3" t="s">
        <v>56</v>
      </c>
      <c r="B24" t="s">
        <v>8</v>
      </c>
      <c r="C24" t="s">
        <v>14</v>
      </c>
    </row>
    <row r="25" spans="1:3" x14ac:dyDescent="0.3">
      <c r="A25" s="3" t="s">
        <v>57</v>
      </c>
      <c r="B25" t="s">
        <v>8</v>
      </c>
      <c r="C25" t="s">
        <v>14</v>
      </c>
    </row>
    <row r="26" spans="1:3" x14ac:dyDescent="0.3">
      <c r="A26" s="3" t="s">
        <v>58</v>
      </c>
      <c r="B26" t="s">
        <v>6</v>
      </c>
      <c r="C26" t="s">
        <v>14</v>
      </c>
    </row>
    <row r="27" spans="1:3" x14ac:dyDescent="0.3">
      <c r="A27" s="3" t="s">
        <v>59</v>
      </c>
      <c r="B27" t="s">
        <v>8</v>
      </c>
      <c r="C27" t="s">
        <v>12</v>
      </c>
    </row>
    <row r="28" spans="1:3" x14ac:dyDescent="0.3">
      <c r="A28" s="3" t="s">
        <v>60</v>
      </c>
      <c r="B28" t="s">
        <v>10</v>
      </c>
      <c r="C28" t="s">
        <v>12</v>
      </c>
    </row>
    <row r="29" spans="1:3" x14ac:dyDescent="0.3">
      <c r="A29" s="3" t="s">
        <v>61</v>
      </c>
      <c r="B29" t="s">
        <v>10</v>
      </c>
      <c r="C29" t="s">
        <v>12</v>
      </c>
    </row>
    <row r="30" spans="1:3" x14ac:dyDescent="0.3">
      <c r="A30" s="3" t="s">
        <v>62</v>
      </c>
      <c r="B30" t="s">
        <v>8</v>
      </c>
      <c r="C30" t="s">
        <v>12</v>
      </c>
    </row>
    <row r="31" spans="1:3" x14ac:dyDescent="0.3">
      <c r="A31" s="3" t="s">
        <v>63</v>
      </c>
      <c r="B31" t="s">
        <v>6</v>
      </c>
      <c r="C31" t="s">
        <v>10</v>
      </c>
    </row>
    <row r="32" spans="1:3" x14ac:dyDescent="0.3">
      <c r="A32" s="3" t="s">
        <v>64</v>
      </c>
      <c r="B32" t="s">
        <v>6</v>
      </c>
      <c r="C32" t="s">
        <v>10</v>
      </c>
    </row>
    <row r="33" spans="1:3" x14ac:dyDescent="0.3">
      <c r="A33" s="3" t="s">
        <v>65</v>
      </c>
      <c r="B33" t="s">
        <v>6</v>
      </c>
      <c r="C33" t="s">
        <v>10</v>
      </c>
    </row>
    <row r="34" spans="1:3" x14ac:dyDescent="0.3">
      <c r="A34" s="3" t="s">
        <v>66</v>
      </c>
      <c r="B34" t="s">
        <v>6</v>
      </c>
      <c r="C34" t="s">
        <v>8</v>
      </c>
    </row>
    <row r="35" spans="1:3" x14ac:dyDescent="0.3">
      <c r="A35" s="3" t="s">
        <v>67</v>
      </c>
      <c r="B35" t="s">
        <v>4</v>
      </c>
      <c r="C35" t="s">
        <v>8</v>
      </c>
    </row>
    <row r="36" spans="1:3" x14ac:dyDescent="0.3">
      <c r="A36" s="3" t="s">
        <v>68</v>
      </c>
      <c r="B36" t="s">
        <v>4</v>
      </c>
      <c r="C36" t="s">
        <v>4</v>
      </c>
    </row>
    <row r="37" spans="1:3" x14ac:dyDescent="0.3">
      <c r="A37" s="3" t="s">
        <v>69</v>
      </c>
      <c r="B37" t="s">
        <v>4</v>
      </c>
      <c r="C37" t="s">
        <v>6</v>
      </c>
    </row>
    <row r="38" spans="1:3" x14ac:dyDescent="0.3">
      <c r="A38" s="3" t="s">
        <v>70</v>
      </c>
      <c r="B38" t="s">
        <v>4</v>
      </c>
      <c r="C38" t="s">
        <v>8</v>
      </c>
    </row>
    <row r="39" spans="1:3" x14ac:dyDescent="0.3">
      <c r="A39" s="3" t="s">
        <v>71</v>
      </c>
      <c r="B39" t="s">
        <v>6</v>
      </c>
      <c r="C39" t="s">
        <v>10</v>
      </c>
    </row>
    <row r="40" spans="1:3" x14ac:dyDescent="0.3">
      <c r="A40" s="3" t="s">
        <v>72</v>
      </c>
      <c r="B40" t="s">
        <v>8</v>
      </c>
      <c r="C40" t="s">
        <v>12</v>
      </c>
    </row>
    <row r="41" spans="1:3" x14ac:dyDescent="0.3">
      <c r="A41" s="3" t="s">
        <v>73</v>
      </c>
      <c r="B41" t="s">
        <v>6</v>
      </c>
      <c r="C41" t="s">
        <v>8</v>
      </c>
    </row>
    <row r="42" spans="1:3" x14ac:dyDescent="0.3">
      <c r="A42" s="3" t="s">
        <v>74</v>
      </c>
      <c r="B42" t="s">
        <v>6</v>
      </c>
      <c r="C42" t="s">
        <v>8</v>
      </c>
    </row>
    <row r="43" spans="1:3" x14ac:dyDescent="0.3">
      <c r="A43" s="3" t="s">
        <v>75</v>
      </c>
      <c r="B43" t="s">
        <v>6</v>
      </c>
      <c r="C43" t="s">
        <v>8</v>
      </c>
    </row>
    <row r="44" spans="1:3" x14ac:dyDescent="0.3">
      <c r="A44" s="3" t="s">
        <v>76</v>
      </c>
    </row>
    <row r="45" spans="1:3" x14ac:dyDescent="0.3">
      <c r="A45" s="3" t="s">
        <v>77</v>
      </c>
      <c r="B45" t="s">
        <v>4</v>
      </c>
      <c r="C45" t="s">
        <v>8</v>
      </c>
    </row>
    <row r="46" spans="1:3" x14ac:dyDescent="0.3">
      <c r="A46" s="3" t="s">
        <v>78</v>
      </c>
      <c r="B46" t="s">
        <v>6</v>
      </c>
      <c r="C46" t="s">
        <v>8</v>
      </c>
    </row>
    <row r="47" spans="1:3" x14ac:dyDescent="0.3">
      <c r="A47" s="3" t="s">
        <v>79</v>
      </c>
      <c r="B47" t="s">
        <v>6</v>
      </c>
      <c r="C47" t="s">
        <v>8</v>
      </c>
    </row>
    <row r="48" spans="1:3" x14ac:dyDescent="0.3">
      <c r="A48" s="3" t="s">
        <v>80</v>
      </c>
      <c r="B48" t="s">
        <v>6</v>
      </c>
      <c r="C48" t="s">
        <v>8</v>
      </c>
    </row>
    <row r="49" spans="1:3" x14ac:dyDescent="0.3">
      <c r="A49" s="3" t="s">
        <v>81</v>
      </c>
      <c r="B49" t="s">
        <v>6</v>
      </c>
      <c r="C49" t="s">
        <v>10</v>
      </c>
    </row>
    <row r="50" spans="1:3" x14ac:dyDescent="0.3">
      <c r="A50" s="3" t="s">
        <v>82</v>
      </c>
      <c r="B50" t="s">
        <v>4</v>
      </c>
      <c r="C50" t="s">
        <v>10</v>
      </c>
    </row>
    <row r="51" spans="1:3" x14ac:dyDescent="0.3">
      <c r="A51" s="3" t="s">
        <v>83</v>
      </c>
      <c r="B51" t="s">
        <v>6</v>
      </c>
      <c r="C51" t="s">
        <v>8</v>
      </c>
    </row>
    <row r="52" spans="1:3" x14ac:dyDescent="0.3">
      <c r="A52" s="3" t="s">
        <v>84</v>
      </c>
      <c r="B52" t="s">
        <v>6</v>
      </c>
      <c r="C52" t="s">
        <v>6</v>
      </c>
    </row>
    <row r="53" spans="1:3" x14ac:dyDescent="0.3">
      <c r="A53" s="3" t="s">
        <v>85</v>
      </c>
      <c r="B53" t="s">
        <v>4</v>
      </c>
      <c r="C53" t="s">
        <v>8</v>
      </c>
    </row>
    <row r="54" spans="1:3" x14ac:dyDescent="0.3">
      <c r="A54" s="3" t="s">
        <v>86</v>
      </c>
      <c r="B54" t="s">
        <v>6</v>
      </c>
      <c r="C54" t="s">
        <v>6</v>
      </c>
    </row>
    <row r="55" spans="1:3" x14ac:dyDescent="0.3">
      <c r="A55" s="3" t="s">
        <v>87</v>
      </c>
      <c r="B55" t="s">
        <v>6</v>
      </c>
      <c r="C55" t="s">
        <v>6</v>
      </c>
    </row>
    <row r="56" spans="1:3" x14ac:dyDescent="0.3">
      <c r="A56" s="3" t="s">
        <v>88</v>
      </c>
      <c r="B56" t="s">
        <v>6</v>
      </c>
      <c r="C56" t="s">
        <v>6</v>
      </c>
    </row>
    <row r="57" spans="1:3" x14ac:dyDescent="0.3">
      <c r="A57" s="3" t="s">
        <v>89</v>
      </c>
      <c r="B57" t="s">
        <v>6</v>
      </c>
      <c r="C57" t="s">
        <v>6</v>
      </c>
    </row>
    <row r="58" spans="1:3" x14ac:dyDescent="0.3">
      <c r="A58" s="3" t="s">
        <v>90</v>
      </c>
      <c r="B58" t="s">
        <v>4</v>
      </c>
      <c r="C58" t="s">
        <v>6</v>
      </c>
    </row>
    <row r="59" spans="1:3" x14ac:dyDescent="0.3">
      <c r="A59" s="3" t="s">
        <v>91</v>
      </c>
      <c r="B59" t="s">
        <v>4</v>
      </c>
      <c r="C59" t="s">
        <v>8</v>
      </c>
    </row>
    <row r="60" spans="1:3" x14ac:dyDescent="0.3">
      <c r="A60" s="3" t="s">
        <v>92</v>
      </c>
      <c r="B60" t="s">
        <v>6</v>
      </c>
      <c r="C60" t="s">
        <v>8</v>
      </c>
    </row>
    <row r="61" spans="1:3" x14ac:dyDescent="0.3">
      <c r="A61" s="3" t="s">
        <v>93</v>
      </c>
      <c r="B61" t="s">
        <v>3</v>
      </c>
      <c r="C61" t="s">
        <v>3</v>
      </c>
    </row>
    <row r="62" spans="1:3" x14ac:dyDescent="0.3">
      <c r="A62" s="3" t="s">
        <v>94</v>
      </c>
      <c r="B62" t="s">
        <v>3</v>
      </c>
      <c r="C62" t="s">
        <v>3</v>
      </c>
    </row>
    <row r="63" spans="1:3" x14ac:dyDescent="0.3">
      <c r="A63" s="3" t="s">
        <v>95</v>
      </c>
    </row>
    <row r="64" spans="1:3" x14ac:dyDescent="0.3">
      <c r="A64" s="3" t="s">
        <v>96</v>
      </c>
      <c r="B64" t="s">
        <v>3</v>
      </c>
      <c r="C64" t="s">
        <v>3</v>
      </c>
    </row>
    <row r="65" spans="1:3" x14ac:dyDescent="0.3">
      <c r="A65" s="3" t="s">
        <v>97</v>
      </c>
      <c r="B65" t="s">
        <v>3</v>
      </c>
      <c r="C65" t="s">
        <v>4</v>
      </c>
    </row>
    <row r="66" spans="1:3" x14ac:dyDescent="0.3">
      <c r="A66" s="3" t="s">
        <v>98</v>
      </c>
      <c r="B66" t="s">
        <v>6</v>
      </c>
      <c r="C66" t="s">
        <v>4</v>
      </c>
    </row>
    <row r="67" spans="1:3" x14ac:dyDescent="0.3">
      <c r="A67" s="3" t="s">
        <v>99</v>
      </c>
      <c r="B67" t="s">
        <v>6</v>
      </c>
      <c r="C67" t="s">
        <v>6</v>
      </c>
    </row>
    <row r="68" spans="1:3" x14ac:dyDescent="0.3">
      <c r="A68" s="3" t="s">
        <v>100</v>
      </c>
      <c r="B68" t="s">
        <v>6</v>
      </c>
      <c r="C68" t="s">
        <v>6</v>
      </c>
    </row>
    <row r="69" spans="1:3" x14ac:dyDescent="0.3">
      <c r="A69" s="3" t="s">
        <v>101</v>
      </c>
      <c r="B69" t="s">
        <v>6</v>
      </c>
      <c r="C69" t="s">
        <v>6</v>
      </c>
    </row>
    <row r="70" spans="1:3" x14ac:dyDescent="0.3">
      <c r="A70" s="3" t="s">
        <v>102</v>
      </c>
      <c r="B70" t="s">
        <v>6</v>
      </c>
      <c r="C70" t="s">
        <v>6</v>
      </c>
    </row>
    <row r="71" spans="1:3" x14ac:dyDescent="0.3">
      <c r="A71" s="3" t="s">
        <v>103</v>
      </c>
      <c r="B71" t="s">
        <v>6</v>
      </c>
      <c r="C71" t="s">
        <v>8</v>
      </c>
    </row>
    <row r="72" spans="1:3" x14ac:dyDescent="0.3">
      <c r="A72" s="3" t="s">
        <v>104</v>
      </c>
      <c r="B72" t="s">
        <v>6</v>
      </c>
      <c r="C72" t="s">
        <v>8</v>
      </c>
    </row>
    <row r="73" spans="1:3" x14ac:dyDescent="0.3">
      <c r="A73" s="3" t="s">
        <v>105</v>
      </c>
      <c r="B73" t="s">
        <v>6</v>
      </c>
      <c r="C73" t="s">
        <v>8</v>
      </c>
    </row>
    <row r="74" spans="1:3" x14ac:dyDescent="0.3">
      <c r="A74" s="3" t="s">
        <v>106</v>
      </c>
      <c r="B74" t="s">
        <v>6</v>
      </c>
      <c r="C74" t="s">
        <v>8</v>
      </c>
    </row>
    <row r="75" spans="1:3" x14ac:dyDescent="0.3">
      <c r="A75" s="3" t="s">
        <v>107</v>
      </c>
      <c r="B75" t="s">
        <v>6</v>
      </c>
      <c r="C75" t="s">
        <v>6</v>
      </c>
    </row>
    <row r="76" spans="1:3" x14ac:dyDescent="0.3">
      <c r="A76" s="3" t="s">
        <v>108</v>
      </c>
      <c r="B76" t="s">
        <v>6</v>
      </c>
      <c r="C76" t="s">
        <v>6</v>
      </c>
    </row>
    <row r="77" spans="1:3" x14ac:dyDescent="0.3">
      <c r="A77" s="3" t="s">
        <v>109</v>
      </c>
      <c r="B77" t="s">
        <v>6</v>
      </c>
      <c r="C77" t="s">
        <v>6</v>
      </c>
    </row>
    <row r="78" spans="1:3" x14ac:dyDescent="0.3">
      <c r="A78" s="3" t="s">
        <v>110</v>
      </c>
      <c r="B78" t="s">
        <v>6</v>
      </c>
      <c r="C78" t="s">
        <v>8</v>
      </c>
    </row>
    <row r="79" spans="1:3" x14ac:dyDescent="0.3">
      <c r="A79" s="3" t="s">
        <v>111</v>
      </c>
      <c r="B79" t="s">
        <v>6</v>
      </c>
      <c r="C79" t="s">
        <v>8</v>
      </c>
    </row>
    <row r="80" spans="1:3" x14ac:dyDescent="0.3">
      <c r="A80" s="3" t="s">
        <v>112</v>
      </c>
      <c r="B80" t="s">
        <v>6</v>
      </c>
      <c r="C80" t="s">
        <v>8</v>
      </c>
    </row>
    <row r="81" spans="1:3" x14ac:dyDescent="0.3">
      <c r="A81" s="3" t="s">
        <v>113</v>
      </c>
      <c r="B81" t="s">
        <v>10</v>
      </c>
      <c r="C81" t="s">
        <v>10</v>
      </c>
    </row>
    <row r="82" spans="1:3" x14ac:dyDescent="0.3">
      <c r="A82" s="3" t="s">
        <v>114</v>
      </c>
      <c r="B82" t="s">
        <v>10</v>
      </c>
      <c r="C82" t="s">
        <v>10</v>
      </c>
    </row>
    <row r="83" spans="1:3" x14ac:dyDescent="0.3">
      <c r="A83" s="3" t="s">
        <v>115</v>
      </c>
      <c r="B83" t="s">
        <v>8</v>
      </c>
      <c r="C83" t="s">
        <v>12</v>
      </c>
    </row>
    <row r="84" spans="1:3" x14ac:dyDescent="0.3">
      <c r="A84" s="3" t="s">
        <v>116</v>
      </c>
      <c r="B84" t="s">
        <v>8</v>
      </c>
      <c r="C84" t="s">
        <v>12</v>
      </c>
    </row>
    <row r="85" spans="1:3" x14ac:dyDescent="0.3">
      <c r="A85" s="3" t="s">
        <v>117</v>
      </c>
      <c r="B85" t="s">
        <v>8</v>
      </c>
      <c r="C85" t="s">
        <v>12</v>
      </c>
    </row>
    <row r="86" spans="1:3" x14ac:dyDescent="0.3">
      <c r="A86" s="3" t="s">
        <v>118</v>
      </c>
      <c r="B86" t="s">
        <v>8</v>
      </c>
      <c r="C86" t="s">
        <v>10</v>
      </c>
    </row>
    <row r="87" spans="1:3" x14ac:dyDescent="0.3">
      <c r="A87" s="3" t="s">
        <v>119</v>
      </c>
      <c r="B87" t="s">
        <v>8</v>
      </c>
      <c r="C87" t="s">
        <v>10</v>
      </c>
    </row>
    <row r="88" spans="1:3" x14ac:dyDescent="0.3">
      <c r="A88" s="3" t="s">
        <v>120</v>
      </c>
      <c r="B88" t="s">
        <v>8</v>
      </c>
      <c r="C88" t="s">
        <v>10</v>
      </c>
    </row>
    <row r="89" spans="1:3" x14ac:dyDescent="0.3">
      <c r="A89" s="3" t="s">
        <v>121</v>
      </c>
      <c r="B89" t="s">
        <v>8</v>
      </c>
      <c r="C89" t="s">
        <v>10</v>
      </c>
    </row>
    <row r="90" spans="1:3" x14ac:dyDescent="0.3">
      <c r="A90" s="3" t="s">
        <v>122</v>
      </c>
      <c r="B90" t="s">
        <v>8</v>
      </c>
      <c r="C90" t="s">
        <v>8</v>
      </c>
    </row>
    <row r="91" spans="1:3" x14ac:dyDescent="0.3">
      <c r="A91" s="3" t="s">
        <v>123</v>
      </c>
      <c r="B91" t="s">
        <v>8</v>
      </c>
      <c r="C91" t="s">
        <v>8</v>
      </c>
    </row>
    <row r="92" spans="1:3" x14ac:dyDescent="0.3">
      <c r="A92" s="3" t="s">
        <v>124</v>
      </c>
      <c r="B92" t="s">
        <v>8</v>
      </c>
      <c r="C92" t="s">
        <v>8</v>
      </c>
    </row>
    <row r="93" spans="1:3" x14ac:dyDescent="0.3">
      <c r="A93" s="3" t="s">
        <v>125</v>
      </c>
      <c r="B93" t="s">
        <v>8</v>
      </c>
      <c r="C93" t="s">
        <v>8</v>
      </c>
    </row>
    <row r="94" spans="1:3" x14ac:dyDescent="0.3">
      <c r="A94" s="3" t="s">
        <v>126</v>
      </c>
      <c r="B94" t="s">
        <v>8</v>
      </c>
      <c r="C94" t="s">
        <v>10</v>
      </c>
    </row>
    <row r="95" spans="1:3" x14ac:dyDescent="0.3">
      <c r="A95" s="3" t="s">
        <v>127</v>
      </c>
      <c r="B95" t="s">
        <v>8</v>
      </c>
      <c r="C95" t="s">
        <v>12</v>
      </c>
    </row>
    <row r="96" spans="1:3" x14ac:dyDescent="0.3">
      <c r="A96" s="3" t="s">
        <v>128</v>
      </c>
      <c r="B96" t="s">
        <v>8</v>
      </c>
      <c r="C96" t="s">
        <v>8</v>
      </c>
    </row>
    <row r="97" spans="1:3" x14ac:dyDescent="0.3">
      <c r="A97" s="3" t="s">
        <v>129</v>
      </c>
      <c r="B97" t="s">
        <v>8</v>
      </c>
      <c r="C97" t="s">
        <v>8</v>
      </c>
    </row>
    <row r="98" spans="1:3" x14ac:dyDescent="0.3">
      <c r="A98" s="3" t="s">
        <v>130</v>
      </c>
      <c r="B98" t="s">
        <v>8</v>
      </c>
      <c r="C98" t="s">
        <v>6</v>
      </c>
    </row>
    <row r="99" spans="1:3" x14ac:dyDescent="0.3">
      <c r="A99" s="3" t="s">
        <v>131</v>
      </c>
      <c r="B99" t="s">
        <v>8</v>
      </c>
      <c r="C99" t="s">
        <v>6</v>
      </c>
    </row>
    <row r="100" spans="1:3" x14ac:dyDescent="0.3">
      <c r="A100" s="3" t="s">
        <v>132</v>
      </c>
      <c r="B100" t="s">
        <v>8</v>
      </c>
      <c r="C100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" sqref="C1:I1"/>
    </sheetView>
  </sheetViews>
  <sheetFormatPr baseColWidth="10"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</row>
    <row r="2" spans="1:9" x14ac:dyDescent="0.3">
      <c r="C2" t="s">
        <v>0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</row>
    <row r="3" spans="1:9" x14ac:dyDescent="0.3">
      <c r="A3">
        <v>1</v>
      </c>
      <c r="B3">
        <v>30</v>
      </c>
      <c r="C3" s="1">
        <v>20.37</v>
      </c>
      <c r="D3" s="1">
        <v>20.37</v>
      </c>
      <c r="E3" s="1">
        <v>20.37</v>
      </c>
      <c r="F3" s="1">
        <v>20.37</v>
      </c>
      <c r="G3" s="1">
        <v>20.37</v>
      </c>
      <c r="H3" s="1">
        <v>20.37</v>
      </c>
      <c r="I3" s="1">
        <v>20.37</v>
      </c>
    </row>
    <row r="4" spans="1:9" x14ac:dyDescent="0.3">
      <c r="A4">
        <v>31</v>
      </c>
      <c r="B4">
        <v>50</v>
      </c>
      <c r="C4" s="1">
        <v>20.37</v>
      </c>
      <c r="D4" s="1">
        <v>20.37</v>
      </c>
      <c r="E4" s="1">
        <v>20.37</v>
      </c>
      <c r="F4" s="1">
        <v>20.37</v>
      </c>
      <c r="G4" s="1">
        <v>20.37</v>
      </c>
      <c r="H4" s="1">
        <v>20.37</v>
      </c>
      <c r="I4" s="1">
        <v>20.37</v>
      </c>
    </row>
    <row r="5" spans="1:9" x14ac:dyDescent="0.3">
      <c r="A5">
        <v>51</v>
      </c>
      <c r="B5">
        <v>75</v>
      </c>
      <c r="C5" s="1">
        <v>20.37</v>
      </c>
      <c r="D5" s="1">
        <v>20.37</v>
      </c>
      <c r="E5" s="1">
        <v>20.37</v>
      </c>
      <c r="F5" s="1">
        <v>20.37</v>
      </c>
      <c r="G5" s="1">
        <v>20.37</v>
      </c>
      <c r="H5" s="1">
        <v>20.37</v>
      </c>
      <c r="I5" s="1">
        <v>20.37</v>
      </c>
    </row>
    <row r="6" spans="1:9" x14ac:dyDescent="0.3">
      <c r="A6">
        <v>76</v>
      </c>
      <c r="B6">
        <v>100</v>
      </c>
      <c r="C6" s="1">
        <v>20.37</v>
      </c>
      <c r="D6" s="1">
        <v>20.37</v>
      </c>
      <c r="E6" s="1">
        <v>22</v>
      </c>
      <c r="F6" s="1">
        <v>21.08</v>
      </c>
      <c r="G6" s="1">
        <v>22</v>
      </c>
      <c r="H6" s="1">
        <v>22</v>
      </c>
      <c r="I6" s="1">
        <v>22</v>
      </c>
    </row>
    <row r="7" spans="1:9" x14ac:dyDescent="0.3">
      <c r="A7">
        <v>101</v>
      </c>
      <c r="B7">
        <v>150</v>
      </c>
      <c r="C7" s="1">
        <v>22.81</v>
      </c>
      <c r="D7" s="1">
        <v>28.11</v>
      </c>
      <c r="E7" s="1">
        <v>33.200000000000003</v>
      </c>
      <c r="F7" s="1">
        <v>37.28</v>
      </c>
      <c r="G7" s="1">
        <v>39.21</v>
      </c>
      <c r="H7" s="1">
        <v>33.24</v>
      </c>
      <c r="I7" s="1">
        <v>39.11</v>
      </c>
    </row>
    <row r="8" spans="1:9" x14ac:dyDescent="0.3">
      <c r="A8">
        <v>151</v>
      </c>
      <c r="B8">
        <v>200</v>
      </c>
      <c r="C8" s="1">
        <v>24.55</v>
      </c>
      <c r="D8" s="1">
        <v>30.56</v>
      </c>
      <c r="E8" s="1">
        <v>36.36</v>
      </c>
      <c r="F8" s="1">
        <v>42.78</v>
      </c>
      <c r="G8" s="1">
        <v>47.05</v>
      </c>
      <c r="H8" s="1">
        <v>46.58</v>
      </c>
      <c r="I8" s="1">
        <v>53.47</v>
      </c>
    </row>
    <row r="9" spans="1:9" x14ac:dyDescent="0.3">
      <c r="A9">
        <v>201</v>
      </c>
      <c r="B9">
        <v>250</v>
      </c>
      <c r="C9" s="1">
        <v>30.66</v>
      </c>
      <c r="D9" s="1">
        <v>37.68</v>
      </c>
      <c r="E9" s="1">
        <v>44.2</v>
      </c>
      <c r="F9" s="1">
        <v>51.84</v>
      </c>
      <c r="G9" s="1">
        <v>56.02</v>
      </c>
      <c r="H9" s="1">
        <v>55.84</v>
      </c>
      <c r="I9" s="1">
        <v>64.06</v>
      </c>
    </row>
    <row r="10" spans="1:9" x14ac:dyDescent="0.3">
      <c r="A10">
        <v>251</v>
      </c>
      <c r="B10">
        <v>300</v>
      </c>
      <c r="C10" s="1">
        <v>33.1</v>
      </c>
      <c r="D10" s="1">
        <v>41.05</v>
      </c>
      <c r="E10" s="1">
        <v>48.68</v>
      </c>
      <c r="F10" s="1">
        <v>57.65</v>
      </c>
      <c r="G10" s="1">
        <v>62.03</v>
      </c>
      <c r="H10" s="1">
        <v>58.91</v>
      </c>
      <c r="I10" s="1">
        <v>71.8</v>
      </c>
    </row>
    <row r="11" spans="1:9" x14ac:dyDescent="0.3">
      <c r="A11">
        <v>301</v>
      </c>
      <c r="B11">
        <v>350</v>
      </c>
      <c r="C11" s="1">
        <v>38.4</v>
      </c>
      <c r="D11" s="1">
        <v>48.28</v>
      </c>
      <c r="E11" s="1">
        <v>57.55</v>
      </c>
      <c r="F11" s="1">
        <v>68.650000000000006</v>
      </c>
      <c r="G11" s="1">
        <v>73.33</v>
      </c>
      <c r="H11" s="1">
        <v>70.81</v>
      </c>
      <c r="I11" s="1">
        <v>86.37</v>
      </c>
    </row>
    <row r="12" spans="1:9" x14ac:dyDescent="0.3">
      <c r="A12">
        <v>351</v>
      </c>
      <c r="B12">
        <v>400</v>
      </c>
      <c r="C12" s="1">
        <v>45.02</v>
      </c>
      <c r="D12" s="1">
        <v>53.06</v>
      </c>
      <c r="E12" s="1">
        <v>60.8</v>
      </c>
      <c r="F12" s="1">
        <v>65.59</v>
      </c>
      <c r="G12" s="1">
        <v>73.64</v>
      </c>
      <c r="H12" s="1">
        <v>74.47</v>
      </c>
      <c r="I12" s="1">
        <v>83.52</v>
      </c>
    </row>
    <row r="13" spans="1:9" x14ac:dyDescent="0.3">
      <c r="A13">
        <v>401</v>
      </c>
      <c r="B13">
        <v>450</v>
      </c>
      <c r="C13" s="1">
        <v>51.33</v>
      </c>
      <c r="D13" s="1">
        <v>59.38</v>
      </c>
      <c r="E13" s="1">
        <v>67.53</v>
      </c>
      <c r="F13" s="1">
        <v>72.62</v>
      </c>
      <c r="G13" s="1">
        <v>81.48</v>
      </c>
      <c r="H13" s="1">
        <v>82.95</v>
      </c>
      <c r="I13" s="1">
        <v>92.28</v>
      </c>
    </row>
    <row r="14" spans="1:9" x14ac:dyDescent="0.3">
      <c r="A14">
        <v>451</v>
      </c>
      <c r="B14">
        <v>500</v>
      </c>
      <c r="C14" s="1">
        <v>51.54</v>
      </c>
      <c r="D14" s="1">
        <v>59.89</v>
      </c>
      <c r="E14" s="1">
        <v>68.239999999999995</v>
      </c>
      <c r="F14" s="1">
        <v>73.540000000000006</v>
      </c>
      <c r="G14" s="1">
        <v>82.09</v>
      </c>
      <c r="H14" s="1">
        <v>83.68</v>
      </c>
      <c r="I14" s="1">
        <v>93.8</v>
      </c>
    </row>
    <row r="15" spans="1:9" x14ac:dyDescent="0.3">
      <c r="A15">
        <v>501</v>
      </c>
      <c r="B15">
        <v>600</v>
      </c>
      <c r="C15" s="1">
        <v>54.69</v>
      </c>
      <c r="D15" s="1">
        <v>63.25</v>
      </c>
      <c r="E15" s="1">
        <v>72.010000000000005</v>
      </c>
      <c r="F15" s="1">
        <v>77</v>
      </c>
      <c r="G15" s="1">
        <v>85.96</v>
      </c>
      <c r="H15" s="1">
        <v>89.06</v>
      </c>
      <c r="I15" s="1">
        <v>96.25</v>
      </c>
    </row>
    <row r="16" spans="1:9" x14ac:dyDescent="0.3">
      <c r="A16">
        <v>601</v>
      </c>
      <c r="B16">
        <v>700</v>
      </c>
      <c r="C16" s="1">
        <v>61.01</v>
      </c>
      <c r="D16" s="1">
        <v>71.19</v>
      </c>
      <c r="E16" s="1">
        <v>81.28</v>
      </c>
      <c r="F16" s="1">
        <v>86.78</v>
      </c>
      <c r="G16" s="1">
        <v>97.78</v>
      </c>
      <c r="H16" s="1">
        <v>100.87</v>
      </c>
      <c r="I16" s="1">
        <v>110.41</v>
      </c>
    </row>
    <row r="17" spans="1:9" x14ac:dyDescent="0.3">
      <c r="A17">
        <v>701</v>
      </c>
      <c r="B17">
        <v>800</v>
      </c>
      <c r="C17" s="1">
        <v>66.510000000000005</v>
      </c>
      <c r="D17" s="1">
        <v>77.92</v>
      </c>
      <c r="E17" s="1">
        <v>88.71</v>
      </c>
      <c r="F17" s="1">
        <v>93.6</v>
      </c>
      <c r="G17" s="1">
        <v>105.01</v>
      </c>
      <c r="H17" s="1">
        <v>101.44</v>
      </c>
      <c r="I17" s="1">
        <v>118.76</v>
      </c>
    </row>
    <row r="18" spans="1:9" x14ac:dyDescent="0.3">
      <c r="A18">
        <v>801</v>
      </c>
      <c r="B18">
        <v>900</v>
      </c>
      <c r="C18" s="1">
        <v>73.03</v>
      </c>
      <c r="D18" s="1">
        <v>86.37</v>
      </c>
      <c r="E18" s="1">
        <v>99.51</v>
      </c>
      <c r="F18" s="1">
        <v>105.72</v>
      </c>
      <c r="G18" s="1">
        <v>119.37</v>
      </c>
      <c r="H18" s="1">
        <v>120.92</v>
      </c>
      <c r="I18" s="1">
        <v>136.47999999999999</v>
      </c>
    </row>
    <row r="19" spans="1:9" x14ac:dyDescent="0.3">
      <c r="A19">
        <v>901</v>
      </c>
      <c r="B19">
        <v>1000</v>
      </c>
      <c r="C19" s="1">
        <v>74.25</v>
      </c>
      <c r="D19" s="1">
        <v>88.51</v>
      </c>
      <c r="E19" s="1">
        <v>102.36</v>
      </c>
      <c r="F19" s="1">
        <v>108.98</v>
      </c>
      <c r="G19" s="1">
        <v>123.65</v>
      </c>
      <c r="H19" s="1">
        <v>127.68</v>
      </c>
      <c r="I19" s="1">
        <v>142.38999999999999</v>
      </c>
    </row>
    <row r="20" spans="1:9" x14ac:dyDescent="0.3">
      <c r="A20">
        <v>1001</v>
      </c>
      <c r="B20">
        <v>1100</v>
      </c>
      <c r="C20" s="1">
        <v>75.37</v>
      </c>
      <c r="D20" s="1">
        <v>90.75</v>
      </c>
      <c r="E20" s="1">
        <v>105.52</v>
      </c>
      <c r="F20" s="1">
        <v>113.46</v>
      </c>
      <c r="G20" s="1">
        <v>129.04</v>
      </c>
      <c r="H20" s="1">
        <v>133.55000000000001</v>
      </c>
      <c r="I20" s="1">
        <v>149.41</v>
      </c>
    </row>
    <row r="21" spans="1:9" x14ac:dyDescent="0.3">
      <c r="A21">
        <v>1101</v>
      </c>
      <c r="B21">
        <v>1200</v>
      </c>
      <c r="C21" s="1">
        <v>82.8</v>
      </c>
      <c r="D21" s="1">
        <v>98.08</v>
      </c>
      <c r="E21" s="1">
        <v>115.5</v>
      </c>
      <c r="F21" s="1">
        <v>123.24</v>
      </c>
      <c r="G21" s="1">
        <v>139.53</v>
      </c>
      <c r="H21" s="1">
        <v>142.26</v>
      </c>
      <c r="I21" s="1">
        <v>161.74</v>
      </c>
    </row>
    <row r="22" spans="1:9" x14ac:dyDescent="0.3">
      <c r="A22">
        <v>1201</v>
      </c>
      <c r="B22">
        <v>1300</v>
      </c>
      <c r="C22" s="1">
        <v>83.21</v>
      </c>
      <c r="D22" s="1">
        <v>100.02</v>
      </c>
      <c r="E22" s="1">
        <v>117.43</v>
      </c>
      <c r="F22" s="1">
        <v>123.95</v>
      </c>
      <c r="G22" s="1">
        <v>141.88</v>
      </c>
      <c r="H22" s="1">
        <v>143.57</v>
      </c>
      <c r="I22" s="1">
        <v>164.28</v>
      </c>
    </row>
    <row r="23" spans="1:9" x14ac:dyDescent="0.3">
      <c r="A23">
        <v>1301</v>
      </c>
      <c r="B23">
        <v>1400</v>
      </c>
      <c r="C23" s="1">
        <v>89.53</v>
      </c>
      <c r="D23" s="1">
        <v>105.82</v>
      </c>
      <c r="E23" s="1">
        <v>121.81</v>
      </c>
      <c r="F23" s="1">
        <v>129.04</v>
      </c>
      <c r="G23" s="1">
        <v>146.05000000000001</v>
      </c>
      <c r="H23" s="1">
        <v>148.86000000000001</v>
      </c>
      <c r="I23" s="1">
        <v>168.97</v>
      </c>
    </row>
    <row r="24" spans="1:9" x14ac:dyDescent="0.3">
      <c r="A24">
        <v>1401</v>
      </c>
      <c r="B24">
        <v>1500</v>
      </c>
      <c r="C24" s="1">
        <v>90.44</v>
      </c>
      <c r="D24" s="1">
        <v>109.69</v>
      </c>
      <c r="E24" s="1">
        <v>125.99</v>
      </c>
      <c r="F24" s="1">
        <v>133.72999999999999</v>
      </c>
      <c r="G24" s="1">
        <v>149.41</v>
      </c>
      <c r="H24" s="1">
        <v>151.06</v>
      </c>
      <c r="I24" s="1">
        <v>170.9</v>
      </c>
    </row>
    <row r="25" spans="1:9" x14ac:dyDescent="0.3">
      <c r="A25">
        <v>1501</v>
      </c>
      <c r="B25">
        <v>1600</v>
      </c>
      <c r="C25" s="1">
        <v>100.73</v>
      </c>
      <c r="D25" s="1">
        <v>119.06</v>
      </c>
      <c r="E25" s="1">
        <v>135.87</v>
      </c>
      <c r="F25" s="1">
        <v>144.93</v>
      </c>
      <c r="G25" s="1">
        <v>163.66999999999999</v>
      </c>
      <c r="H25" s="1">
        <v>161.41</v>
      </c>
      <c r="I25" s="1">
        <v>186.89</v>
      </c>
    </row>
    <row r="26" spans="1:9" x14ac:dyDescent="0.3">
      <c r="A26">
        <v>1601</v>
      </c>
      <c r="B26">
        <v>1700</v>
      </c>
      <c r="C26" s="1">
        <v>101.54</v>
      </c>
      <c r="D26" s="1">
        <v>124.66</v>
      </c>
      <c r="E26" s="1">
        <v>143.81</v>
      </c>
      <c r="F26" s="1">
        <v>149.62</v>
      </c>
      <c r="G26" s="1">
        <v>168.46</v>
      </c>
      <c r="H26" s="1">
        <v>174.7</v>
      </c>
      <c r="I26" s="1">
        <v>192.7</v>
      </c>
    </row>
    <row r="27" spans="1:9" x14ac:dyDescent="0.3">
      <c r="A27">
        <v>1701</v>
      </c>
      <c r="B27">
        <v>1800</v>
      </c>
      <c r="C27" s="1">
        <v>102.46</v>
      </c>
      <c r="D27" s="1">
        <v>124.97</v>
      </c>
      <c r="E27" s="1">
        <v>144.53</v>
      </c>
      <c r="F27" s="1">
        <v>152.47</v>
      </c>
      <c r="G27" s="1">
        <v>171.01</v>
      </c>
      <c r="H27" s="1">
        <v>178.6</v>
      </c>
      <c r="I27" s="1">
        <v>197.49</v>
      </c>
    </row>
    <row r="28" spans="1:9" x14ac:dyDescent="0.3">
      <c r="A28">
        <v>1801</v>
      </c>
      <c r="B28">
        <v>1900</v>
      </c>
      <c r="C28" s="1">
        <v>103.89</v>
      </c>
      <c r="D28" s="1">
        <v>125.38</v>
      </c>
      <c r="E28" s="1">
        <v>145.94999999999999</v>
      </c>
      <c r="F28" s="1">
        <v>154.81</v>
      </c>
      <c r="G28" s="1">
        <v>174.27</v>
      </c>
      <c r="H28" s="1">
        <v>182.24</v>
      </c>
      <c r="I28" s="1">
        <v>201.46</v>
      </c>
    </row>
    <row r="29" spans="1:9" x14ac:dyDescent="0.3">
      <c r="A29">
        <v>1901</v>
      </c>
      <c r="B29">
        <v>2000</v>
      </c>
      <c r="C29" s="1">
        <v>104.09</v>
      </c>
      <c r="D29" s="1">
        <v>125.78</v>
      </c>
      <c r="E29" s="1">
        <v>149.62</v>
      </c>
      <c r="F29" s="1">
        <v>155.72999999999999</v>
      </c>
      <c r="G29" s="1">
        <v>174.98</v>
      </c>
      <c r="H29" s="1">
        <v>183.19</v>
      </c>
      <c r="I29" s="1">
        <v>204.11</v>
      </c>
    </row>
    <row r="30" spans="1:9" x14ac:dyDescent="0.3">
      <c r="A30">
        <v>2001</v>
      </c>
      <c r="B30">
        <v>2100</v>
      </c>
      <c r="C30" s="1">
        <v>108.67</v>
      </c>
      <c r="D30" s="1">
        <v>136.47999999999999</v>
      </c>
      <c r="E30" s="1">
        <v>155.93</v>
      </c>
      <c r="F30" s="1">
        <v>166.52</v>
      </c>
      <c r="G30" s="1">
        <v>188.32</v>
      </c>
      <c r="H30" s="1">
        <v>208.68</v>
      </c>
      <c r="I30" s="1">
        <v>217.86</v>
      </c>
    </row>
    <row r="31" spans="1:9" x14ac:dyDescent="0.3">
      <c r="A31">
        <v>2101</v>
      </c>
      <c r="B31">
        <v>2200</v>
      </c>
      <c r="C31" s="1">
        <v>113.05</v>
      </c>
      <c r="D31" s="1">
        <v>139.43</v>
      </c>
      <c r="E31" s="1">
        <v>159.29</v>
      </c>
      <c r="F31" s="1">
        <v>168.15</v>
      </c>
      <c r="G31" s="1">
        <v>190.87</v>
      </c>
      <c r="H31" s="1">
        <v>209.55</v>
      </c>
      <c r="I31" s="1">
        <v>221.32</v>
      </c>
    </row>
    <row r="32" spans="1:9" x14ac:dyDescent="0.3">
      <c r="A32">
        <v>2201</v>
      </c>
      <c r="B32">
        <v>2300</v>
      </c>
      <c r="C32" s="1">
        <v>119.27</v>
      </c>
      <c r="D32" s="1">
        <v>145.03</v>
      </c>
      <c r="E32" s="1">
        <v>163.98</v>
      </c>
      <c r="F32" s="1">
        <v>173.35</v>
      </c>
      <c r="G32" s="1">
        <v>194.74</v>
      </c>
      <c r="H32" s="1">
        <v>210.19</v>
      </c>
      <c r="I32" s="1">
        <v>221.73</v>
      </c>
    </row>
    <row r="33" spans="1:9" x14ac:dyDescent="0.3">
      <c r="A33">
        <v>2301</v>
      </c>
      <c r="B33">
        <v>2400</v>
      </c>
      <c r="C33" s="1">
        <v>120.18</v>
      </c>
      <c r="D33" s="1">
        <v>146.36000000000001</v>
      </c>
      <c r="E33" s="1">
        <v>171.31</v>
      </c>
      <c r="F33" s="1">
        <v>181.7</v>
      </c>
      <c r="G33" s="1">
        <v>200.54</v>
      </c>
      <c r="H33" s="1">
        <v>220.36</v>
      </c>
      <c r="I33" s="1">
        <v>234.36</v>
      </c>
    </row>
    <row r="34" spans="1:9" x14ac:dyDescent="0.3">
      <c r="A34">
        <v>2401</v>
      </c>
      <c r="B34">
        <v>2500</v>
      </c>
      <c r="C34" s="1">
        <v>120.28</v>
      </c>
      <c r="D34" s="1">
        <v>147.58000000000001</v>
      </c>
      <c r="E34" s="1">
        <v>172.33</v>
      </c>
      <c r="F34" s="1">
        <v>182.92</v>
      </c>
      <c r="G34" s="1">
        <v>207.57</v>
      </c>
      <c r="H34" s="1">
        <v>221.74</v>
      </c>
      <c r="I34" s="1">
        <v>237</v>
      </c>
    </row>
    <row r="35" spans="1:9" x14ac:dyDescent="0.3">
      <c r="A35">
        <v>2501</v>
      </c>
      <c r="B35">
        <v>3000</v>
      </c>
      <c r="C35" s="1">
        <v>129.76</v>
      </c>
      <c r="D35" s="1">
        <v>160.41</v>
      </c>
      <c r="E35" s="1">
        <v>187.3</v>
      </c>
      <c r="F35" s="1">
        <v>207.26</v>
      </c>
      <c r="G35" s="1">
        <v>231.51</v>
      </c>
      <c r="H35" s="1">
        <v>241.26</v>
      </c>
      <c r="I35" s="1">
        <v>259.11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D22" sqref="D22:K22"/>
    </sheetView>
  </sheetViews>
  <sheetFormatPr baseColWidth="10" defaultRowHeight="14.4" x14ac:dyDescent="0.3"/>
  <sheetData>
    <row r="1" spans="1:11" x14ac:dyDescent="0.3"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12</v>
      </c>
      <c r="J1" t="s">
        <v>14</v>
      </c>
      <c r="K1" t="s">
        <v>25</v>
      </c>
    </row>
    <row r="2" spans="1:11" x14ac:dyDescent="0.3">
      <c r="D2" t="s">
        <v>16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26</v>
      </c>
    </row>
    <row r="3" spans="1:11" x14ac:dyDescent="0.3">
      <c r="A3" s="20" t="s">
        <v>17</v>
      </c>
      <c r="B3">
        <v>0</v>
      </c>
      <c r="C3">
        <v>100</v>
      </c>
      <c r="D3" s="1">
        <v>36.950000000000003</v>
      </c>
      <c r="E3" s="1">
        <v>40.03</v>
      </c>
      <c r="F3" s="2">
        <v>43.75</v>
      </c>
      <c r="G3" s="2">
        <v>48.42</v>
      </c>
      <c r="H3" s="2">
        <v>51.5</v>
      </c>
      <c r="I3" s="2">
        <v>54.58</v>
      </c>
      <c r="J3" s="2">
        <v>56.07</v>
      </c>
      <c r="K3" s="2">
        <v>57.56</v>
      </c>
    </row>
    <row r="4" spans="1:11" x14ac:dyDescent="0.3">
      <c r="A4" s="20"/>
      <c r="B4">
        <v>101</v>
      </c>
      <c r="C4">
        <v>150</v>
      </c>
      <c r="D4" s="1">
        <v>23.68</v>
      </c>
      <c r="E4" s="1">
        <v>26.23</v>
      </c>
      <c r="F4" s="2">
        <v>29.2</v>
      </c>
      <c r="G4" s="2">
        <v>32.92</v>
      </c>
      <c r="H4" s="2">
        <v>35.47</v>
      </c>
      <c r="I4" s="2">
        <v>38.020000000000003</v>
      </c>
      <c r="J4" s="2">
        <v>39.29</v>
      </c>
      <c r="K4" s="2">
        <v>40.35</v>
      </c>
    </row>
    <row r="5" spans="1:11" x14ac:dyDescent="0.3">
      <c r="A5" s="20"/>
      <c r="B5">
        <v>151</v>
      </c>
      <c r="C5">
        <v>200</v>
      </c>
      <c r="D5" s="1">
        <v>22.3</v>
      </c>
      <c r="E5" s="1">
        <v>24.74</v>
      </c>
      <c r="F5" s="2">
        <v>27.93</v>
      </c>
      <c r="G5" s="2">
        <v>31.33</v>
      </c>
      <c r="H5" s="2">
        <v>33.869999999999997</v>
      </c>
      <c r="I5" s="2">
        <v>36.42</v>
      </c>
      <c r="J5" s="2">
        <v>37.700000000000003</v>
      </c>
      <c r="K5" s="2">
        <v>38.869999999999997</v>
      </c>
    </row>
    <row r="6" spans="1:11" x14ac:dyDescent="0.3">
      <c r="A6" s="20"/>
      <c r="B6">
        <v>201</v>
      </c>
      <c r="C6">
        <v>300</v>
      </c>
      <c r="D6" s="1">
        <v>15.4</v>
      </c>
      <c r="E6" s="1">
        <v>17.2</v>
      </c>
      <c r="F6" s="2">
        <v>19.649999999999999</v>
      </c>
      <c r="G6" s="2">
        <v>21.98</v>
      </c>
      <c r="H6" s="2">
        <v>23.79</v>
      </c>
      <c r="I6" s="2">
        <v>25.8</v>
      </c>
      <c r="J6" s="2">
        <v>26.76</v>
      </c>
      <c r="K6" s="2">
        <v>27.61</v>
      </c>
    </row>
    <row r="7" spans="1:11" x14ac:dyDescent="0.3">
      <c r="A7" s="20"/>
      <c r="B7">
        <v>301</v>
      </c>
      <c r="C7">
        <v>400</v>
      </c>
      <c r="D7" s="1">
        <v>11.68</v>
      </c>
      <c r="E7" s="1">
        <v>13.38</v>
      </c>
      <c r="F7" s="2">
        <v>15.4</v>
      </c>
      <c r="G7" s="2">
        <v>17.84</v>
      </c>
      <c r="H7" s="2">
        <v>19.54</v>
      </c>
      <c r="I7" s="2">
        <v>20.71</v>
      </c>
      <c r="J7" s="2">
        <v>21.66</v>
      </c>
      <c r="K7" s="2">
        <v>21.98</v>
      </c>
    </row>
    <row r="8" spans="1:11" x14ac:dyDescent="0.3">
      <c r="A8" s="20"/>
      <c r="B8">
        <v>401</v>
      </c>
      <c r="C8">
        <v>500</v>
      </c>
      <c r="D8" s="1">
        <v>9.34</v>
      </c>
      <c r="E8" s="1">
        <v>10.94</v>
      </c>
      <c r="F8" s="2">
        <v>12.74</v>
      </c>
      <c r="G8" s="2">
        <v>14.55</v>
      </c>
      <c r="H8" s="2">
        <v>16.14</v>
      </c>
      <c r="I8" s="2">
        <v>16.78</v>
      </c>
      <c r="J8" s="2">
        <v>17.52</v>
      </c>
      <c r="K8" s="2">
        <v>17.95</v>
      </c>
    </row>
    <row r="9" spans="1:11" x14ac:dyDescent="0.3">
      <c r="A9" s="20"/>
      <c r="B9">
        <v>501</v>
      </c>
      <c r="C9">
        <v>600</v>
      </c>
      <c r="D9" s="1">
        <v>7.75</v>
      </c>
      <c r="E9" s="1">
        <v>9.0299999999999994</v>
      </c>
      <c r="F9" s="2">
        <v>10.73</v>
      </c>
      <c r="G9" s="2">
        <v>12.32</v>
      </c>
      <c r="H9" s="2">
        <v>13.27</v>
      </c>
      <c r="I9" s="2">
        <v>14.34</v>
      </c>
      <c r="J9" s="2">
        <v>14.97</v>
      </c>
      <c r="K9" s="2">
        <v>15.29</v>
      </c>
    </row>
    <row r="10" spans="1:11" x14ac:dyDescent="0.3">
      <c r="A10" s="20"/>
      <c r="B10">
        <v>601</v>
      </c>
      <c r="C10">
        <v>700</v>
      </c>
      <c r="D10" s="1">
        <v>6.9</v>
      </c>
      <c r="E10" s="1">
        <v>8.2799999999999994</v>
      </c>
      <c r="F10" s="2">
        <v>9.98</v>
      </c>
      <c r="G10" s="2">
        <v>11.68</v>
      </c>
      <c r="H10" s="2">
        <v>12.64</v>
      </c>
      <c r="I10" s="2">
        <v>13.27</v>
      </c>
      <c r="J10" s="2">
        <v>14.02</v>
      </c>
      <c r="K10" s="2">
        <v>14.65</v>
      </c>
    </row>
    <row r="11" spans="1:11" x14ac:dyDescent="0.3">
      <c r="A11" s="20"/>
      <c r="B11">
        <v>701</v>
      </c>
      <c r="C11">
        <v>800</v>
      </c>
      <c r="D11" s="1">
        <v>6.58</v>
      </c>
      <c r="E11" s="1">
        <v>7.96</v>
      </c>
      <c r="F11" s="2">
        <v>9.56</v>
      </c>
      <c r="G11" s="2">
        <v>11.36</v>
      </c>
      <c r="H11" s="2">
        <v>12.32</v>
      </c>
      <c r="I11" s="2">
        <v>13.06</v>
      </c>
      <c r="J11" s="2">
        <v>13.7</v>
      </c>
      <c r="K11" s="2">
        <v>14.44</v>
      </c>
    </row>
    <row r="12" spans="1:11" x14ac:dyDescent="0.3">
      <c r="A12" s="20"/>
      <c r="B12">
        <v>801</v>
      </c>
      <c r="C12">
        <v>900</v>
      </c>
      <c r="D12" s="1">
        <v>6.37</v>
      </c>
      <c r="E12" s="1">
        <v>7.75</v>
      </c>
      <c r="F12" s="2">
        <v>9.56</v>
      </c>
      <c r="G12" s="2">
        <v>11.04</v>
      </c>
      <c r="H12" s="2">
        <v>12.21</v>
      </c>
      <c r="I12" s="2">
        <v>12.96</v>
      </c>
      <c r="J12" s="2">
        <v>13.8</v>
      </c>
      <c r="K12" s="2">
        <v>14.12</v>
      </c>
    </row>
    <row r="13" spans="1:11" x14ac:dyDescent="0.3">
      <c r="A13" s="20"/>
      <c r="B13">
        <v>901</v>
      </c>
      <c r="C13">
        <v>1000</v>
      </c>
      <c r="D13" s="1">
        <v>6.27</v>
      </c>
      <c r="E13" s="1">
        <v>7.65</v>
      </c>
      <c r="F13" s="2">
        <v>9.56</v>
      </c>
      <c r="G13" s="2">
        <v>10.94</v>
      </c>
      <c r="H13" s="2">
        <v>12</v>
      </c>
      <c r="I13" s="2">
        <v>12.74</v>
      </c>
      <c r="J13" s="2">
        <v>13.49</v>
      </c>
      <c r="K13" s="2">
        <v>14.12</v>
      </c>
    </row>
    <row r="14" spans="1:11" x14ac:dyDescent="0.3">
      <c r="A14" s="20"/>
      <c r="B14">
        <v>1001</v>
      </c>
      <c r="C14">
        <v>1200</v>
      </c>
      <c r="D14" s="1">
        <v>5.73</v>
      </c>
      <c r="E14" s="1">
        <v>7.33</v>
      </c>
      <c r="F14" s="2">
        <v>8.92</v>
      </c>
      <c r="G14" s="2">
        <v>10.3</v>
      </c>
      <c r="H14" s="2">
        <v>11.15</v>
      </c>
      <c r="I14" s="2">
        <v>11.68</v>
      </c>
      <c r="J14" s="2">
        <v>12.21</v>
      </c>
      <c r="K14" s="2">
        <v>12.96</v>
      </c>
    </row>
    <row r="15" spans="1:11" x14ac:dyDescent="0.3">
      <c r="A15" s="20"/>
      <c r="B15">
        <v>1201</v>
      </c>
      <c r="C15">
        <v>1400</v>
      </c>
      <c r="D15" s="1">
        <v>5.73</v>
      </c>
      <c r="E15" s="1">
        <v>7.22</v>
      </c>
      <c r="F15" s="2">
        <v>9.24</v>
      </c>
      <c r="G15" s="2">
        <v>10.41</v>
      </c>
      <c r="H15" s="2">
        <v>11.15</v>
      </c>
      <c r="I15" s="2">
        <v>11.47</v>
      </c>
      <c r="J15" s="2">
        <v>11.89</v>
      </c>
      <c r="K15" s="2">
        <v>12.42</v>
      </c>
    </row>
    <row r="16" spans="1:11" x14ac:dyDescent="0.3">
      <c r="A16" s="20"/>
      <c r="B16">
        <v>1401</v>
      </c>
      <c r="C16">
        <v>1700</v>
      </c>
      <c r="D16" s="1">
        <v>5.63</v>
      </c>
      <c r="E16" s="1">
        <v>7.01</v>
      </c>
      <c r="F16" s="2">
        <v>9.0299999999999994</v>
      </c>
      <c r="G16" s="2">
        <v>9.77</v>
      </c>
      <c r="H16" s="2">
        <v>10.62</v>
      </c>
      <c r="I16" s="2">
        <v>10.94</v>
      </c>
      <c r="J16" s="2">
        <v>11.36</v>
      </c>
      <c r="K16" s="2">
        <v>11.79</v>
      </c>
    </row>
    <row r="17" spans="1:11" x14ac:dyDescent="0.3">
      <c r="A17" s="20"/>
      <c r="B17">
        <v>1701</v>
      </c>
      <c r="C17">
        <v>2000</v>
      </c>
      <c r="D17" s="1">
        <v>5.52</v>
      </c>
      <c r="E17" s="1">
        <v>6.48</v>
      </c>
      <c r="F17" s="2">
        <v>8.6</v>
      </c>
      <c r="G17" s="2">
        <v>9.1300000000000008</v>
      </c>
      <c r="H17" s="2">
        <v>9.8800000000000008</v>
      </c>
      <c r="I17" s="2">
        <v>10.19</v>
      </c>
      <c r="J17" s="2">
        <v>10.62</v>
      </c>
      <c r="K17" s="2">
        <v>11.04</v>
      </c>
    </row>
    <row r="18" spans="1:11" x14ac:dyDescent="0.3">
      <c r="A18" s="20"/>
      <c r="B18">
        <v>2001</v>
      </c>
      <c r="C18">
        <v>2500</v>
      </c>
      <c r="D18" s="1">
        <v>5.0999999999999996</v>
      </c>
      <c r="E18" s="1">
        <v>6.27</v>
      </c>
      <c r="F18" s="2">
        <v>7.65</v>
      </c>
      <c r="G18" s="2">
        <v>7.96</v>
      </c>
      <c r="H18" s="2">
        <v>8.5</v>
      </c>
      <c r="I18" s="2">
        <v>8.92</v>
      </c>
      <c r="J18" s="2">
        <v>9.24</v>
      </c>
      <c r="K18" s="2">
        <v>9.77</v>
      </c>
    </row>
    <row r="19" spans="1:11" x14ac:dyDescent="0.3">
      <c r="A19" s="20"/>
      <c r="B19">
        <v>2501</v>
      </c>
      <c r="C19">
        <v>3000</v>
      </c>
      <c r="D19" s="1">
        <v>4.99</v>
      </c>
      <c r="E19" s="1">
        <v>6.16</v>
      </c>
      <c r="F19" s="2">
        <v>7.33</v>
      </c>
      <c r="G19" s="2">
        <v>7.75</v>
      </c>
      <c r="H19" s="2">
        <v>8.18</v>
      </c>
      <c r="I19" s="2">
        <v>8.6</v>
      </c>
      <c r="J19" s="2">
        <v>9.24</v>
      </c>
      <c r="K19" s="2">
        <v>9.66</v>
      </c>
    </row>
    <row r="20" spans="1:11" x14ac:dyDescent="0.3">
      <c r="A20" s="20"/>
      <c r="B20">
        <v>3001</v>
      </c>
      <c r="C20">
        <v>4000</v>
      </c>
      <c r="D20" s="1">
        <v>4.67</v>
      </c>
      <c r="E20" s="1">
        <v>5.73</v>
      </c>
      <c r="F20" s="2">
        <v>6.69</v>
      </c>
      <c r="G20" s="2">
        <v>7.33</v>
      </c>
      <c r="H20" s="2">
        <v>7.86</v>
      </c>
      <c r="I20" s="2">
        <v>8.2799999999999994</v>
      </c>
      <c r="J20" s="2">
        <v>8.92</v>
      </c>
      <c r="K20" s="2">
        <v>9.34</v>
      </c>
    </row>
    <row r="21" spans="1:11" x14ac:dyDescent="0.3">
      <c r="A21" s="20"/>
      <c r="B21">
        <v>4001</v>
      </c>
      <c r="C21">
        <v>5000</v>
      </c>
      <c r="D21" s="1">
        <v>4.57</v>
      </c>
      <c r="E21" s="1">
        <v>5.42</v>
      </c>
      <c r="F21" s="2">
        <v>6.37</v>
      </c>
      <c r="G21" s="2">
        <v>6.8</v>
      </c>
      <c r="H21" s="2">
        <v>7.33</v>
      </c>
      <c r="I21" s="2">
        <v>8.07</v>
      </c>
      <c r="J21" s="2">
        <v>8.6</v>
      </c>
      <c r="K21" s="2">
        <v>9.1300000000000008</v>
      </c>
    </row>
    <row r="22" spans="1:11" x14ac:dyDescent="0.3">
      <c r="B22" t="s">
        <v>18</v>
      </c>
      <c r="D22" s="2">
        <v>24.32</v>
      </c>
      <c r="E22" s="1">
        <v>25.59</v>
      </c>
      <c r="F22" s="2">
        <v>25.7</v>
      </c>
      <c r="G22" s="2">
        <v>28.35</v>
      </c>
      <c r="H22" s="2">
        <v>30.05</v>
      </c>
      <c r="I22" s="2">
        <v>31.96</v>
      </c>
      <c r="J22" s="2">
        <v>32.92</v>
      </c>
      <c r="K22" s="2">
        <v>33.659999999999997</v>
      </c>
    </row>
  </sheetData>
  <mergeCells count="1">
    <mergeCell ref="A3:A21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ArbeitMappe</vt:lpstr>
      <vt:lpstr>PLZ</vt:lpstr>
      <vt:lpstr>DHL Tarife</vt:lpstr>
      <vt:lpstr>DACHSER Tarife</vt:lpstr>
      <vt:lpstr>DACHSERgewicht</vt:lpstr>
      <vt:lpstr>DACHSERminimum</vt:lpstr>
      <vt:lpstr>DACHSERTarife</vt:lpstr>
      <vt:lpstr>DACHSERZone</vt:lpstr>
      <vt:lpstr>DHLgewicht</vt:lpstr>
      <vt:lpstr>DHLTarife</vt:lpstr>
      <vt:lpstr>DHLZone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Dahn Park</dc:creator>
  <cp:lastModifiedBy>Dahn Park</cp:lastModifiedBy>
  <dcterms:created xsi:type="dcterms:W3CDTF">2016-06-02T15:21:49Z</dcterms:created>
  <dcterms:modified xsi:type="dcterms:W3CDTF">2016-07-25T09:50:08Z</dcterms:modified>
</cp:coreProperties>
</file>