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guimi\Desktop\HTCS5607\"/>
    </mc:Choice>
  </mc:AlternateContent>
  <xr:revisionPtr revIDLastSave="0" documentId="13_ncr:1_{59E14FCB-D75D-4FAA-BC8D-E8CF3577C817}" xr6:coauthVersionLast="47" xr6:coauthVersionMax="47" xr10:uidLastSave="{00000000-0000-0000-0000-000000000000}"/>
  <bookViews>
    <workbookView xWindow="-120" yWindow="-120" windowWidth="24240" windowHeight="131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GanttChart!$A$1:$BN$75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9" l="1"/>
  <c r="F69" i="9"/>
  <c r="F12" i="9"/>
  <c r="F11" i="9"/>
  <c r="F17" i="9"/>
  <c r="I17" i="9" s="1"/>
  <c r="F16" i="9"/>
  <c r="I16" i="9" s="1"/>
  <c r="F14" i="9"/>
  <c r="I14" i="9" s="1"/>
  <c r="F13" i="9"/>
  <c r="I13" i="9" s="1"/>
  <c r="A15" i="9"/>
  <c r="F73" i="9"/>
  <c r="I73" i="9" s="1"/>
  <c r="F72" i="9"/>
  <c r="I72" i="9" s="1"/>
  <c r="F71" i="9"/>
  <c r="I71" i="9" s="1"/>
  <c r="F70" i="9"/>
  <c r="I70" i="9" s="1"/>
  <c r="F68" i="9"/>
  <c r="I68" i="9" s="1"/>
  <c r="F67" i="9"/>
  <c r="I67" i="9" s="1"/>
  <c r="A82" i="9"/>
  <c r="I75" i="9" l="1"/>
  <c r="I74" i="9"/>
  <c r="F79" i="9" l="1"/>
  <c r="F80" i="9" s="1"/>
  <c r="I80" i="9" s="1"/>
  <c r="F78" i="9"/>
  <c r="I78" i="9" s="1"/>
  <c r="F63" i="9"/>
  <c r="I63" i="9" s="1"/>
  <c r="F20" i="9"/>
  <c r="I20" i="9" s="1"/>
  <c r="F8" i="9"/>
  <c r="I8" i="9" s="1"/>
  <c r="F81" i="9" l="1"/>
  <c r="I81" i="9" s="1"/>
  <c r="I79" i="9"/>
  <c r="K6" i="9" l="1"/>
  <c r="K7" i="9" l="1"/>
  <c r="K4" i="9"/>
  <c r="A78" i="9"/>
  <c r="A79" i="9" s="1"/>
  <c r="A80" i="9" s="1"/>
  <c r="A81" i="9" s="1"/>
  <c r="L6" i="9" l="1"/>
  <c r="F9" i="9" l="1"/>
  <c r="I9" i="9" s="1"/>
  <c r="F65" i="9"/>
  <c r="I65" i="9" s="1"/>
  <c r="F64" i="9"/>
  <c r="I64" i="9" s="1"/>
  <c r="M6" i="9"/>
  <c r="F66" i="9" l="1"/>
  <c r="I66" i="9" s="1"/>
  <c r="N6" i="9"/>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F15" i="9" l="1"/>
  <c r="A64" i="9"/>
  <c r="A65" i="9" s="1"/>
  <c r="A66" i="9" s="1"/>
  <c r="A67" i="9" s="1"/>
  <c r="A68" i="9" s="1"/>
  <c r="A69" i="9" s="1"/>
  <c r="I15" i="9" l="1"/>
  <c r="F18" i="9"/>
  <c r="I18" i="9" l="1"/>
  <c r="F19" i="9"/>
  <c r="I1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<sst xmlns="http://schemas.openxmlformats.org/spreadsheetml/2006/main" count="318" uniqueCount="223">
  <si>
    <t>[Company Name]</t>
  </si>
  <si>
    <t>WBS</t>
  </si>
  <si>
    <t>[Project Name] Project Schedule</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</si>
  <si>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</si>
  <si>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</si>
  <si>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</si>
  <si>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</si>
  <si>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</si>
  <si>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</si>
  <si>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</si>
  <si>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</si>
  <si>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</si>
  <si>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</si>
  <si>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</si>
  <si>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</si>
  <si>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</si>
  <si>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</si>
  <si>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</si>
  <si>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</si>
  <si>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</si>
  <si>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</si>
  <si>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</si>
  <si>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</si>
  <si>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</si>
  <si>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</si>
  <si>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</si>
  <si>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</si>
  <si>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</si>
  <si>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</si>
  <si>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</si>
  <si>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</si>
  <si>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</si>
  <si>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</si>
  <si>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</si>
  <si>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</si>
  <si>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</si>
  <si>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</si>
  <si>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</si>
  <si>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</si>
  <si>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</si>
  <si>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</si>
  <si>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</si>
  <si>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</si>
  <si>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</si>
  <si>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</si>
  <si>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</si>
  <si>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</si>
  <si>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</si>
  <si>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</si>
  <si>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</si>
  <si>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</si>
  <si>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</si>
  <si>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</si>
  <si>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</si>
  <si>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</si>
  <si>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</si>
  <si>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</si>
  <si>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</si>
  <si>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</si>
  <si>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</si>
  <si>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</si>
  <si>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</si>
  <si>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</si>
  <si>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</si>
  <si>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</si>
  <si>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</si>
  <si>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</si>
  <si>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</si>
  <si>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</si>
  <si>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</si>
  <si>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</si>
  <si>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</si>
  <si>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</si>
  <si>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</si>
  <si>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</si>
  <si>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</si>
  <si>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</si>
  <si>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</si>
  <si>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</si>
  <si>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</si>
  <si>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</si>
  <si>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</si>
  <si>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</si>
  <si>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</si>
  <si>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</si>
  <si>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</si>
  <si>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</si>
  <si>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</si>
  <si>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</si>
  <si>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</si>
  <si>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</si>
  <si>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</si>
  <si>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</si>
  <si>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</si>
  <si>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</si>
  <si>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</si>
  <si>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</si>
  <si>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</si>
  <si>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</si>
  <si>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</si>
  <si>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</si>
  <si>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</si>
  <si>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</si>
  <si>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</si>
  <si>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</si>
  <si>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</si>
  <si>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</si>
  <si>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</si>
  <si>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</si>
  <si>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</si>
  <si>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</si>
  <si>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</si>
  <si>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</si>
  <si>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</si>
  <si>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</si>
  <si>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</si>
  <si>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</si>
  <si>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</si>
  <si>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</si>
  <si>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</si>
  <si>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</si>
  <si>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</si>
  <si>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</si>
  <si>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</si>
  <si>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</si>
  <si>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</si>
  <si>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</si>
  <si>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</si>
  <si>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</si>
  <si>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</si>
  <si>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</si>
  <si>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</si>
  <si>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</si>
  <si>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</si>
  <si>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</si>
  <si>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</si>
  <si>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</si>
  <si>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</si>
  <si>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Information gathering</t>
  </si>
  <si>
    <t>Dan Zhang</t>
  </si>
  <si>
    <t>[Project initialization]</t>
  </si>
  <si>
    <t>[Solution design]</t>
  </si>
  <si>
    <t>[Development]</t>
  </si>
  <si>
    <t>[Maintenance]</t>
  </si>
  <si>
    <t>Planning</t>
  </si>
  <si>
    <t>Requirements Analysis</t>
  </si>
  <si>
    <t>Use Case Diagram</t>
  </si>
  <si>
    <t xml:space="preserve">Use Case Descriptions </t>
  </si>
  <si>
    <t xml:space="preserve">Activity Diagrams </t>
  </si>
  <si>
    <t>3.1.3</t>
  </si>
  <si>
    <t>3.1.4</t>
  </si>
  <si>
    <t>Use case24.Update Jockey</t>
  </si>
  <si>
    <t>Use case23.Add Jockey</t>
  </si>
  <si>
    <t>Use case25.Delete Jockey</t>
  </si>
  <si>
    <t>Use case27.Update Race Entry</t>
  </si>
  <si>
    <t>Use case29.Add Race</t>
  </si>
  <si>
    <t>Use case30.Update Race</t>
  </si>
  <si>
    <t>Use case31.Delete Race</t>
  </si>
  <si>
    <t>Use case32.Produce Race Report</t>
  </si>
  <si>
    <t>Database design</t>
  </si>
  <si>
    <t>Data dictionary</t>
  </si>
  <si>
    <t>3.1.5</t>
  </si>
  <si>
    <t>3.1.6</t>
  </si>
  <si>
    <t>Overal Class Diagram</t>
  </si>
  <si>
    <t>2.1.1</t>
  </si>
  <si>
    <t>IT Methodology :WaterFall</t>
  </si>
  <si>
    <t>2.1.2</t>
  </si>
  <si>
    <t>2.1.3</t>
  </si>
  <si>
    <t>hardware configuration</t>
  </si>
  <si>
    <t>network configuration</t>
  </si>
  <si>
    <t>software configuration</t>
  </si>
  <si>
    <t>Project Training</t>
  </si>
  <si>
    <t>identify end user and training objectices</t>
  </si>
  <si>
    <t>Prepare training materials</t>
  </si>
  <si>
    <t>Training delivery</t>
  </si>
  <si>
    <t>Envaluation and improvements</t>
  </si>
  <si>
    <t>user acceptance testing</t>
  </si>
  <si>
    <t>Data collection:Microsoft Access</t>
  </si>
  <si>
    <t>1.1.1</t>
  </si>
  <si>
    <t>1.1.2</t>
  </si>
  <si>
    <t>4.2.1</t>
  </si>
  <si>
    <t>4.2.2</t>
  </si>
  <si>
    <t>4.2.3</t>
  </si>
  <si>
    <t>4.2.4</t>
  </si>
  <si>
    <t>2.5.1</t>
  </si>
  <si>
    <t>2.5.2</t>
  </si>
  <si>
    <t>2.6.1</t>
  </si>
  <si>
    <t>2.6.2</t>
  </si>
  <si>
    <t>2.6.3</t>
  </si>
  <si>
    <t>2.7.1</t>
  </si>
  <si>
    <t>2.7.2</t>
  </si>
  <si>
    <t>2.7.3</t>
  </si>
  <si>
    <t>2.8.1</t>
  </si>
  <si>
    <t>2.8.2</t>
  </si>
  <si>
    <t>2.8.3</t>
  </si>
  <si>
    <t xml:space="preserve">User interface design:Microsoft Power Point </t>
  </si>
  <si>
    <t>Develepment: Microsoft Access</t>
  </si>
  <si>
    <t>Read all use case matrials</t>
  </si>
  <si>
    <t>Make business use case narratives</t>
  </si>
  <si>
    <t>Software list</t>
  </si>
  <si>
    <t>Design-level use case descriptions</t>
  </si>
  <si>
    <t>Sequence diagrams</t>
  </si>
  <si>
    <t>Deployment diagram</t>
  </si>
  <si>
    <t>RED</t>
  </si>
  <si>
    <t>Version control:GitHub</t>
  </si>
  <si>
    <t>Interface design</t>
  </si>
  <si>
    <t>Coding</t>
  </si>
  <si>
    <t>Testing</t>
  </si>
  <si>
    <t>2.13.1</t>
  </si>
  <si>
    <t>2.13.2</t>
  </si>
  <si>
    <t>2.13.3</t>
  </si>
  <si>
    <t>2.12.1</t>
  </si>
  <si>
    <t>2.12.2</t>
  </si>
  <si>
    <t>2.12.3</t>
  </si>
  <si>
    <t>2.11.1</t>
  </si>
  <si>
    <t>2.11.2</t>
  </si>
  <si>
    <t>2.11.3</t>
  </si>
  <si>
    <t>2.10.1</t>
  </si>
  <si>
    <t>2.10.2</t>
  </si>
  <si>
    <t>2.10.3</t>
  </si>
  <si>
    <t>2.9.1</t>
  </si>
  <si>
    <t>2.9.2</t>
  </si>
  <si>
    <t>2.9.3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</si>
</sst>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1"/>
      <name val="Calibri"/>
      <family val="1"/>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indexed="22"/>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xf numFmtId="0" fontId="72" fillId="0" borderId="0" xfId="0" applyFont="1" applyAlignment="1">
      <alignment vertical="center"/>
    </xf>
    <xf numFmtId="0" fontId="42" fillId="0" borderId="0" xfId="0" applyFont="1" applyFill="1" applyBorder="1" applyAlignment="1" applyProtection="1">
      <alignment vertical="center" wrapText="1"/>
    </xf>
    <xf numFmtId="0" fontId="46" fillId="24" borderId="25" xfId="0" applyFont="1" applyFill="1" applyBorder="1" applyAlignment="1" applyProtection="1">
      <alignment vertical="center"/>
    </xf>
    <xf numFmtId="0" fontId="1" fillId="27" borderId="0" xfId="0" applyFont="1" applyFill="1" applyBorder="1"/>
    <xf numFmtId="165" fontId="47" fillId="0" borderId="12"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66675</xdr:colOff>
      <xdr:row>5</xdr:row>
      <xdr:rowOff>142875</xdr:rowOff>
    </xdr:from>
    <xdr:to>
      <xdr:col>17</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82"/>
  <sheetViews>
    <sheetView showGridLines="0" tabSelected="1" zoomScaleNormal="100" workbookViewId="0">
      <pane ySplit="7" topLeftCell="A8" activePane="bottomLeft" state="frozen"/>
      <selection pane="bottomLeft" activeCell="AA14" sqref="AA14"/>
    </sheetView>
  </sheetViews>
  <sheetFormatPr defaultColWidth="9.140625" defaultRowHeight="12.75" x14ac:dyDescent="0.2"/>
  <cols>
    <col min="1" max="1" width="8.5703125" style="5" customWidth="1"/>
    <col min="2" max="2" width="36.140625" style="1" bestFit="1" customWidth="1"/>
    <col min="3" max="3" width="9.7109375" style="1" bestFit="1" customWidth="1"/>
    <col min="4" max="4" width="6.85546875" style="6" bestFit="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3" t="s">
        <v>2</v>
      </c>
      <c r="B1" s="46"/>
      <c r="C1" s="46"/>
      <c r="D1" s="46"/>
      <c r="E1" s="46"/>
      <c r="F1" s="46"/>
      <c r="I1" s="119"/>
      <c r="K1" s="151" t="s">
        <v>79</v>
      </c>
      <c r="L1" s="151"/>
      <c r="M1" s="151"/>
      <c r="N1" s="151"/>
      <c r="O1" s="151"/>
      <c r="P1" s="151"/>
      <c r="Q1" s="151"/>
      <c r="R1" s="151"/>
      <c r="S1" s="151"/>
      <c r="T1" s="151"/>
      <c r="U1" s="151"/>
      <c r="V1" s="151"/>
      <c r="W1" s="151"/>
      <c r="X1" s="151"/>
      <c r="Y1" s="151"/>
      <c r="Z1" s="151"/>
      <c r="AA1" s="151"/>
      <c r="AB1" s="151"/>
      <c r="AC1" s="151"/>
      <c r="AD1" s="151"/>
      <c r="AE1" s="151"/>
    </row>
    <row r="2" spans="1:66" ht="18" customHeight="1" x14ac:dyDescent="0.2">
      <c r="A2" s="51" t="s">
        <v>0</v>
      </c>
      <c r="B2" s="22"/>
      <c r="C2" s="22"/>
      <c r="D2" s="33"/>
      <c r="E2" s="147"/>
      <c r="F2" s="147"/>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99"/>
      <c r="B4" s="103" t="s">
        <v>76</v>
      </c>
      <c r="C4" s="156">
        <v>44459</v>
      </c>
      <c r="D4" s="156"/>
      <c r="E4" s="156"/>
      <c r="F4" s="100"/>
      <c r="G4" s="103" t="s">
        <v>75</v>
      </c>
      <c r="H4" s="116">
        <v>1</v>
      </c>
      <c r="I4" s="101"/>
      <c r="J4" s="49"/>
      <c r="K4" s="153" t="str">
        <f>"Week "&amp;(K6-($C$4-WEEKDAY($C$4,1)+2))/7+1</f>
        <v>Week 1</v>
      </c>
      <c r="L4" s="154"/>
      <c r="M4" s="154"/>
      <c r="N4" s="154"/>
      <c r="O4" s="154"/>
      <c r="P4" s="154"/>
      <c r="Q4" s="155"/>
      <c r="R4" s="153" t="str">
        <f>"Week "&amp;(R6-($C$4-WEEKDAY($C$4,1)+2))/7+1</f>
        <v>Week 2</v>
      </c>
      <c r="S4" s="154"/>
      <c r="T4" s="154"/>
      <c r="U4" s="154"/>
      <c r="V4" s="154"/>
      <c r="W4" s="154"/>
      <c r="X4" s="155"/>
      <c r="Y4" s="153" t="str">
        <f>"Week "&amp;(Y6-($C$4-WEEKDAY($C$4,1)+2))/7+1</f>
        <v>Week 3</v>
      </c>
      <c r="Z4" s="154"/>
      <c r="AA4" s="154"/>
      <c r="AB4" s="154"/>
      <c r="AC4" s="154"/>
      <c r="AD4" s="154"/>
      <c r="AE4" s="155"/>
      <c r="AF4" s="153" t="str">
        <f>"Week "&amp;(AF6-($C$4-WEEKDAY($C$4,1)+2))/7+1</f>
        <v>Week 4</v>
      </c>
      <c r="AG4" s="154"/>
      <c r="AH4" s="154"/>
      <c r="AI4" s="154"/>
      <c r="AJ4" s="154"/>
      <c r="AK4" s="154"/>
      <c r="AL4" s="155"/>
      <c r="AM4" s="153" t="str">
        <f>"Week "&amp;(AM6-($C$4-WEEKDAY($C$4,1)+2))/7+1</f>
        <v>Week 5</v>
      </c>
      <c r="AN4" s="154"/>
      <c r="AO4" s="154"/>
      <c r="AP4" s="154"/>
      <c r="AQ4" s="154"/>
      <c r="AR4" s="154"/>
      <c r="AS4" s="155"/>
      <c r="AT4" s="153" t="str">
        <f>"Week "&amp;(AT6-($C$4-WEEKDAY($C$4,1)+2))/7+1</f>
        <v>Week 6</v>
      </c>
      <c r="AU4" s="154"/>
      <c r="AV4" s="154"/>
      <c r="AW4" s="154"/>
      <c r="AX4" s="154"/>
      <c r="AY4" s="154"/>
      <c r="AZ4" s="155"/>
      <c r="BA4" s="153" t="str">
        <f>"Week "&amp;(BA6-($C$4-WEEKDAY($C$4,1)+2))/7+1</f>
        <v>Week 7</v>
      </c>
      <c r="BB4" s="154"/>
      <c r="BC4" s="154"/>
      <c r="BD4" s="154"/>
      <c r="BE4" s="154"/>
      <c r="BF4" s="154"/>
      <c r="BG4" s="155"/>
      <c r="BH4" s="153" t="str">
        <f>"Week "&amp;(BH6-($C$4-WEEKDAY($C$4,1)+2))/7+1</f>
        <v>Week 8</v>
      </c>
      <c r="BI4" s="154"/>
      <c r="BJ4" s="154"/>
      <c r="BK4" s="154"/>
      <c r="BL4" s="154"/>
      <c r="BM4" s="154"/>
      <c r="BN4" s="155"/>
    </row>
    <row r="5" spans="1:66" ht="17.25" customHeight="1" x14ac:dyDescent="0.2">
      <c r="A5" s="99"/>
      <c r="B5" s="103" t="s">
        <v>77</v>
      </c>
      <c r="C5" s="152" t="s">
        <v>139</v>
      </c>
      <c r="D5" s="152"/>
      <c r="E5" s="152"/>
      <c r="F5" s="102"/>
      <c r="G5" s="102"/>
      <c r="H5" s="102"/>
      <c r="I5" s="102"/>
      <c r="J5" s="49"/>
      <c r="K5" s="157">
        <f>K6</f>
        <v>44459</v>
      </c>
      <c r="L5" s="158"/>
      <c r="M5" s="158"/>
      <c r="N5" s="158"/>
      <c r="O5" s="158"/>
      <c r="P5" s="158"/>
      <c r="Q5" s="159"/>
      <c r="R5" s="157">
        <f>R6</f>
        <v>44466</v>
      </c>
      <c r="S5" s="158"/>
      <c r="T5" s="158"/>
      <c r="U5" s="158"/>
      <c r="V5" s="158"/>
      <c r="W5" s="158"/>
      <c r="X5" s="159"/>
      <c r="Y5" s="157">
        <f>Y6</f>
        <v>44473</v>
      </c>
      <c r="Z5" s="158"/>
      <c r="AA5" s="158"/>
      <c r="AB5" s="158"/>
      <c r="AC5" s="158"/>
      <c r="AD5" s="158"/>
      <c r="AE5" s="159"/>
      <c r="AF5" s="157">
        <f>AF6</f>
        <v>44480</v>
      </c>
      <c r="AG5" s="158"/>
      <c r="AH5" s="158"/>
      <c r="AI5" s="158"/>
      <c r="AJ5" s="158"/>
      <c r="AK5" s="158"/>
      <c r="AL5" s="159"/>
      <c r="AM5" s="157">
        <f>AM6</f>
        <v>44487</v>
      </c>
      <c r="AN5" s="158"/>
      <c r="AO5" s="158"/>
      <c r="AP5" s="158"/>
      <c r="AQ5" s="158"/>
      <c r="AR5" s="158"/>
      <c r="AS5" s="159"/>
      <c r="AT5" s="157">
        <f>AT6</f>
        <v>44494</v>
      </c>
      <c r="AU5" s="158"/>
      <c r="AV5" s="158"/>
      <c r="AW5" s="158"/>
      <c r="AX5" s="158"/>
      <c r="AY5" s="158"/>
      <c r="AZ5" s="159"/>
      <c r="BA5" s="157">
        <f>BA6</f>
        <v>44501</v>
      </c>
      <c r="BB5" s="158"/>
      <c r="BC5" s="158"/>
      <c r="BD5" s="158"/>
      <c r="BE5" s="158"/>
      <c r="BF5" s="158"/>
      <c r="BG5" s="159"/>
      <c r="BH5" s="157">
        <f>BH6</f>
        <v>44508</v>
      </c>
      <c r="BI5" s="158"/>
      <c r="BJ5" s="158"/>
      <c r="BK5" s="158"/>
      <c r="BL5" s="158"/>
      <c r="BM5" s="158"/>
      <c r="BN5" s="159"/>
    </row>
    <row r="6" spans="1:66" x14ac:dyDescent="0.2">
      <c r="A6" s="48"/>
      <c r="B6" s="49"/>
      <c r="C6" s="49"/>
      <c r="D6" s="50"/>
      <c r="E6" s="49"/>
      <c r="F6" s="49"/>
      <c r="G6" s="49"/>
      <c r="H6" s="49"/>
      <c r="I6" s="49"/>
      <c r="J6" s="49"/>
      <c r="K6" s="84">
        <f>C4-WEEKDAY(C4,1)+2+7*(H4-1)</f>
        <v>44459</v>
      </c>
      <c r="L6" s="81">
        <f t="shared" ref="L6:AQ6" si="0">K6+1</f>
        <v>44460</v>
      </c>
      <c r="M6" s="81">
        <f t="shared" si="0"/>
        <v>44461</v>
      </c>
      <c r="N6" s="81">
        <f t="shared" si="0"/>
        <v>44462</v>
      </c>
      <c r="O6" s="81">
        <f t="shared" si="0"/>
        <v>44463</v>
      </c>
      <c r="P6" s="81">
        <f t="shared" si="0"/>
        <v>44464</v>
      </c>
      <c r="Q6" s="85">
        <f t="shared" si="0"/>
        <v>44465</v>
      </c>
      <c r="R6" s="84">
        <f t="shared" si="0"/>
        <v>44466</v>
      </c>
      <c r="S6" s="81">
        <f t="shared" si="0"/>
        <v>44467</v>
      </c>
      <c r="T6" s="81">
        <f t="shared" si="0"/>
        <v>44468</v>
      </c>
      <c r="U6" s="81">
        <f t="shared" si="0"/>
        <v>44469</v>
      </c>
      <c r="V6" s="81">
        <f t="shared" si="0"/>
        <v>44470</v>
      </c>
      <c r="W6" s="81">
        <f t="shared" si="0"/>
        <v>44471</v>
      </c>
      <c r="X6" s="85">
        <f t="shared" si="0"/>
        <v>44472</v>
      </c>
      <c r="Y6" s="84">
        <f t="shared" si="0"/>
        <v>44473</v>
      </c>
      <c r="Z6" s="81">
        <f t="shared" si="0"/>
        <v>44474</v>
      </c>
      <c r="AA6" s="81">
        <f t="shared" si="0"/>
        <v>44475</v>
      </c>
      <c r="AB6" s="81">
        <f t="shared" si="0"/>
        <v>44476</v>
      </c>
      <c r="AC6" s="81">
        <f t="shared" si="0"/>
        <v>44477</v>
      </c>
      <c r="AD6" s="81">
        <f t="shared" si="0"/>
        <v>44478</v>
      </c>
      <c r="AE6" s="85">
        <f t="shared" si="0"/>
        <v>44479</v>
      </c>
      <c r="AF6" s="84">
        <f t="shared" si="0"/>
        <v>44480</v>
      </c>
      <c r="AG6" s="81">
        <f t="shared" si="0"/>
        <v>44481</v>
      </c>
      <c r="AH6" s="81">
        <f t="shared" si="0"/>
        <v>44482</v>
      </c>
      <c r="AI6" s="81">
        <f t="shared" si="0"/>
        <v>44483</v>
      </c>
      <c r="AJ6" s="81">
        <f t="shared" si="0"/>
        <v>44484</v>
      </c>
      <c r="AK6" s="81">
        <f t="shared" si="0"/>
        <v>44485</v>
      </c>
      <c r="AL6" s="85">
        <f t="shared" si="0"/>
        <v>44486</v>
      </c>
      <c r="AM6" s="84">
        <f t="shared" si="0"/>
        <v>44487</v>
      </c>
      <c r="AN6" s="81">
        <f t="shared" si="0"/>
        <v>44488</v>
      </c>
      <c r="AO6" s="81">
        <f t="shared" si="0"/>
        <v>44489</v>
      </c>
      <c r="AP6" s="81">
        <f t="shared" si="0"/>
        <v>44490</v>
      </c>
      <c r="AQ6" s="81">
        <f t="shared" si="0"/>
        <v>44491</v>
      </c>
      <c r="AR6" s="81">
        <f t="shared" ref="AR6:BN6" si="1">AQ6+1</f>
        <v>44492</v>
      </c>
      <c r="AS6" s="85">
        <f t="shared" si="1"/>
        <v>44493</v>
      </c>
      <c r="AT6" s="84">
        <f t="shared" si="1"/>
        <v>44494</v>
      </c>
      <c r="AU6" s="81">
        <f t="shared" si="1"/>
        <v>44495</v>
      </c>
      <c r="AV6" s="81">
        <f t="shared" si="1"/>
        <v>44496</v>
      </c>
      <c r="AW6" s="81">
        <f t="shared" si="1"/>
        <v>44497</v>
      </c>
      <c r="AX6" s="81">
        <f t="shared" si="1"/>
        <v>44498</v>
      </c>
      <c r="AY6" s="81">
        <f t="shared" si="1"/>
        <v>44499</v>
      </c>
      <c r="AZ6" s="85">
        <f t="shared" si="1"/>
        <v>44500</v>
      </c>
      <c r="BA6" s="84">
        <f t="shared" si="1"/>
        <v>44501</v>
      </c>
      <c r="BB6" s="81">
        <f t="shared" si="1"/>
        <v>44502</v>
      </c>
      <c r="BC6" s="81">
        <f t="shared" si="1"/>
        <v>44503</v>
      </c>
      <c r="BD6" s="81">
        <f t="shared" si="1"/>
        <v>44504</v>
      </c>
      <c r="BE6" s="81">
        <f t="shared" si="1"/>
        <v>44505</v>
      </c>
      <c r="BF6" s="81">
        <f t="shared" si="1"/>
        <v>44506</v>
      </c>
      <c r="BG6" s="85">
        <f t="shared" si="1"/>
        <v>44507</v>
      </c>
      <c r="BH6" s="84">
        <f t="shared" si="1"/>
        <v>44508</v>
      </c>
      <c r="BI6" s="81">
        <f t="shared" si="1"/>
        <v>44509</v>
      </c>
      <c r="BJ6" s="81">
        <f t="shared" si="1"/>
        <v>44510</v>
      </c>
      <c r="BK6" s="81">
        <f t="shared" si="1"/>
        <v>44511</v>
      </c>
      <c r="BL6" s="81">
        <f t="shared" si="1"/>
        <v>44512</v>
      </c>
      <c r="BM6" s="81">
        <f t="shared" si="1"/>
        <v>44513</v>
      </c>
      <c r="BN6" s="85">
        <f t="shared" si="1"/>
        <v>44514</v>
      </c>
    </row>
    <row r="7" spans="1:66" s="112" customFormat="1" ht="24.75" thickBot="1" x14ac:dyDescent="0.25">
      <c r="A7" s="104" t="s">
        <v>1</v>
      </c>
      <c r="B7" s="105" t="s">
        <v>67</v>
      </c>
      <c r="C7" s="106" t="s">
        <v>68</v>
      </c>
      <c r="D7" s="107" t="s">
        <v>74</v>
      </c>
      <c r="E7" s="108" t="s">
        <v>69</v>
      </c>
      <c r="F7" s="108" t="s">
        <v>70</v>
      </c>
      <c r="G7" s="106" t="s">
        <v>71</v>
      </c>
      <c r="H7" s="106" t="s">
        <v>72</v>
      </c>
      <c r="I7" s="106" t="s">
        <v>73</v>
      </c>
      <c r="J7" s="106"/>
      <c r="K7" s="109" t="str">
        <f t="shared" ref="K7:AP7" si="2">CHOOSE(WEEKDAY(K6,1),"S","M","T","W","T","F","S")</f>
        <v>M</v>
      </c>
      <c r="L7" s="110" t="str">
        <f t="shared" si="2"/>
        <v>T</v>
      </c>
      <c r="M7" s="110" t="str">
        <f t="shared" si="2"/>
        <v>W</v>
      </c>
      <c r="N7" s="110" t="str">
        <f t="shared" si="2"/>
        <v>T</v>
      </c>
      <c r="O7" s="110" t="str">
        <f t="shared" si="2"/>
        <v>F</v>
      </c>
      <c r="P7" s="110" t="str">
        <f t="shared" si="2"/>
        <v>S</v>
      </c>
      <c r="Q7" s="111" t="str">
        <f t="shared" si="2"/>
        <v>S</v>
      </c>
      <c r="R7" s="109" t="str">
        <f t="shared" si="2"/>
        <v>M</v>
      </c>
      <c r="S7" s="110" t="str">
        <f t="shared" si="2"/>
        <v>T</v>
      </c>
      <c r="T7" s="110" t="str">
        <f t="shared" si="2"/>
        <v>W</v>
      </c>
      <c r="U7" s="110" t="str">
        <f t="shared" si="2"/>
        <v>T</v>
      </c>
      <c r="V7" s="110" t="str">
        <f t="shared" si="2"/>
        <v>F</v>
      </c>
      <c r="W7" s="110" t="str">
        <f t="shared" si="2"/>
        <v>S</v>
      </c>
      <c r="X7" s="111" t="str">
        <f t="shared" si="2"/>
        <v>S</v>
      </c>
      <c r="Y7" s="109" t="str">
        <f t="shared" si="2"/>
        <v>M</v>
      </c>
      <c r="Z7" s="110" t="str">
        <f t="shared" si="2"/>
        <v>T</v>
      </c>
      <c r="AA7" s="110" t="str">
        <f t="shared" si="2"/>
        <v>W</v>
      </c>
      <c r="AB7" s="110" t="str">
        <f t="shared" si="2"/>
        <v>T</v>
      </c>
      <c r="AC7" s="110" t="str">
        <f t="shared" si="2"/>
        <v>F</v>
      </c>
      <c r="AD7" s="110" t="str">
        <f t="shared" si="2"/>
        <v>S</v>
      </c>
      <c r="AE7" s="111" t="str">
        <f t="shared" si="2"/>
        <v>S</v>
      </c>
      <c r="AF7" s="109" t="str">
        <f t="shared" si="2"/>
        <v>M</v>
      </c>
      <c r="AG7" s="110" t="str">
        <f t="shared" si="2"/>
        <v>T</v>
      </c>
      <c r="AH7" s="110" t="str">
        <f t="shared" si="2"/>
        <v>W</v>
      </c>
      <c r="AI7" s="110" t="str">
        <f t="shared" si="2"/>
        <v>T</v>
      </c>
      <c r="AJ7" s="110" t="str">
        <f t="shared" si="2"/>
        <v>F</v>
      </c>
      <c r="AK7" s="110" t="str">
        <f t="shared" si="2"/>
        <v>S</v>
      </c>
      <c r="AL7" s="111" t="str">
        <f t="shared" si="2"/>
        <v>S</v>
      </c>
      <c r="AM7" s="109" t="str">
        <f t="shared" si="2"/>
        <v>M</v>
      </c>
      <c r="AN7" s="110" t="str">
        <f t="shared" si="2"/>
        <v>T</v>
      </c>
      <c r="AO7" s="110" t="str">
        <f t="shared" si="2"/>
        <v>W</v>
      </c>
      <c r="AP7" s="110" t="str">
        <f t="shared" si="2"/>
        <v>T</v>
      </c>
      <c r="AQ7" s="110" t="str">
        <f t="shared" ref="AQ7:BN7" si="3">CHOOSE(WEEKDAY(AQ6,1),"S","M","T","W","T","F","S")</f>
        <v>F</v>
      </c>
      <c r="AR7" s="110" t="str">
        <f t="shared" si="3"/>
        <v>S</v>
      </c>
      <c r="AS7" s="111" t="str">
        <f t="shared" si="3"/>
        <v>S</v>
      </c>
      <c r="AT7" s="109" t="str">
        <f t="shared" si="3"/>
        <v>M</v>
      </c>
      <c r="AU7" s="110" t="str">
        <f t="shared" si="3"/>
        <v>T</v>
      </c>
      <c r="AV7" s="110" t="str">
        <f t="shared" si="3"/>
        <v>W</v>
      </c>
      <c r="AW7" s="110" t="str">
        <f t="shared" si="3"/>
        <v>T</v>
      </c>
      <c r="AX7" s="110" t="str">
        <f t="shared" si="3"/>
        <v>F</v>
      </c>
      <c r="AY7" s="110" t="str">
        <f t="shared" si="3"/>
        <v>S</v>
      </c>
      <c r="AZ7" s="111" t="str">
        <f t="shared" si="3"/>
        <v>S</v>
      </c>
      <c r="BA7" s="109" t="str">
        <f t="shared" si="3"/>
        <v>M</v>
      </c>
      <c r="BB7" s="110" t="str">
        <f t="shared" si="3"/>
        <v>T</v>
      </c>
      <c r="BC7" s="110" t="str">
        <f t="shared" si="3"/>
        <v>W</v>
      </c>
      <c r="BD7" s="110" t="str">
        <f t="shared" si="3"/>
        <v>T</v>
      </c>
      <c r="BE7" s="110" t="str">
        <f t="shared" si="3"/>
        <v>F</v>
      </c>
      <c r="BF7" s="110" t="str">
        <f t="shared" si="3"/>
        <v>S</v>
      </c>
      <c r="BG7" s="111" t="str">
        <f t="shared" si="3"/>
        <v>S</v>
      </c>
      <c r="BH7" s="109" t="str">
        <f t="shared" si="3"/>
        <v>M</v>
      </c>
      <c r="BI7" s="110" t="str">
        <f t="shared" si="3"/>
        <v>T</v>
      </c>
      <c r="BJ7" s="110" t="str">
        <f t="shared" si="3"/>
        <v>W</v>
      </c>
      <c r="BK7" s="110" t="str">
        <f t="shared" si="3"/>
        <v>T</v>
      </c>
      <c r="BL7" s="110" t="str">
        <f t="shared" si="3"/>
        <v>F</v>
      </c>
      <c r="BM7" s="110" t="str">
        <f t="shared" si="3"/>
        <v>S</v>
      </c>
      <c r="BN7" s="111" t="str">
        <f t="shared" si="3"/>
        <v>S</v>
      </c>
    </row>
    <row r="8" spans="1:66" s="54" customFormat="1" ht="18" x14ac:dyDescent="0.2">
      <c r="A8" s="52">
        <v>1</v>
      </c>
      <c r="B8" s="53" t="s">
        <v>140</v>
      </c>
      <c r="C8" s="60" t="s">
        <v>139</v>
      </c>
      <c r="D8" s="55"/>
      <c r="E8" s="93"/>
      <c r="F8" s="93" t="str">
        <f t="shared" ref="F8:F66" si="4">IF(ISBLANK(E8)," - ",IF(G8=0,E8,E8+G8-1))</f>
        <v xml:space="preserve"> - </v>
      </c>
      <c r="G8" s="56"/>
      <c r="H8" s="57"/>
      <c r="I8" s="58" t="str">
        <f t="shared" ref="I8:I75" si="5">IF(OR(F8=0,E8=0)," - ",NETWORKDAYS(E8,F8))</f>
        <v xml:space="preserve"> - </v>
      </c>
      <c r="J8" s="87"/>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4" t="s">
        <v>138</v>
      </c>
      <c r="C9" s="60" t="s">
        <v>139</v>
      </c>
      <c r="D9" s="115"/>
      <c r="E9" s="91">
        <v>44459</v>
      </c>
      <c r="F9" s="92">
        <f t="shared" si="4"/>
        <v>44459</v>
      </c>
      <c r="G9" s="61">
        <v>1</v>
      </c>
      <c r="H9" s="62">
        <v>0</v>
      </c>
      <c r="I9" s="63">
        <f t="shared" si="5"/>
        <v>1</v>
      </c>
      <c r="J9" s="86"/>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row>
    <row r="10" spans="1:66" s="60" customFormat="1" ht="18" x14ac:dyDescent="0.2">
      <c r="A10" s="59" t="s">
        <v>178</v>
      </c>
      <c r="B10" s="114" t="s">
        <v>197</v>
      </c>
      <c r="C10" s="60" t="s">
        <v>139</v>
      </c>
      <c r="D10" s="115"/>
      <c r="E10" s="91">
        <v>44459</v>
      </c>
      <c r="F10" s="92">
        <f t="shared" si="4"/>
        <v>44459</v>
      </c>
      <c r="G10" s="61">
        <v>1</v>
      </c>
      <c r="H10" s="62">
        <v>0</v>
      </c>
      <c r="I10" s="63">
        <v>1</v>
      </c>
      <c r="J10" s="86"/>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row>
    <row r="11" spans="1:66" s="60" customFormat="1" ht="18" x14ac:dyDescent="0.2">
      <c r="A11" s="59" t="s">
        <v>179</v>
      </c>
      <c r="B11" s="161" t="s">
        <v>198</v>
      </c>
      <c r="C11" s="60" t="s">
        <v>139</v>
      </c>
      <c r="D11" s="115"/>
      <c r="E11" s="91">
        <v>44460</v>
      </c>
      <c r="F11" s="92">
        <f t="shared" si="4"/>
        <v>44462</v>
      </c>
      <c r="G11" s="61">
        <v>3</v>
      </c>
      <c r="H11" s="62">
        <v>0</v>
      </c>
      <c r="I11" s="63">
        <v>1</v>
      </c>
      <c r="J11" s="86"/>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row>
    <row r="12" spans="1:66" s="60" customFormat="1" ht="18" x14ac:dyDescent="0.2">
      <c r="A12" s="59">
        <v>2.2000000000000002</v>
      </c>
      <c r="B12" s="114" t="s">
        <v>144</v>
      </c>
      <c r="C12" s="60" t="s">
        <v>139</v>
      </c>
      <c r="D12" s="115"/>
      <c r="E12" s="91">
        <v>44459</v>
      </c>
      <c r="F12" s="92">
        <f t="shared" si="4"/>
        <v>44459</v>
      </c>
      <c r="G12" s="61">
        <v>1</v>
      </c>
      <c r="H12" s="62">
        <v>0</v>
      </c>
      <c r="I12" s="63">
        <v>1</v>
      </c>
      <c r="J12" s="86"/>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row>
    <row r="13" spans="1:66" s="60" customFormat="1" ht="18" x14ac:dyDescent="0.2">
      <c r="A13" s="59" t="s">
        <v>164</v>
      </c>
      <c r="B13" s="114" t="s">
        <v>165</v>
      </c>
      <c r="C13" s="60" t="s">
        <v>139</v>
      </c>
      <c r="D13" s="115"/>
      <c r="E13" s="91">
        <v>44459</v>
      </c>
      <c r="F13" s="92">
        <f t="shared" si="4"/>
        <v>44459</v>
      </c>
      <c r="G13" s="61">
        <v>1</v>
      </c>
      <c r="H13" s="62">
        <v>0</v>
      </c>
      <c r="I13" s="63">
        <f t="shared" si="5"/>
        <v>1</v>
      </c>
      <c r="J13" s="86"/>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row>
    <row r="14" spans="1:66" s="60" customFormat="1" ht="18" x14ac:dyDescent="0.2">
      <c r="A14" s="59" t="s">
        <v>166</v>
      </c>
      <c r="B14" s="114" t="s">
        <v>204</v>
      </c>
      <c r="C14" s="60" t="s">
        <v>139</v>
      </c>
      <c r="D14" s="115"/>
      <c r="E14" s="91">
        <v>44459</v>
      </c>
      <c r="F14" s="92">
        <f t="shared" si="4"/>
        <v>44459</v>
      </c>
      <c r="G14" s="61">
        <v>1</v>
      </c>
      <c r="H14" s="62">
        <v>0</v>
      </c>
      <c r="I14" s="63">
        <f t="shared" si="5"/>
        <v>1</v>
      </c>
      <c r="J14" s="86"/>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row>
    <row r="15" spans="1:66" s="60" customFormat="1" ht="18" x14ac:dyDescent="0.2">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14" t="s">
        <v>145</v>
      </c>
      <c r="C15" s="60" t="s">
        <v>139</v>
      </c>
      <c r="D15" s="115"/>
      <c r="E15" s="91">
        <v>44466</v>
      </c>
      <c r="F15" s="92">
        <f t="shared" si="4"/>
        <v>44466</v>
      </c>
      <c r="G15" s="61">
        <v>1</v>
      </c>
      <c r="H15" s="62">
        <v>0</v>
      </c>
      <c r="I15" s="63">
        <f t="shared" si="5"/>
        <v>1</v>
      </c>
      <c r="J15" s="86"/>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row>
    <row r="16" spans="1:66" s="60" customFormat="1" ht="18" x14ac:dyDescent="0.2">
      <c r="A16" s="59" t="s">
        <v>149</v>
      </c>
      <c r="B16" s="114" t="s">
        <v>146</v>
      </c>
      <c r="C16" s="60" t="s">
        <v>139</v>
      </c>
      <c r="D16" s="115"/>
      <c r="E16" s="91">
        <v>44466</v>
      </c>
      <c r="F16" s="92">
        <f t="shared" si="4"/>
        <v>44466</v>
      </c>
      <c r="G16" s="61">
        <v>1</v>
      </c>
      <c r="H16" s="62">
        <v>0</v>
      </c>
      <c r="I16" s="63">
        <f t="shared" si="5"/>
        <v>1</v>
      </c>
      <c r="J16" s="86"/>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row>
    <row r="17" spans="1:66" s="60" customFormat="1" ht="18" x14ac:dyDescent="0.2">
      <c r="A17" s="59" t="s">
        <v>150</v>
      </c>
      <c r="B17" s="114" t="s">
        <v>147</v>
      </c>
      <c r="C17" s="60" t="s">
        <v>139</v>
      </c>
      <c r="D17" s="115"/>
      <c r="E17" s="91">
        <v>44467</v>
      </c>
      <c r="F17" s="92">
        <f t="shared" si="4"/>
        <v>44468</v>
      </c>
      <c r="G17" s="61">
        <v>2</v>
      </c>
      <c r="H17" s="62">
        <v>0</v>
      </c>
      <c r="I17" s="63">
        <f t="shared" si="5"/>
        <v>2</v>
      </c>
      <c r="J17" s="86"/>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row>
    <row r="18" spans="1:66" s="60" customFormat="1" ht="18" x14ac:dyDescent="0.2">
      <c r="A18" s="59" t="s">
        <v>161</v>
      </c>
      <c r="B18" s="114" t="s">
        <v>148</v>
      </c>
      <c r="C18" s="60" t="s">
        <v>139</v>
      </c>
      <c r="D18" s="115"/>
      <c r="E18" s="91">
        <v>44469</v>
      </c>
      <c r="F18" s="92">
        <f t="shared" si="4"/>
        <v>44470</v>
      </c>
      <c r="G18" s="61">
        <v>2</v>
      </c>
      <c r="H18" s="62">
        <v>0</v>
      </c>
      <c r="I18" s="63">
        <f t="shared" si="5"/>
        <v>2</v>
      </c>
      <c r="J18" s="86"/>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row>
    <row r="19" spans="1:66" s="60" customFormat="1" ht="18" x14ac:dyDescent="0.2">
      <c r="A19" s="59" t="s">
        <v>162</v>
      </c>
      <c r="B19" s="114" t="s">
        <v>163</v>
      </c>
      <c r="C19" s="60" t="s">
        <v>139</v>
      </c>
      <c r="D19" s="115"/>
      <c r="E19" s="91">
        <v>44466</v>
      </c>
      <c r="F19" s="92">
        <f t="shared" si="4"/>
        <v>44466</v>
      </c>
      <c r="G19" s="61">
        <v>1</v>
      </c>
      <c r="H19" s="62">
        <v>0</v>
      </c>
      <c r="I19" s="63">
        <f t="shared" si="5"/>
        <v>1</v>
      </c>
      <c r="J19" s="86"/>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row>
    <row r="20" spans="1:66" s="54" customFormat="1" ht="18" x14ac:dyDescent="0.2">
      <c r="A20" s="52">
        <v>2</v>
      </c>
      <c r="B20" s="163" t="s">
        <v>141</v>
      </c>
      <c r="C20" s="83"/>
      <c r="D20" s="55"/>
      <c r="E20" s="93"/>
      <c r="F20" s="93" t="str">
        <f t="shared" si="4"/>
        <v xml:space="preserve"> - </v>
      </c>
      <c r="G20" s="56"/>
      <c r="H20" s="57"/>
      <c r="I20" s="58" t="str">
        <f t="shared" si="5"/>
        <v xml:space="preserve"> - </v>
      </c>
      <c r="J20" s="87"/>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c r="BM20" s="98"/>
      <c r="BN20" s="98"/>
    </row>
    <row r="21" spans="1:66" s="60" customFormat="1" ht="18" x14ac:dyDescent="0.2">
      <c r="A21" s="59">
        <v>2.1</v>
      </c>
      <c r="B21" s="164" t="s">
        <v>199</v>
      </c>
      <c r="C21" s="60" t="s">
        <v>139</v>
      </c>
      <c r="D21" s="115"/>
      <c r="E21" s="91">
        <v>44487</v>
      </c>
      <c r="F21" s="92">
        <v>44487</v>
      </c>
      <c r="G21" s="61">
        <v>1</v>
      </c>
      <c r="H21" s="62"/>
      <c r="I21" s="63"/>
      <c r="J21" s="86"/>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row>
    <row r="22" spans="1:66" s="60" customFormat="1" ht="18" x14ac:dyDescent="0.2">
      <c r="A22" s="59" t="s">
        <v>164</v>
      </c>
      <c r="B22" s="114" t="s">
        <v>177</v>
      </c>
      <c r="C22" s="60" t="s">
        <v>139</v>
      </c>
      <c r="D22" s="115"/>
      <c r="E22" s="91">
        <v>44487</v>
      </c>
      <c r="F22" s="92">
        <v>44487</v>
      </c>
      <c r="G22" s="61">
        <v>1</v>
      </c>
      <c r="H22" s="62"/>
      <c r="I22" s="63"/>
      <c r="J22" s="86"/>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row>
    <row r="23" spans="1:66" s="60" customFormat="1" ht="18" x14ac:dyDescent="0.2">
      <c r="A23" s="59" t="s">
        <v>166</v>
      </c>
      <c r="B23" s="114" t="s">
        <v>195</v>
      </c>
      <c r="C23" s="60" t="s">
        <v>139</v>
      </c>
      <c r="D23" s="115"/>
      <c r="E23" s="91">
        <v>44487</v>
      </c>
      <c r="F23" s="92">
        <v>44487</v>
      </c>
      <c r="G23" s="61">
        <v>1</v>
      </c>
      <c r="H23" s="62"/>
      <c r="I23" s="63"/>
      <c r="J23" s="86"/>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row>
    <row r="24" spans="1:66" s="60" customFormat="1" ht="18" x14ac:dyDescent="0.2">
      <c r="A24" s="59" t="s">
        <v>167</v>
      </c>
      <c r="B24" s="114" t="s">
        <v>196</v>
      </c>
      <c r="C24" s="60" t="s">
        <v>139</v>
      </c>
      <c r="D24" s="115"/>
      <c r="E24" s="91">
        <v>44487</v>
      </c>
      <c r="F24" s="92">
        <v>44487</v>
      </c>
      <c r="G24" s="61">
        <v>1</v>
      </c>
      <c r="H24" s="62"/>
      <c r="I24" s="63"/>
      <c r="J24" s="86"/>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row>
    <row r="25" spans="1:66" s="60" customFormat="1" ht="18" x14ac:dyDescent="0.2">
      <c r="A25" s="59">
        <v>2.2000000000000002</v>
      </c>
      <c r="B25" s="162" t="s">
        <v>200</v>
      </c>
      <c r="C25" s="60" t="s">
        <v>139</v>
      </c>
      <c r="D25" s="115"/>
      <c r="E25" s="91">
        <v>44488</v>
      </c>
      <c r="F25" s="92">
        <v>44488</v>
      </c>
      <c r="G25" s="61">
        <v>1</v>
      </c>
      <c r="H25" s="62"/>
      <c r="I25" s="63"/>
      <c r="J25" s="86"/>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row>
    <row r="26" spans="1:66" s="60" customFormat="1" ht="18" x14ac:dyDescent="0.2">
      <c r="A26" s="59">
        <v>2.2999999999999998</v>
      </c>
      <c r="B26" s="162" t="s">
        <v>201</v>
      </c>
      <c r="C26" s="60" t="s">
        <v>139</v>
      </c>
      <c r="D26" s="115"/>
      <c r="E26" s="91">
        <v>44489</v>
      </c>
      <c r="F26" s="165">
        <v>44490</v>
      </c>
      <c r="G26" s="61">
        <v>1</v>
      </c>
      <c r="H26" s="62"/>
      <c r="I26" s="63"/>
      <c r="J26" s="86"/>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row>
    <row r="27" spans="1:66" s="60" customFormat="1" ht="18" x14ac:dyDescent="0.2">
      <c r="A27" s="59">
        <v>2.4</v>
      </c>
      <c r="B27" s="162" t="s">
        <v>202</v>
      </c>
      <c r="C27" s="60" t="s">
        <v>139</v>
      </c>
      <c r="D27" s="115"/>
      <c r="E27" s="91">
        <v>44490</v>
      </c>
      <c r="F27" s="165">
        <v>44491</v>
      </c>
      <c r="G27" s="61">
        <v>1</v>
      </c>
      <c r="H27" s="62"/>
      <c r="I27" s="63"/>
      <c r="J27" s="86"/>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row>
    <row r="28" spans="1:66" s="60" customFormat="1" ht="18" x14ac:dyDescent="0.2">
      <c r="A28" s="59">
        <v>2.5</v>
      </c>
      <c r="B28" s="162" t="s">
        <v>159</v>
      </c>
      <c r="C28" s="60" t="s">
        <v>139</v>
      </c>
      <c r="D28" s="115"/>
      <c r="E28" s="91">
        <v>44494</v>
      </c>
      <c r="F28" s="165">
        <v>44498</v>
      </c>
      <c r="G28" s="61">
        <v>5</v>
      </c>
      <c r="H28" s="62"/>
      <c r="I28" s="63"/>
      <c r="J28" s="86"/>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row>
    <row r="29" spans="1:66" s="60" customFormat="1" ht="18" x14ac:dyDescent="0.2">
      <c r="A29" s="59" t="s">
        <v>184</v>
      </c>
      <c r="B29" s="162" t="s">
        <v>160</v>
      </c>
      <c r="C29" s="60" t="s">
        <v>139</v>
      </c>
      <c r="D29" s="115"/>
      <c r="E29" s="91">
        <v>44494</v>
      </c>
      <c r="F29" s="165">
        <v>44497</v>
      </c>
      <c r="G29" s="61">
        <v>3</v>
      </c>
      <c r="H29" s="62"/>
      <c r="I29" s="63"/>
      <c r="J29" s="86"/>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row>
    <row r="30" spans="1:66" s="60" customFormat="1" ht="18" x14ac:dyDescent="0.2">
      <c r="A30" s="59" t="s">
        <v>185</v>
      </c>
      <c r="B30" s="162" t="s">
        <v>203</v>
      </c>
      <c r="C30" s="60" t="s">
        <v>139</v>
      </c>
      <c r="D30" s="115"/>
      <c r="E30" s="91">
        <v>44497</v>
      </c>
      <c r="F30" s="165">
        <v>44498</v>
      </c>
      <c r="G30" s="61">
        <v>1</v>
      </c>
      <c r="H30" s="62"/>
      <c r="I30" s="63"/>
      <c r="J30" s="86"/>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97"/>
      <c r="BJ30" s="97"/>
      <c r="BK30" s="97"/>
      <c r="BL30" s="97"/>
      <c r="BM30" s="97"/>
      <c r="BN30" s="97"/>
    </row>
    <row r="31" spans="1:66" s="60" customFormat="1" ht="18" x14ac:dyDescent="0.2">
      <c r="A31" s="59">
        <v>2.6</v>
      </c>
      <c r="B31" s="164" t="s">
        <v>152</v>
      </c>
      <c r="C31" s="60" t="s">
        <v>139</v>
      </c>
      <c r="D31" s="115"/>
      <c r="E31" s="91">
        <v>44501</v>
      </c>
      <c r="F31" s="165">
        <v>44501</v>
      </c>
      <c r="G31" s="61">
        <v>1</v>
      </c>
      <c r="H31" s="62"/>
      <c r="I31" s="63"/>
      <c r="J31" s="86"/>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c r="BE31" s="97"/>
      <c r="BF31" s="97"/>
      <c r="BG31" s="97"/>
      <c r="BH31" s="97"/>
      <c r="BI31" s="97"/>
      <c r="BJ31" s="97"/>
      <c r="BK31" s="97"/>
      <c r="BL31" s="97"/>
      <c r="BM31" s="97"/>
      <c r="BN31" s="97"/>
    </row>
    <row r="32" spans="1:66" s="60" customFormat="1" ht="18" x14ac:dyDescent="0.2">
      <c r="A32" s="59" t="s">
        <v>186</v>
      </c>
      <c r="B32" s="162" t="s">
        <v>205</v>
      </c>
      <c r="C32" s="60" t="s">
        <v>139</v>
      </c>
      <c r="D32" s="115"/>
      <c r="E32" s="91">
        <v>44501</v>
      </c>
      <c r="F32" s="165">
        <v>44501</v>
      </c>
      <c r="G32" s="61">
        <v>1</v>
      </c>
      <c r="H32" s="62"/>
      <c r="I32" s="63"/>
      <c r="J32" s="86"/>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row>
    <row r="33" spans="1:66" s="60" customFormat="1" ht="18" x14ac:dyDescent="0.2">
      <c r="A33" s="59" t="s">
        <v>187</v>
      </c>
      <c r="B33" s="162" t="s">
        <v>206</v>
      </c>
      <c r="C33" s="60" t="s">
        <v>139</v>
      </c>
      <c r="D33" s="115"/>
      <c r="E33" s="91">
        <v>44501</v>
      </c>
      <c r="F33" s="165">
        <v>44501</v>
      </c>
      <c r="G33" s="61">
        <v>2</v>
      </c>
      <c r="H33" s="62"/>
      <c r="I33" s="63"/>
      <c r="J33" s="86"/>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c r="BB33" s="97"/>
      <c r="BC33" s="97"/>
      <c r="BD33" s="97"/>
      <c r="BE33" s="97"/>
      <c r="BF33" s="97"/>
      <c r="BG33" s="97"/>
      <c r="BH33" s="97"/>
      <c r="BI33" s="97"/>
      <c r="BJ33" s="97"/>
      <c r="BK33" s="97"/>
      <c r="BL33" s="97"/>
      <c r="BM33" s="97"/>
      <c r="BN33" s="97"/>
    </row>
    <row r="34" spans="1:66" s="60" customFormat="1" ht="18" x14ac:dyDescent="0.2">
      <c r="A34" s="59" t="s">
        <v>188</v>
      </c>
      <c r="B34" s="162" t="s">
        <v>207</v>
      </c>
      <c r="C34" s="60" t="s">
        <v>139</v>
      </c>
      <c r="D34" s="115"/>
      <c r="E34" s="91">
        <v>44501</v>
      </c>
      <c r="F34" s="165">
        <v>44501</v>
      </c>
      <c r="G34" s="61">
        <v>1</v>
      </c>
      <c r="H34" s="62"/>
      <c r="I34" s="63"/>
      <c r="J34" s="86"/>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97"/>
      <c r="BN34" s="97"/>
    </row>
    <row r="35" spans="1:66" s="60" customFormat="1" ht="18" x14ac:dyDescent="0.2">
      <c r="A35" s="59">
        <v>2.7</v>
      </c>
      <c r="B35" s="164" t="s">
        <v>151</v>
      </c>
      <c r="C35" s="60" t="s">
        <v>139</v>
      </c>
      <c r="D35" s="115"/>
      <c r="E35" s="91">
        <v>44502</v>
      </c>
      <c r="F35" s="165">
        <v>44502</v>
      </c>
      <c r="G35" s="61">
        <v>1</v>
      </c>
      <c r="H35" s="62"/>
      <c r="I35" s="63"/>
      <c r="J35" s="86"/>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R35" s="97"/>
      <c r="AS35" s="97"/>
      <c r="AT35" s="97"/>
      <c r="AU35" s="97"/>
      <c r="AV35" s="97"/>
      <c r="AW35" s="97"/>
      <c r="AX35" s="97"/>
      <c r="AY35" s="97"/>
      <c r="AZ35" s="97"/>
      <c r="BA35" s="97"/>
      <c r="BB35" s="97"/>
      <c r="BC35" s="97"/>
      <c r="BD35" s="97"/>
      <c r="BE35" s="97"/>
      <c r="BF35" s="97"/>
      <c r="BG35" s="97"/>
      <c r="BH35" s="97"/>
      <c r="BI35" s="97"/>
      <c r="BJ35" s="97"/>
      <c r="BK35" s="97"/>
      <c r="BL35" s="97"/>
      <c r="BM35" s="97"/>
      <c r="BN35" s="97"/>
    </row>
    <row r="36" spans="1:66" s="60" customFormat="1" ht="18" x14ac:dyDescent="0.2">
      <c r="A36" s="59" t="s">
        <v>189</v>
      </c>
      <c r="B36" s="162" t="s">
        <v>205</v>
      </c>
      <c r="C36" s="60" t="s">
        <v>139</v>
      </c>
      <c r="D36" s="115"/>
      <c r="E36" s="91">
        <v>44502</v>
      </c>
      <c r="F36" s="165">
        <v>44502</v>
      </c>
      <c r="G36" s="61">
        <v>1</v>
      </c>
      <c r="H36" s="62"/>
      <c r="I36" s="63"/>
      <c r="J36" s="86"/>
      <c r="K36" s="97"/>
      <c r="L36" s="97"/>
      <c r="M36" s="97"/>
      <c r="N36" s="97"/>
      <c r="O36" s="97"/>
      <c r="P36" s="97"/>
      <c r="Q36" s="97"/>
      <c r="R36" s="97"/>
      <c r="S36" s="97"/>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c r="AS36" s="97"/>
      <c r="AT36" s="97"/>
      <c r="AU36" s="97"/>
      <c r="AV36" s="97"/>
      <c r="AW36" s="97"/>
      <c r="AX36" s="97"/>
      <c r="AY36" s="97"/>
      <c r="AZ36" s="97"/>
      <c r="BA36" s="97"/>
      <c r="BB36" s="97"/>
      <c r="BC36" s="97"/>
      <c r="BD36" s="97"/>
      <c r="BE36" s="97"/>
      <c r="BF36" s="97"/>
      <c r="BG36" s="97"/>
      <c r="BH36" s="97"/>
      <c r="BI36" s="97"/>
      <c r="BJ36" s="97"/>
      <c r="BK36" s="97"/>
      <c r="BL36" s="97"/>
      <c r="BM36" s="97"/>
      <c r="BN36" s="97"/>
    </row>
    <row r="37" spans="1:66" s="60" customFormat="1" ht="18" x14ac:dyDescent="0.2">
      <c r="A37" s="59" t="s">
        <v>190</v>
      </c>
      <c r="B37" s="162" t="s">
        <v>206</v>
      </c>
      <c r="C37" s="60" t="s">
        <v>139</v>
      </c>
      <c r="D37" s="115"/>
      <c r="E37" s="91">
        <v>44502</v>
      </c>
      <c r="F37" s="165">
        <v>44502</v>
      </c>
      <c r="G37" s="61">
        <v>1</v>
      </c>
      <c r="H37" s="62"/>
      <c r="I37" s="63"/>
      <c r="J37" s="86"/>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row>
    <row r="38" spans="1:66" s="60" customFormat="1" ht="18" x14ac:dyDescent="0.2">
      <c r="A38" s="59" t="s">
        <v>191</v>
      </c>
      <c r="B38" s="162" t="s">
        <v>207</v>
      </c>
      <c r="C38" s="60" t="s">
        <v>139</v>
      </c>
      <c r="D38" s="115"/>
      <c r="E38" s="91">
        <v>44502</v>
      </c>
      <c r="F38" s="165">
        <v>44502</v>
      </c>
      <c r="G38" s="61">
        <v>1</v>
      </c>
      <c r="H38" s="62"/>
      <c r="I38" s="63"/>
      <c r="J38" s="86"/>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BN38" s="97"/>
    </row>
    <row r="39" spans="1:66" s="60" customFormat="1" ht="18" x14ac:dyDescent="0.2">
      <c r="A39" s="59">
        <v>2.8</v>
      </c>
      <c r="B39" s="164" t="s">
        <v>153</v>
      </c>
      <c r="C39" s="60" t="s">
        <v>139</v>
      </c>
      <c r="D39" s="115"/>
      <c r="E39" s="91">
        <v>44503</v>
      </c>
      <c r="F39" s="165">
        <v>44503</v>
      </c>
      <c r="G39" s="61">
        <v>1</v>
      </c>
      <c r="H39" s="62"/>
      <c r="I39" s="63"/>
      <c r="J39" s="86"/>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row>
    <row r="40" spans="1:66" s="60" customFormat="1" ht="18" x14ac:dyDescent="0.2">
      <c r="A40" s="59" t="s">
        <v>192</v>
      </c>
      <c r="B40" s="162" t="s">
        <v>205</v>
      </c>
      <c r="C40" s="60" t="s">
        <v>139</v>
      </c>
      <c r="D40" s="115"/>
      <c r="E40" s="91">
        <v>44503</v>
      </c>
      <c r="F40" s="165">
        <v>44503</v>
      </c>
      <c r="G40" s="61">
        <v>1</v>
      </c>
      <c r="H40" s="62"/>
      <c r="I40" s="63"/>
      <c r="J40" s="86"/>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row>
    <row r="41" spans="1:66" s="60" customFormat="1" ht="18" x14ac:dyDescent="0.2">
      <c r="A41" s="59" t="s">
        <v>193</v>
      </c>
      <c r="B41" s="162" t="s">
        <v>206</v>
      </c>
      <c r="C41" s="60" t="s">
        <v>139</v>
      </c>
      <c r="D41" s="115"/>
      <c r="E41" s="91">
        <v>44503</v>
      </c>
      <c r="F41" s="165">
        <v>44503</v>
      </c>
      <c r="G41" s="61">
        <v>1</v>
      </c>
      <c r="H41" s="62"/>
      <c r="I41" s="63"/>
      <c r="J41" s="86"/>
      <c r="K41" s="97"/>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c r="BD41" s="97"/>
      <c r="BE41" s="97"/>
      <c r="BF41" s="97"/>
      <c r="BG41" s="97"/>
      <c r="BH41" s="97"/>
      <c r="BI41" s="97"/>
      <c r="BJ41" s="97"/>
      <c r="BK41" s="97"/>
      <c r="BL41" s="97"/>
      <c r="BM41" s="97"/>
      <c r="BN41" s="97"/>
    </row>
    <row r="42" spans="1:66" s="60" customFormat="1" ht="18" x14ac:dyDescent="0.2">
      <c r="A42" s="59" t="s">
        <v>194</v>
      </c>
      <c r="B42" s="162" t="s">
        <v>207</v>
      </c>
      <c r="C42" s="60" t="s">
        <v>139</v>
      </c>
      <c r="D42" s="115"/>
      <c r="E42" s="91">
        <v>44503</v>
      </c>
      <c r="F42" s="165">
        <v>44503</v>
      </c>
      <c r="G42" s="61">
        <v>1</v>
      </c>
      <c r="H42" s="62"/>
      <c r="I42" s="63"/>
      <c r="J42" s="86"/>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row>
    <row r="43" spans="1:66" s="60" customFormat="1" ht="18" x14ac:dyDescent="0.2">
      <c r="A43" s="59">
        <v>2.9</v>
      </c>
      <c r="B43" s="164" t="s">
        <v>154</v>
      </c>
      <c r="C43" s="60" t="s">
        <v>139</v>
      </c>
      <c r="D43" s="115"/>
      <c r="E43" s="91">
        <v>44504</v>
      </c>
      <c r="F43" s="165">
        <v>44504</v>
      </c>
      <c r="G43" s="61">
        <v>1</v>
      </c>
      <c r="H43" s="62"/>
      <c r="I43" s="63"/>
      <c r="J43" s="86"/>
      <c r="K43" s="97"/>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c r="BD43" s="97"/>
      <c r="BE43" s="97"/>
      <c r="BF43" s="97"/>
      <c r="BG43" s="97"/>
      <c r="BH43" s="97"/>
      <c r="BI43" s="97"/>
      <c r="BJ43" s="97"/>
      <c r="BK43" s="97"/>
      <c r="BL43" s="97"/>
      <c r="BM43" s="97"/>
      <c r="BN43" s="97"/>
    </row>
    <row r="44" spans="1:66" s="60" customFormat="1" ht="18" x14ac:dyDescent="0.2">
      <c r="A44" s="59" t="s">
        <v>220</v>
      </c>
      <c r="B44" s="162" t="s">
        <v>205</v>
      </c>
      <c r="C44" s="60" t="s">
        <v>139</v>
      </c>
      <c r="D44" s="115"/>
      <c r="E44" s="91">
        <v>44504</v>
      </c>
      <c r="F44" s="165">
        <v>44504</v>
      </c>
      <c r="G44" s="61">
        <v>1</v>
      </c>
      <c r="H44" s="62"/>
      <c r="I44" s="63"/>
      <c r="J44" s="86"/>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97"/>
      <c r="BI44" s="97"/>
      <c r="BJ44" s="97"/>
      <c r="BK44" s="97"/>
      <c r="BL44" s="97"/>
      <c r="BM44" s="97"/>
      <c r="BN44" s="97"/>
    </row>
    <row r="45" spans="1:66" s="60" customFormat="1" ht="18" x14ac:dyDescent="0.2">
      <c r="A45" s="59" t="s">
        <v>221</v>
      </c>
      <c r="B45" s="162" t="s">
        <v>206</v>
      </c>
      <c r="C45" s="60" t="s">
        <v>139</v>
      </c>
      <c r="D45" s="115"/>
      <c r="E45" s="91">
        <v>44504</v>
      </c>
      <c r="F45" s="165">
        <v>44504</v>
      </c>
      <c r="G45" s="61">
        <v>1</v>
      </c>
      <c r="H45" s="62"/>
      <c r="I45" s="63"/>
      <c r="J45" s="86"/>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row>
    <row r="46" spans="1:66" s="60" customFormat="1" ht="18" x14ac:dyDescent="0.2">
      <c r="A46" s="59" t="s">
        <v>222</v>
      </c>
      <c r="B46" s="162" t="s">
        <v>207</v>
      </c>
      <c r="C46" s="60" t="s">
        <v>139</v>
      </c>
      <c r="D46" s="115"/>
      <c r="E46" s="91">
        <v>44504</v>
      </c>
      <c r="F46" s="165">
        <v>44504</v>
      </c>
      <c r="G46" s="61">
        <v>1</v>
      </c>
      <c r="H46" s="62"/>
      <c r="I46" s="63"/>
      <c r="J46" s="86"/>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row>
    <row r="47" spans="1:66" s="60" customFormat="1" ht="18" x14ac:dyDescent="0.2">
      <c r="A47" s="59">
        <v>2.1</v>
      </c>
      <c r="B47" s="164" t="s">
        <v>155</v>
      </c>
      <c r="C47" s="60" t="s">
        <v>139</v>
      </c>
      <c r="D47" s="115"/>
      <c r="E47" s="91">
        <v>44508</v>
      </c>
      <c r="F47" s="165">
        <v>44508</v>
      </c>
      <c r="G47" s="61">
        <v>1</v>
      </c>
      <c r="H47" s="62"/>
      <c r="I47" s="63"/>
      <c r="J47" s="86"/>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c r="BD47" s="97"/>
      <c r="BE47" s="97"/>
      <c r="BF47" s="97"/>
      <c r="BG47" s="97"/>
      <c r="BH47" s="97"/>
      <c r="BI47" s="97"/>
      <c r="BJ47" s="97"/>
      <c r="BK47" s="97"/>
      <c r="BL47" s="97"/>
      <c r="BM47" s="97"/>
      <c r="BN47" s="97"/>
    </row>
    <row r="48" spans="1:66" s="60" customFormat="1" ht="18" x14ac:dyDescent="0.2">
      <c r="A48" s="59" t="s">
        <v>217</v>
      </c>
      <c r="B48" s="162" t="s">
        <v>205</v>
      </c>
      <c r="C48" s="60" t="s">
        <v>139</v>
      </c>
      <c r="D48" s="115"/>
      <c r="E48" s="91">
        <v>44508</v>
      </c>
      <c r="F48" s="165">
        <v>44508</v>
      </c>
      <c r="G48" s="61">
        <v>1</v>
      </c>
      <c r="H48" s="62"/>
      <c r="I48" s="63"/>
      <c r="J48" s="86"/>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c r="BD48" s="97"/>
      <c r="BE48" s="97"/>
      <c r="BF48" s="97"/>
      <c r="BG48" s="97"/>
      <c r="BH48" s="97"/>
      <c r="BI48" s="97"/>
      <c r="BJ48" s="97"/>
      <c r="BK48" s="97"/>
      <c r="BL48" s="97"/>
      <c r="BM48" s="97"/>
      <c r="BN48" s="97"/>
    </row>
    <row r="49" spans="1:66" s="60" customFormat="1" ht="18" x14ac:dyDescent="0.2">
      <c r="A49" s="59" t="s">
        <v>218</v>
      </c>
      <c r="B49" s="162" t="s">
        <v>206</v>
      </c>
      <c r="C49" s="60" t="s">
        <v>139</v>
      </c>
      <c r="D49" s="115"/>
      <c r="E49" s="91">
        <v>44508</v>
      </c>
      <c r="F49" s="165">
        <v>44508</v>
      </c>
      <c r="G49" s="61">
        <v>1</v>
      </c>
      <c r="H49" s="62"/>
      <c r="I49" s="63"/>
      <c r="J49" s="86"/>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c r="BD49" s="97"/>
      <c r="BE49" s="97"/>
      <c r="BF49" s="97"/>
      <c r="BG49" s="97"/>
      <c r="BH49" s="97"/>
      <c r="BI49" s="97"/>
      <c r="BJ49" s="97"/>
      <c r="BK49" s="97"/>
      <c r="BL49" s="97"/>
      <c r="BM49" s="97"/>
      <c r="BN49" s="97"/>
    </row>
    <row r="50" spans="1:66" s="60" customFormat="1" ht="18" x14ac:dyDescent="0.2">
      <c r="A50" s="59" t="s">
        <v>219</v>
      </c>
      <c r="B50" s="162" t="s">
        <v>207</v>
      </c>
      <c r="C50" s="60" t="s">
        <v>139</v>
      </c>
      <c r="D50" s="115"/>
      <c r="E50" s="91">
        <v>44508</v>
      </c>
      <c r="F50" s="165">
        <v>44508</v>
      </c>
      <c r="G50" s="61">
        <v>1</v>
      </c>
      <c r="H50" s="62"/>
      <c r="I50" s="63"/>
      <c r="J50" s="86"/>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7"/>
      <c r="BE50" s="97"/>
      <c r="BF50" s="97"/>
      <c r="BG50" s="97"/>
      <c r="BH50" s="97"/>
      <c r="BI50" s="97"/>
      <c r="BJ50" s="97"/>
      <c r="BK50" s="97"/>
      <c r="BL50" s="97"/>
      <c r="BM50" s="97"/>
      <c r="BN50" s="97"/>
    </row>
    <row r="51" spans="1:66" s="60" customFormat="1" ht="18" x14ac:dyDescent="0.2">
      <c r="A51" s="59">
        <v>2.11</v>
      </c>
      <c r="B51" s="164" t="s">
        <v>156</v>
      </c>
      <c r="C51" s="60" t="s">
        <v>139</v>
      </c>
      <c r="D51" s="115"/>
      <c r="E51" s="91">
        <v>44509</v>
      </c>
      <c r="F51" s="165">
        <v>44509</v>
      </c>
      <c r="G51" s="61">
        <v>1</v>
      </c>
      <c r="H51" s="62"/>
      <c r="I51" s="63"/>
      <c r="J51" s="86"/>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c r="BB51" s="97"/>
      <c r="BC51" s="97"/>
      <c r="BD51" s="97"/>
      <c r="BE51" s="97"/>
      <c r="BF51" s="97"/>
      <c r="BG51" s="97"/>
      <c r="BH51" s="97"/>
      <c r="BI51" s="97"/>
      <c r="BJ51" s="97"/>
      <c r="BK51" s="97"/>
      <c r="BL51" s="97"/>
      <c r="BM51" s="97"/>
      <c r="BN51" s="97"/>
    </row>
    <row r="52" spans="1:66" s="60" customFormat="1" ht="18" x14ac:dyDescent="0.2">
      <c r="A52" s="59" t="s">
        <v>214</v>
      </c>
      <c r="B52" s="162" t="s">
        <v>205</v>
      </c>
      <c r="C52" s="60" t="s">
        <v>139</v>
      </c>
      <c r="D52" s="115"/>
      <c r="E52" s="91">
        <v>44509</v>
      </c>
      <c r="F52" s="165">
        <v>44509</v>
      </c>
      <c r="G52" s="61">
        <v>1</v>
      </c>
      <c r="H52" s="62"/>
      <c r="I52" s="63"/>
      <c r="J52" s="86"/>
      <c r="K52" s="97"/>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c r="BB52" s="97"/>
      <c r="BC52" s="97"/>
      <c r="BD52" s="97"/>
      <c r="BE52" s="97"/>
      <c r="BF52" s="97"/>
      <c r="BG52" s="97"/>
      <c r="BH52" s="97"/>
      <c r="BI52" s="97"/>
      <c r="BJ52" s="97"/>
      <c r="BK52" s="97"/>
      <c r="BL52" s="97"/>
      <c r="BM52" s="97"/>
      <c r="BN52" s="97"/>
    </row>
    <row r="53" spans="1:66" s="60" customFormat="1" ht="18" x14ac:dyDescent="0.2">
      <c r="A53" s="59" t="s">
        <v>215</v>
      </c>
      <c r="B53" s="162" t="s">
        <v>206</v>
      </c>
      <c r="C53" s="60" t="s">
        <v>139</v>
      </c>
      <c r="D53" s="115"/>
      <c r="E53" s="91">
        <v>44509</v>
      </c>
      <c r="F53" s="165">
        <v>44509</v>
      </c>
      <c r="G53" s="61">
        <v>1</v>
      </c>
      <c r="H53" s="62"/>
      <c r="I53" s="63"/>
      <c r="J53" s="86"/>
      <c r="K53" s="97"/>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row>
    <row r="54" spans="1:66" s="60" customFormat="1" ht="18" x14ac:dyDescent="0.2">
      <c r="A54" s="59" t="s">
        <v>216</v>
      </c>
      <c r="B54" s="162" t="s">
        <v>207</v>
      </c>
      <c r="C54" s="60" t="s">
        <v>139</v>
      </c>
      <c r="D54" s="115"/>
      <c r="E54" s="91">
        <v>44509</v>
      </c>
      <c r="F54" s="165">
        <v>44509</v>
      </c>
      <c r="G54" s="61">
        <v>1</v>
      </c>
      <c r="H54" s="62"/>
      <c r="I54" s="63"/>
      <c r="J54" s="86"/>
      <c r="K54" s="97"/>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c r="BB54" s="97"/>
      <c r="BC54" s="97"/>
      <c r="BD54" s="97"/>
      <c r="BE54" s="97"/>
      <c r="BF54" s="97"/>
      <c r="BG54" s="97"/>
      <c r="BH54" s="97"/>
      <c r="BI54" s="97"/>
      <c r="BJ54" s="97"/>
      <c r="BK54" s="97"/>
      <c r="BL54" s="97"/>
      <c r="BM54" s="97"/>
      <c r="BN54" s="97"/>
    </row>
    <row r="55" spans="1:66" s="60" customFormat="1" ht="18" x14ac:dyDescent="0.2">
      <c r="A55" s="59">
        <v>2.12</v>
      </c>
      <c r="B55" s="164" t="s">
        <v>157</v>
      </c>
      <c r="C55" s="60" t="s">
        <v>139</v>
      </c>
      <c r="D55" s="115"/>
      <c r="E55" s="91">
        <v>44510</v>
      </c>
      <c r="F55" s="165">
        <v>44510</v>
      </c>
      <c r="G55" s="61">
        <v>1</v>
      </c>
      <c r="H55" s="62"/>
      <c r="I55" s="63"/>
      <c r="J55" s="86"/>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row>
    <row r="56" spans="1:66" s="60" customFormat="1" ht="18" x14ac:dyDescent="0.2">
      <c r="A56" s="59" t="s">
        <v>211</v>
      </c>
      <c r="B56" s="162" t="s">
        <v>205</v>
      </c>
      <c r="C56" s="60" t="s">
        <v>139</v>
      </c>
      <c r="D56" s="115"/>
      <c r="E56" s="91">
        <v>44510</v>
      </c>
      <c r="F56" s="165">
        <v>44510</v>
      </c>
      <c r="G56" s="61">
        <v>1</v>
      </c>
      <c r="H56" s="62"/>
      <c r="I56" s="63"/>
      <c r="J56" s="86"/>
      <c r="K56" s="97"/>
      <c r="L56" s="97"/>
      <c r="M56" s="97"/>
      <c r="N56" s="97"/>
      <c r="O56" s="97"/>
      <c r="P56" s="97"/>
      <c r="Q56" s="97"/>
      <c r="R56" s="97"/>
      <c r="S56" s="97"/>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row>
    <row r="57" spans="1:66" s="60" customFormat="1" ht="18" x14ac:dyDescent="0.2">
      <c r="A57" s="59" t="s">
        <v>212</v>
      </c>
      <c r="B57" s="162" t="s">
        <v>206</v>
      </c>
      <c r="C57" s="60" t="s">
        <v>139</v>
      </c>
      <c r="D57" s="115"/>
      <c r="E57" s="91">
        <v>44510</v>
      </c>
      <c r="F57" s="165">
        <v>44510</v>
      </c>
      <c r="G57" s="61">
        <v>1</v>
      </c>
      <c r="H57" s="62"/>
      <c r="I57" s="63"/>
      <c r="J57" s="86"/>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c r="BB57" s="97"/>
      <c r="BC57" s="97"/>
      <c r="BD57" s="97"/>
      <c r="BE57" s="97"/>
      <c r="BF57" s="97"/>
      <c r="BG57" s="97"/>
      <c r="BH57" s="97"/>
      <c r="BI57" s="97"/>
      <c r="BJ57" s="97"/>
      <c r="BK57" s="97"/>
      <c r="BL57" s="97"/>
      <c r="BM57" s="97"/>
      <c r="BN57" s="97"/>
    </row>
    <row r="58" spans="1:66" s="60" customFormat="1" ht="18" x14ac:dyDescent="0.2">
      <c r="A58" s="59" t="s">
        <v>213</v>
      </c>
      <c r="B58" s="162" t="s">
        <v>207</v>
      </c>
      <c r="C58" s="60" t="s">
        <v>139</v>
      </c>
      <c r="D58" s="115"/>
      <c r="E58" s="91">
        <v>44510</v>
      </c>
      <c r="F58" s="165">
        <v>44510</v>
      </c>
      <c r="G58" s="61">
        <v>1</v>
      </c>
      <c r="H58" s="62"/>
      <c r="I58" s="63"/>
      <c r="J58" s="86"/>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row>
    <row r="59" spans="1:66" s="60" customFormat="1" ht="18" x14ac:dyDescent="0.2">
      <c r="A59" s="59">
        <v>2.13</v>
      </c>
      <c r="B59" s="164" t="s">
        <v>158</v>
      </c>
      <c r="C59" s="60" t="s">
        <v>139</v>
      </c>
      <c r="D59" s="115"/>
      <c r="E59" s="91">
        <v>44511</v>
      </c>
      <c r="F59" s="165">
        <v>44511</v>
      </c>
      <c r="G59" s="61">
        <v>1</v>
      </c>
      <c r="H59" s="62"/>
      <c r="I59" s="63"/>
      <c r="J59" s="86"/>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c r="BB59" s="97"/>
      <c r="BC59" s="97"/>
      <c r="BD59" s="97"/>
      <c r="BE59" s="97"/>
      <c r="BF59" s="97"/>
      <c r="BG59" s="97"/>
      <c r="BH59" s="97"/>
      <c r="BI59" s="97"/>
      <c r="BJ59" s="97"/>
      <c r="BK59" s="97"/>
      <c r="BL59" s="97"/>
      <c r="BM59" s="97"/>
      <c r="BN59" s="97"/>
    </row>
    <row r="60" spans="1:66" s="60" customFormat="1" ht="18" x14ac:dyDescent="0.2">
      <c r="A60" s="59" t="s">
        <v>208</v>
      </c>
      <c r="B60" s="162" t="s">
        <v>205</v>
      </c>
      <c r="C60" s="60" t="s">
        <v>139</v>
      </c>
      <c r="D60" s="115"/>
      <c r="E60" s="91">
        <v>44511</v>
      </c>
      <c r="F60" s="165">
        <v>44511</v>
      </c>
      <c r="G60" s="61">
        <v>1</v>
      </c>
      <c r="H60" s="62"/>
      <c r="I60" s="63"/>
      <c r="J60" s="86"/>
      <c r="K60" s="97"/>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c r="BB60" s="97"/>
      <c r="BC60" s="97"/>
      <c r="BD60" s="97"/>
      <c r="BE60" s="97"/>
      <c r="BF60" s="97"/>
      <c r="BG60" s="97"/>
      <c r="BH60" s="97"/>
      <c r="BI60" s="97"/>
      <c r="BJ60" s="97"/>
      <c r="BK60" s="97"/>
      <c r="BL60" s="97"/>
      <c r="BM60" s="97"/>
      <c r="BN60" s="97"/>
    </row>
    <row r="61" spans="1:66" s="60" customFormat="1" ht="18" x14ac:dyDescent="0.2">
      <c r="A61" s="59" t="s">
        <v>209</v>
      </c>
      <c r="B61" s="162" t="s">
        <v>206</v>
      </c>
      <c r="C61" s="60" t="s">
        <v>139</v>
      </c>
      <c r="D61" s="115"/>
      <c r="E61" s="91">
        <v>44511</v>
      </c>
      <c r="F61" s="165">
        <v>44511</v>
      </c>
      <c r="G61" s="61">
        <v>1</v>
      </c>
      <c r="H61" s="62"/>
      <c r="I61" s="63"/>
      <c r="J61" s="86"/>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c r="BB61" s="97"/>
      <c r="BC61" s="97"/>
      <c r="BD61" s="97"/>
      <c r="BE61" s="97"/>
      <c r="BF61" s="97"/>
      <c r="BG61" s="97"/>
      <c r="BH61" s="97"/>
      <c r="BI61" s="97"/>
      <c r="BJ61" s="97"/>
      <c r="BK61" s="97"/>
      <c r="BL61" s="97"/>
      <c r="BM61" s="97"/>
      <c r="BN61" s="97"/>
    </row>
    <row r="62" spans="1:66" s="60" customFormat="1" ht="18" x14ac:dyDescent="0.2">
      <c r="A62" s="59" t="s">
        <v>210</v>
      </c>
      <c r="B62" s="162" t="s">
        <v>207</v>
      </c>
      <c r="C62" s="60" t="s">
        <v>139</v>
      </c>
      <c r="D62" s="115"/>
      <c r="E62" s="91">
        <v>44511</v>
      </c>
      <c r="F62" s="165">
        <v>44511</v>
      </c>
      <c r="G62" s="61">
        <v>1</v>
      </c>
      <c r="H62" s="62"/>
      <c r="I62" s="63"/>
      <c r="J62" s="86"/>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97"/>
      <c r="BM62" s="97"/>
      <c r="BN62" s="97"/>
    </row>
    <row r="63" spans="1:66" s="54" customFormat="1" ht="18" x14ac:dyDescent="0.2">
      <c r="A63" s="52">
        <v>3</v>
      </c>
      <c r="B63" s="82" t="s">
        <v>142</v>
      </c>
      <c r="C63" s="55"/>
      <c r="D63" s="55"/>
      <c r="E63" s="93"/>
      <c r="F63" s="93" t="str">
        <f t="shared" si="4"/>
        <v xml:space="preserve"> - </v>
      </c>
      <c r="G63" s="56"/>
      <c r="H63" s="57"/>
      <c r="I63" s="58" t="str">
        <f t="shared" si="5"/>
        <v xml:space="preserve"> - </v>
      </c>
      <c r="J63" s="87"/>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c r="BK63" s="98"/>
      <c r="BL63" s="98"/>
      <c r="BM63" s="98"/>
      <c r="BN63" s="98"/>
    </row>
    <row r="64" spans="1:66" s="60" customFormat="1" ht="18" x14ac:dyDescent="0.2">
      <c r="A6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4" s="114" t="s">
        <v>168</v>
      </c>
      <c r="C64" s="60" t="s">
        <v>139</v>
      </c>
      <c r="D64" s="115"/>
      <c r="E64" s="91">
        <v>44515</v>
      </c>
      <c r="F64" s="92">
        <f t="shared" si="4"/>
        <v>44516</v>
      </c>
      <c r="G64" s="61">
        <v>2</v>
      </c>
      <c r="H64" s="62">
        <v>0</v>
      </c>
      <c r="I64" s="63">
        <f t="shared" si="5"/>
        <v>2</v>
      </c>
      <c r="J64" s="86"/>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c r="BB64" s="97"/>
      <c r="BC64" s="97"/>
      <c r="BD64" s="97"/>
      <c r="BE64" s="97"/>
      <c r="BF64" s="97"/>
      <c r="BG64" s="97"/>
      <c r="BH64" s="97"/>
      <c r="BI64" s="97"/>
      <c r="BJ64" s="97"/>
      <c r="BK64" s="97"/>
      <c r="BL64" s="97"/>
      <c r="BM64" s="97"/>
      <c r="BN64" s="97"/>
    </row>
    <row r="65" spans="1:66" s="60" customFormat="1" ht="18" x14ac:dyDescent="0.2">
      <c r="A6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65" s="114" t="s">
        <v>169</v>
      </c>
      <c r="C65" s="60" t="s">
        <v>139</v>
      </c>
      <c r="D65" s="115"/>
      <c r="E65" s="91">
        <v>44517</v>
      </c>
      <c r="F65" s="92">
        <f t="shared" si="4"/>
        <v>44518</v>
      </c>
      <c r="G65" s="61">
        <v>2</v>
      </c>
      <c r="H65" s="62">
        <v>0</v>
      </c>
      <c r="I65" s="63">
        <f t="shared" si="5"/>
        <v>2</v>
      </c>
      <c r="J65" s="86"/>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c r="AU65" s="97"/>
      <c r="AV65" s="97"/>
      <c r="AW65" s="97"/>
      <c r="AX65" s="97"/>
      <c r="AY65" s="97"/>
      <c r="AZ65" s="97"/>
      <c r="BA65" s="97"/>
      <c r="BB65" s="97"/>
      <c r="BC65" s="97"/>
      <c r="BD65" s="97"/>
      <c r="BE65" s="97"/>
      <c r="BF65" s="97"/>
      <c r="BG65" s="97"/>
      <c r="BH65" s="97"/>
      <c r="BI65" s="97"/>
      <c r="BJ65" s="97"/>
      <c r="BK65" s="97"/>
      <c r="BL65" s="97"/>
      <c r="BM65" s="97"/>
      <c r="BN65" s="97"/>
    </row>
    <row r="66" spans="1:66" s="60" customFormat="1" ht="18" x14ac:dyDescent="0.2">
      <c r="A6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66" s="114" t="s">
        <v>170</v>
      </c>
      <c r="C66" s="60" t="s">
        <v>139</v>
      </c>
      <c r="D66" s="115"/>
      <c r="E66" s="91">
        <v>44519</v>
      </c>
      <c r="F66" s="92">
        <f t="shared" si="4"/>
        <v>44520</v>
      </c>
      <c r="G66" s="61">
        <v>2</v>
      </c>
      <c r="H66" s="62">
        <v>0</v>
      </c>
      <c r="I66" s="63">
        <f t="shared" si="5"/>
        <v>1</v>
      </c>
      <c r="J66" s="86"/>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row>
    <row r="67" spans="1:66" s="54" customFormat="1" ht="18" x14ac:dyDescent="0.2">
      <c r="A67" s="52" t="str">
        <f>IF(ISERROR(VALUE(SUBSTITUTE(prevWBS,".",""))),"1",IF(ISERROR(FIND("`",SUBSTITUTE(prevWBS,".","`",1))),TEXT(VALUE(prevWBS)+1,"#"),TEXT(VALUE(LEFT(prevWBS,FIND("`",SUBSTITUTE(prevWBS,".","`",1))-1))+1,"#")))</f>
        <v>4</v>
      </c>
      <c r="B67" s="53" t="s">
        <v>143</v>
      </c>
      <c r="C67" s="55"/>
      <c r="D67" s="55"/>
      <c r="E67" s="93"/>
      <c r="F67" s="93" t="str">
        <f t="shared" ref="F67:F73" si="6">IF(ISBLANK(E67)," - ",IF(G67=0,E67,E67+G67-1))</f>
        <v xml:space="preserve"> - </v>
      </c>
      <c r="G67" s="56"/>
      <c r="H67" s="57"/>
      <c r="I67" s="58" t="str">
        <f t="shared" ref="I67:I73" si="7">IF(OR(F67=0,E67=0)," - ",NETWORKDAYS(E67,F67))</f>
        <v xml:space="preserve"> - </v>
      </c>
      <c r="J67" s="87"/>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c r="BK67" s="98"/>
      <c r="BL67" s="98"/>
      <c r="BM67" s="98"/>
      <c r="BN67" s="98"/>
    </row>
    <row r="68" spans="1:66" s="60" customFormat="1" ht="18" x14ac:dyDescent="0.2">
      <c r="A6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8" s="114" t="s">
        <v>176</v>
      </c>
      <c r="C68" s="60" t="s">
        <v>139</v>
      </c>
      <c r="D68" s="115"/>
      <c r="E68" s="91">
        <v>44522</v>
      </c>
      <c r="F68" s="92">
        <f t="shared" si="6"/>
        <v>44522</v>
      </c>
      <c r="G68" s="61">
        <v>1</v>
      </c>
      <c r="H68" s="62">
        <v>0</v>
      </c>
      <c r="I68" s="63">
        <f t="shared" si="7"/>
        <v>1</v>
      </c>
      <c r="J68" s="86"/>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c r="BB68" s="97"/>
      <c r="BC68" s="97"/>
      <c r="BD68" s="97"/>
      <c r="BE68" s="97"/>
      <c r="BF68" s="97"/>
      <c r="BG68" s="97"/>
      <c r="BH68" s="97"/>
      <c r="BI68" s="97"/>
      <c r="BJ68" s="97"/>
      <c r="BK68" s="97"/>
      <c r="BL68" s="97"/>
      <c r="BM68" s="97"/>
      <c r="BN68" s="97"/>
    </row>
    <row r="69" spans="1:66" s="60" customFormat="1" ht="18" x14ac:dyDescent="0.2">
      <c r="A6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9" s="114" t="s">
        <v>171</v>
      </c>
      <c r="C69" s="60" t="s">
        <v>139</v>
      </c>
      <c r="D69" s="115"/>
      <c r="E69" s="91">
        <v>44523</v>
      </c>
      <c r="F69" s="92">
        <f t="shared" si="6"/>
        <v>44524</v>
      </c>
      <c r="G69" s="61">
        <v>2</v>
      </c>
      <c r="H69" s="62"/>
      <c r="I69" s="63"/>
      <c r="J69" s="86"/>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c r="BB69" s="97"/>
      <c r="BC69" s="97"/>
      <c r="BD69" s="97"/>
      <c r="BE69" s="97"/>
      <c r="BF69" s="97"/>
      <c r="BG69" s="97"/>
      <c r="BH69" s="97"/>
      <c r="BI69" s="97"/>
      <c r="BJ69" s="97"/>
      <c r="BK69" s="97"/>
      <c r="BL69" s="97"/>
      <c r="BM69" s="97"/>
      <c r="BN69" s="97"/>
    </row>
    <row r="70" spans="1:66" s="60" customFormat="1" ht="18" x14ac:dyDescent="0.2">
      <c r="A70" s="59" t="s">
        <v>180</v>
      </c>
      <c r="B70" s="114" t="s">
        <v>172</v>
      </c>
      <c r="C70" s="60" t="s">
        <v>139</v>
      </c>
      <c r="D70" s="115"/>
      <c r="E70" s="91">
        <v>44523</v>
      </c>
      <c r="F70" s="92">
        <f t="shared" si="6"/>
        <v>44524</v>
      </c>
      <c r="G70" s="61">
        <v>2</v>
      </c>
      <c r="H70" s="62">
        <v>0</v>
      </c>
      <c r="I70" s="63">
        <f t="shared" si="7"/>
        <v>2</v>
      </c>
      <c r="J70" s="86"/>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c r="BB70" s="97"/>
      <c r="BC70" s="97"/>
      <c r="BD70" s="97"/>
      <c r="BE70" s="97"/>
      <c r="BF70" s="97"/>
      <c r="BG70" s="97"/>
      <c r="BH70" s="97"/>
      <c r="BI70" s="97"/>
      <c r="BJ70" s="97"/>
      <c r="BK70" s="97"/>
      <c r="BL70" s="97"/>
      <c r="BM70" s="97"/>
      <c r="BN70" s="97"/>
    </row>
    <row r="71" spans="1:66" s="60" customFormat="1" ht="18" x14ac:dyDescent="0.2">
      <c r="A71" s="59" t="s">
        <v>181</v>
      </c>
      <c r="B71" s="114" t="s">
        <v>173</v>
      </c>
      <c r="C71" s="60" t="s">
        <v>139</v>
      </c>
      <c r="D71" s="115"/>
      <c r="E71" s="91">
        <v>44523</v>
      </c>
      <c r="F71" s="92">
        <f t="shared" si="6"/>
        <v>44524</v>
      </c>
      <c r="G71" s="61">
        <v>2</v>
      </c>
      <c r="H71" s="62">
        <v>0</v>
      </c>
      <c r="I71" s="63">
        <f t="shared" si="7"/>
        <v>2</v>
      </c>
      <c r="J71" s="86"/>
      <c r="K71" s="97"/>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c r="AS71" s="97"/>
      <c r="AT71" s="97"/>
      <c r="AU71" s="97"/>
      <c r="AV71" s="97"/>
      <c r="AW71" s="97"/>
      <c r="AX71" s="97"/>
      <c r="AY71" s="97"/>
      <c r="AZ71" s="97"/>
      <c r="BA71" s="97"/>
      <c r="BB71" s="97"/>
      <c r="BC71" s="97"/>
      <c r="BD71" s="97"/>
      <c r="BE71" s="97"/>
      <c r="BF71" s="97"/>
      <c r="BG71" s="97"/>
      <c r="BH71" s="97"/>
      <c r="BI71" s="97"/>
      <c r="BJ71" s="97"/>
      <c r="BK71" s="97"/>
      <c r="BL71" s="97"/>
      <c r="BM71" s="97"/>
      <c r="BN71" s="97"/>
    </row>
    <row r="72" spans="1:66" s="60" customFormat="1" ht="18" x14ac:dyDescent="0.2">
      <c r="A72" s="59" t="s">
        <v>182</v>
      </c>
      <c r="B72" s="114" t="s">
        <v>174</v>
      </c>
      <c r="C72" s="60" t="s">
        <v>139</v>
      </c>
      <c r="D72" s="115"/>
      <c r="E72" s="91">
        <v>44523</v>
      </c>
      <c r="F72" s="92">
        <f t="shared" si="6"/>
        <v>44523</v>
      </c>
      <c r="G72" s="61">
        <v>1</v>
      </c>
      <c r="H72" s="62">
        <v>0</v>
      </c>
      <c r="I72" s="63">
        <f t="shared" si="7"/>
        <v>1</v>
      </c>
      <c r="J72" s="86"/>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c r="AS72" s="97"/>
      <c r="AT72" s="97"/>
      <c r="AU72" s="97"/>
      <c r="AV72" s="97"/>
      <c r="AW72" s="97"/>
      <c r="AX72" s="97"/>
      <c r="AY72" s="97"/>
      <c r="AZ72" s="97"/>
      <c r="BA72" s="97"/>
      <c r="BB72" s="97"/>
      <c r="BC72" s="97"/>
      <c r="BD72" s="97"/>
      <c r="BE72" s="97"/>
      <c r="BF72" s="97"/>
      <c r="BG72" s="97"/>
      <c r="BH72" s="97"/>
      <c r="BI72" s="97"/>
      <c r="BJ72" s="97"/>
      <c r="BK72" s="97"/>
      <c r="BL72" s="97"/>
      <c r="BM72" s="97"/>
      <c r="BN72" s="97"/>
    </row>
    <row r="73" spans="1:66" s="60" customFormat="1" ht="18" x14ac:dyDescent="0.2">
      <c r="A73" s="59" t="s">
        <v>183</v>
      </c>
      <c r="B73" s="114" t="s">
        <v>175</v>
      </c>
      <c r="C73" s="60" t="s">
        <v>139</v>
      </c>
      <c r="D73" s="115"/>
      <c r="E73" s="91">
        <v>44525</v>
      </c>
      <c r="F73" s="92">
        <f t="shared" si="6"/>
        <v>44525</v>
      </c>
      <c r="G73" s="61">
        <v>1</v>
      </c>
      <c r="H73" s="62">
        <v>0</v>
      </c>
      <c r="I73" s="63">
        <f t="shared" si="7"/>
        <v>1</v>
      </c>
      <c r="J73" s="86"/>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c r="BB73" s="97"/>
      <c r="BC73" s="97"/>
      <c r="BD73" s="97"/>
      <c r="BE73" s="97"/>
      <c r="BF73" s="97"/>
      <c r="BG73" s="97"/>
      <c r="BH73" s="97"/>
      <c r="BI73" s="97"/>
      <c r="BJ73" s="97"/>
      <c r="BK73" s="97"/>
      <c r="BL73" s="97"/>
      <c r="BM73" s="97"/>
      <c r="BN73" s="97"/>
    </row>
    <row r="74" spans="1:66" s="69" customFormat="1" ht="18" x14ac:dyDescent="0.2">
      <c r="A74" s="59"/>
      <c r="B74" s="64"/>
      <c r="C74" s="60"/>
      <c r="D74" s="65"/>
      <c r="E74" s="94"/>
      <c r="F74" s="94"/>
      <c r="G74" s="66"/>
      <c r="H74" s="67"/>
      <c r="I74" s="68" t="str">
        <f t="shared" si="5"/>
        <v xml:space="preserve"> - </v>
      </c>
      <c r="J74" s="88"/>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c r="BB74" s="97"/>
      <c r="BC74" s="97"/>
      <c r="BD74" s="97"/>
      <c r="BE74" s="97"/>
      <c r="BF74" s="97"/>
      <c r="BG74" s="97"/>
      <c r="BH74" s="97"/>
      <c r="BI74" s="97"/>
      <c r="BJ74" s="97"/>
      <c r="BK74" s="97"/>
      <c r="BL74" s="97"/>
      <c r="BM74" s="97"/>
      <c r="BN74" s="97"/>
    </row>
    <row r="75" spans="1:66" s="69" customFormat="1" ht="18" x14ac:dyDescent="0.2">
      <c r="A75" s="59"/>
      <c r="B75" s="64"/>
      <c r="C75" s="60"/>
      <c r="D75" s="65"/>
      <c r="E75" s="94"/>
      <c r="F75" s="94"/>
      <c r="G75" s="66"/>
      <c r="H75" s="67"/>
      <c r="I75" s="68" t="str">
        <f t="shared" si="5"/>
        <v xml:space="preserve"> - </v>
      </c>
      <c r="J75" s="88"/>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c r="AS75" s="97"/>
      <c r="AT75" s="97"/>
      <c r="AU75" s="97"/>
      <c r="AV75" s="97"/>
      <c r="AW75" s="97"/>
      <c r="AX75" s="97"/>
      <c r="AY75" s="97"/>
      <c r="AZ75" s="97"/>
      <c r="BA75" s="97"/>
      <c r="BB75" s="97"/>
      <c r="BC75" s="97"/>
      <c r="BD75" s="97"/>
      <c r="BE75" s="97"/>
      <c r="BF75" s="97"/>
      <c r="BG75" s="97"/>
      <c r="BH75" s="97"/>
      <c r="BI75" s="97"/>
      <c r="BJ75" s="97"/>
      <c r="BK75" s="97"/>
      <c r="BL75" s="97"/>
      <c r="BM75" s="97"/>
      <c r="BN75" s="97"/>
    </row>
    <row r="76" spans="1:66" s="74" customFormat="1" ht="18" x14ac:dyDescent="0.2">
      <c r="A76" s="70" t="s">
        <v>3</v>
      </c>
      <c r="B76" s="71"/>
      <c r="C76" s="60"/>
      <c r="D76" s="72"/>
      <c r="E76" s="95"/>
      <c r="F76" s="95"/>
      <c r="G76" s="73"/>
      <c r="H76" s="73"/>
      <c r="I76" s="73"/>
      <c r="J76" s="89"/>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c r="AS76" s="97"/>
      <c r="AT76" s="97"/>
      <c r="AU76" s="97"/>
      <c r="AV76" s="97"/>
      <c r="AW76" s="97"/>
      <c r="AX76" s="97"/>
      <c r="AY76" s="97"/>
      <c r="AZ76" s="97"/>
      <c r="BA76" s="97"/>
      <c r="BB76" s="97"/>
      <c r="BC76" s="97"/>
      <c r="BD76" s="97"/>
      <c r="BE76" s="97"/>
      <c r="BF76" s="97"/>
      <c r="BG76" s="97"/>
      <c r="BH76" s="97"/>
      <c r="BI76" s="97"/>
      <c r="BJ76" s="97"/>
      <c r="BK76" s="97"/>
      <c r="BL76" s="97"/>
      <c r="BM76" s="97"/>
      <c r="BN76" s="97"/>
    </row>
    <row r="77" spans="1:66" s="69" customFormat="1" ht="18" x14ac:dyDescent="0.2">
      <c r="A77" s="75" t="s">
        <v>39</v>
      </c>
      <c r="B77" s="76"/>
      <c r="C77" s="60"/>
      <c r="D77" s="76"/>
      <c r="E77" s="96"/>
      <c r="F77" s="96"/>
      <c r="G77" s="76"/>
      <c r="H77" s="76"/>
      <c r="I77" s="76"/>
      <c r="J77" s="89"/>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c r="AS77" s="97"/>
      <c r="AT77" s="97"/>
      <c r="AU77" s="97"/>
      <c r="AV77" s="97"/>
      <c r="AW77" s="97"/>
      <c r="AX77" s="97"/>
      <c r="AY77" s="97"/>
      <c r="AZ77" s="97"/>
      <c r="BA77" s="97"/>
      <c r="BB77" s="97"/>
      <c r="BC77" s="97"/>
      <c r="BD77" s="97"/>
      <c r="BE77" s="97"/>
      <c r="BF77" s="97"/>
      <c r="BG77" s="97"/>
      <c r="BH77" s="97"/>
      <c r="BI77" s="97"/>
      <c r="BJ77" s="97"/>
      <c r="BK77" s="97"/>
      <c r="BL77" s="97"/>
      <c r="BM77" s="97"/>
      <c r="BN77" s="97"/>
    </row>
    <row r="78" spans="1:66" s="69" customFormat="1" ht="18" x14ac:dyDescent="0.2">
      <c r="A78" s="117" t="str">
        <f>IF(ISERROR(VALUE(SUBSTITUTE(prevWBS,".",""))),"1",IF(ISERROR(FIND("`",SUBSTITUTE(prevWBS,".","`",1))),TEXT(VALUE(prevWBS)+1,"#"),TEXT(VALUE(LEFT(prevWBS,FIND("`",SUBSTITUTE(prevWBS,".","`",1))-1))+1,"#")))</f>
        <v>1</v>
      </c>
      <c r="B78" s="118" t="s">
        <v>78</v>
      </c>
      <c r="C78" s="60"/>
      <c r="D78" s="77"/>
      <c r="E78" s="91"/>
      <c r="F78" s="92" t="str">
        <f t="shared" ref="F78:F81" si="8">IF(ISBLANK(E78)," - ",IF(G78=0,E78,E78+G78-1))</f>
        <v xml:space="preserve"> - </v>
      </c>
      <c r="G78" s="61"/>
      <c r="H78" s="62"/>
      <c r="I78" s="78" t="str">
        <f>IF(OR(F78=0,E78=0)," - ",NETWORKDAYS(E78,F78))</f>
        <v xml:space="preserve"> - </v>
      </c>
      <c r="J78" s="90"/>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c r="BB78" s="97"/>
      <c r="BC78" s="97"/>
      <c r="BD78" s="97"/>
      <c r="BE78" s="97"/>
      <c r="BF78" s="97"/>
      <c r="BG78" s="97"/>
      <c r="BH78" s="97"/>
      <c r="BI78" s="97"/>
      <c r="BJ78" s="97"/>
      <c r="BK78" s="97"/>
      <c r="BL78" s="97"/>
      <c r="BM78" s="97"/>
      <c r="BN78" s="97"/>
    </row>
    <row r="79" spans="1:66" s="69" customFormat="1" ht="18" x14ac:dyDescent="0.2">
      <c r="A7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9" s="79" t="s">
        <v>64</v>
      </c>
      <c r="C79" s="60"/>
      <c r="D79" s="77"/>
      <c r="E79" s="91"/>
      <c r="F79" s="92" t="str">
        <f t="shared" si="8"/>
        <v xml:space="preserve"> - </v>
      </c>
      <c r="G79" s="61"/>
      <c r="H79" s="62"/>
      <c r="I79" s="78" t="str">
        <f t="shared" ref="I79:I81" si="9">IF(OR(F79=0,E79=0)," - ",NETWORKDAYS(E79,F79))</f>
        <v xml:space="preserve"> - </v>
      </c>
      <c r="J79" s="90"/>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c r="BB79" s="97"/>
      <c r="BC79" s="97"/>
      <c r="BD79" s="97"/>
      <c r="BE79" s="97"/>
      <c r="BF79" s="97"/>
      <c r="BG79" s="97"/>
      <c r="BH79" s="97"/>
      <c r="BI79" s="97"/>
      <c r="BJ79" s="97"/>
      <c r="BK79" s="97"/>
      <c r="BL79" s="97"/>
      <c r="BM79" s="97"/>
      <c r="BN79" s="97"/>
    </row>
    <row r="80" spans="1:66" s="69" customFormat="1" ht="18" x14ac:dyDescent="0.2">
      <c r="A80"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0" s="80" t="s">
        <v>65</v>
      </c>
      <c r="C80" s="60"/>
      <c r="D80" s="77"/>
      <c r="E80" s="91"/>
      <c r="F80" s="92" t="str">
        <f t="shared" si="8"/>
        <v xml:space="preserve"> - </v>
      </c>
      <c r="G80" s="61"/>
      <c r="H80" s="62"/>
      <c r="I80" s="78" t="str">
        <f t="shared" si="9"/>
        <v xml:space="preserve"> - </v>
      </c>
      <c r="J80" s="90"/>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c r="BD80" s="97"/>
      <c r="BE80" s="97"/>
      <c r="BF80" s="97"/>
      <c r="BG80" s="97"/>
      <c r="BH80" s="97"/>
      <c r="BI80" s="97"/>
      <c r="BJ80" s="97"/>
      <c r="BK80" s="97"/>
      <c r="BL80" s="97"/>
      <c r="BM80" s="97"/>
      <c r="BN80" s="97"/>
    </row>
    <row r="81" spans="1:66" s="69" customFormat="1" ht="18" x14ac:dyDescent="0.2">
      <c r="A81"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1" s="80" t="s">
        <v>66</v>
      </c>
      <c r="C81" s="60"/>
      <c r="D81" s="77"/>
      <c r="E81" s="91"/>
      <c r="F81" s="92" t="str">
        <f t="shared" si="8"/>
        <v xml:space="preserve"> - </v>
      </c>
      <c r="G81" s="61"/>
      <c r="H81" s="62"/>
      <c r="I81" s="78" t="str">
        <f t="shared" si="9"/>
        <v xml:space="preserve"> - </v>
      </c>
      <c r="J81" s="90"/>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c r="BB81" s="97"/>
      <c r="BC81" s="97"/>
      <c r="BD81" s="97"/>
      <c r="BE81" s="97"/>
      <c r="BF81" s="97"/>
      <c r="BG81" s="97"/>
      <c r="BH81" s="97"/>
      <c r="BI81" s="97"/>
      <c r="BJ81" s="97"/>
      <c r="BK81" s="97"/>
      <c r="BL81" s="97"/>
      <c r="BM81" s="97"/>
      <c r="BN81" s="97"/>
    </row>
    <row r="82" spans="1:66" s="32" customFormat="1" x14ac:dyDescent="0.2">
      <c r="A82" s="150" t="str">
        <f>HYPERLINK("https://vertex42.link/HowToCreateAGanttChart","► Watch How to Create a Gantt Chart in Excel")</f>
        <v>► Watch How to Create a Gantt Chart in Excel</v>
      </c>
      <c r="B82" s="30"/>
      <c r="C82" s="60"/>
      <c r="D82" s="31"/>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74:H81 H63:H66 H8:H34">
    <cfRule type="dataBar" priority="3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1" priority="77">
      <formula>K$6=TODAY()</formula>
    </cfRule>
  </conditionalFormatting>
  <conditionalFormatting sqref="K8:BN81">
    <cfRule type="expression" dxfId="10" priority="80">
      <formula>AND($E8&lt;=K$6,ROUNDDOWN(($F8-$E8+1)*$H8,0)+$E8-1&gt;=K$6)</formula>
    </cfRule>
    <cfRule type="expression" dxfId="9" priority="81">
      <formula>AND(NOT(ISBLANK($E8)),$E8&lt;=K$6,$F8&gt;=K$6)</formula>
    </cfRule>
  </conditionalFormatting>
  <conditionalFormatting sqref="K74:BN81 K63:BN66 K6:BN34">
    <cfRule type="expression" dxfId="8" priority="40">
      <formula>K$6=TODAY()</formula>
    </cfRule>
  </conditionalFormatting>
  <conditionalFormatting sqref="H67:H73">
    <cfRule type="dataBar" priority="29">
      <dataBar>
        <cfvo type="num" val="0"/>
        <cfvo type="num" val="1"/>
        <color theme="0" tint="-0.34998626667073579"/>
      </dataBar>
      <extLst>
        <ext xmlns:x14="http://schemas.microsoft.com/office/spreadsheetml/2009/9/main" uri="{B025F937-C7B1-47D3-B67F-A62EFF666E3E}">
          <x14:id>{86A2946A-1B1C-42A3-B618-0EEC5F87A205}</x14:id>
        </ext>
      </extLst>
    </cfRule>
  </conditionalFormatting>
  <conditionalFormatting sqref="K67:BN73">
    <cfRule type="expression" dxfId="7" priority="30">
      <formula>K$6=TODAY()</formula>
    </cfRule>
  </conditionalFormatting>
  <conditionalFormatting sqref="H35:H38">
    <cfRule type="dataBar" priority="25">
      <dataBar>
        <cfvo type="num" val="0"/>
        <cfvo type="num" val="1"/>
        <color theme="0" tint="-0.34998626667073579"/>
      </dataBar>
      <extLst>
        <ext xmlns:x14="http://schemas.microsoft.com/office/spreadsheetml/2009/9/main" uri="{B025F937-C7B1-47D3-B67F-A62EFF666E3E}">
          <x14:id>{DA232CAC-4AC6-432E-AF2C-B0A36825C038}</x14:id>
        </ext>
      </extLst>
    </cfRule>
  </conditionalFormatting>
  <conditionalFormatting sqref="K35:BN38">
    <cfRule type="expression" dxfId="6" priority="26">
      <formula>K$6=TODAY()</formula>
    </cfRule>
  </conditionalFormatting>
  <conditionalFormatting sqref="H39:H42">
    <cfRule type="dataBar" priority="21">
      <dataBar>
        <cfvo type="num" val="0"/>
        <cfvo type="num" val="1"/>
        <color theme="0" tint="-0.34998626667073579"/>
      </dataBar>
      <extLst>
        <ext xmlns:x14="http://schemas.microsoft.com/office/spreadsheetml/2009/9/main" uri="{B025F937-C7B1-47D3-B67F-A62EFF666E3E}">
          <x14:id>{BE842DAC-97FA-42C7-8957-5C637C1739AB}</x14:id>
        </ext>
      </extLst>
    </cfRule>
  </conditionalFormatting>
  <conditionalFormatting sqref="K39:BN42">
    <cfRule type="expression" dxfId="5" priority="22">
      <formula>K$6=TODAY()</formula>
    </cfRule>
  </conditionalFormatting>
  <conditionalFormatting sqref="H43:H46">
    <cfRule type="dataBar" priority="17">
      <dataBar>
        <cfvo type="num" val="0"/>
        <cfvo type="num" val="1"/>
        <color theme="0" tint="-0.34998626667073579"/>
      </dataBar>
      <extLst>
        <ext xmlns:x14="http://schemas.microsoft.com/office/spreadsheetml/2009/9/main" uri="{B025F937-C7B1-47D3-B67F-A62EFF666E3E}">
          <x14:id>{93B47A8C-24E3-4922-94CD-7209935C2F76}</x14:id>
        </ext>
      </extLst>
    </cfRule>
  </conditionalFormatting>
  <conditionalFormatting sqref="K43:BN46">
    <cfRule type="expression" dxfId="4" priority="18">
      <formula>K$6=TODAY()</formula>
    </cfRule>
  </conditionalFormatting>
  <conditionalFormatting sqref="H47:H50">
    <cfRule type="dataBar" priority="13">
      <dataBar>
        <cfvo type="num" val="0"/>
        <cfvo type="num" val="1"/>
        <color theme="0" tint="-0.34998626667073579"/>
      </dataBar>
      <extLst>
        <ext xmlns:x14="http://schemas.microsoft.com/office/spreadsheetml/2009/9/main" uri="{B025F937-C7B1-47D3-B67F-A62EFF666E3E}">
          <x14:id>{AE18B83E-3524-4F73-A8E0-CF4F11E070AB}</x14:id>
        </ext>
      </extLst>
    </cfRule>
  </conditionalFormatting>
  <conditionalFormatting sqref="K47:BN50">
    <cfRule type="expression" dxfId="3" priority="14">
      <formula>K$6=TODAY()</formula>
    </cfRule>
  </conditionalFormatting>
  <conditionalFormatting sqref="H51:H54">
    <cfRule type="dataBar" priority="9">
      <dataBar>
        <cfvo type="num" val="0"/>
        <cfvo type="num" val="1"/>
        <color theme="0" tint="-0.34998626667073579"/>
      </dataBar>
      <extLst>
        <ext xmlns:x14="http://schemas.microsoft.com/office/spreadsheetml/2009/9/main" uri="{B025F937-C7B1-47D3-B67F-A62EFF666E3E}">
          <x14:id>{1E859490-C2CA-4101-9C93-DD6E24D438A8}</x14:id>
        </ext>
      </extLst>
    </cfRule>
  </conditionalFormatting>
  <conditionalFormatting sqref="K51:BN54">
    <cfRule type="expression" dxfId="2" priority="10">
      <formula>K$6=TODAY()</formula>
    </cfRule>
  </conditionalFormatting>
  <conditionalFormatting sqref="H55:H58">
    <cfRule type="dataBar" priority="5">
      <dataBar>
        <cfvo type="num" val="0"/>
        <cfvo type="num" val="1"/>
        <color theme="0" tint="-0.34998626667073579"/>
      </dataBar>
      <extLst>
        <ext xmlns:x14="http://schemas.microsoft.com/office/spreadsheetml/2009/9/main" uri="{B025F937-C7B1-47D3-B67F-A62EFF666E3E}">
          <x14:id>{7FE0BD25-3D0C-448F-ACFE-54E37F324F68}</x14:id>
        </ext>
      </extLst>
    </cfRule>
  </conditionalFormatting>
  <conditionalFormatting sqref="K55:BN58">
    <cfRule type="expression" dxfId="1" priority="6">
      <formula>K$6=TODAY()</formula>
    </cfRule>
  </conditionalFormatting>
  <conditionalFormatting sqref="H59:H62">
    <cfRule type="dataBar" priority="1">
      <dataBar>
        <cfvo type="num" val="0"/>
        <cfvo type="num" val="1"/>
        <color theme="0" tint="-0.34998626667073579"/>
      </dataBar>
      <extLst>
        <ext xmlns:x14="http://schemas.microsoft.com/office/spreadsheetml/2009/9/main" uri="{B025F937-C7B1-47D3-B67F-A62EFF666E3E}">
          <x14:id>{F5DBF08B-8EA2-46FB-925D-FD4253278A7E}</x14:id>
        </ext>
      </extLst>
    </cfRule>
  </conditionalFormatting>
  <conditionalFormatting sqref="K59:BN6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74:B75 A77:B77 B76 E8 E20 E63 E74:H77 G8:H8 G20:H20 G63:H63 H18 G78:G81 H15 H66 H64 H65"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H74:H81 H63:H66 H8:H34</xm:sqref>
        </x14:conditionalFormatting>
        <x14:conditionalFormatting xmlns:xm="http://schemas.microsoft.com/office/excel/2006/main">
          <x14:cfRule type="dataBar" id="{86A2946A-1B1C-42A3-B618-0EEC5F87A205}">
            <x14:dataBar minLength="0" maxLength="100" gradient="0">
              <x14:cfvo type="num">
                <xm:f>0</xm:f>
              </x14:cfvo>
              <x14:cfvo type="num">
                <xm:f>1</xm:f>
              </x14:cfvo>
              <x14:negativeFillColor rgb="FFFF0000"/>
              <x14:axisColor rgb="FF000000"/>
            </x14:dataBar>
          </x14:cfRule>
          <xm:sqref>H67:H73</xm:sqref>
        </x14:conditionalFormatting>
        <x14:conditionalFormatting xmlns:xm="http://schemas.microsoft.com/office/excel/2006/main">
          <x14:cfRule type="dataBar" id="{DA232CAC-4AC6-432E-AF2C-B0A36825C038}">
            <x14:dataBar minLength="0" maxLength="100" gradient="0">
              <x14:cfvo type="num">
                <xm:f>0</xm:f>
              </x14:cfvo>
              <x14:cfvo type="num">
                <xm:f>1</xm:f>
              </x14:cfvo>
              <x14:negativeFillColor rgb="FFFF0000"/>
              <x14:axisColor rgb="FF000000"/>
            </x14:dataBar>
          </x14:cfRule>
          <xm:sqref>H35:H38</xm:sqref>
        </x14:conditionalFormatting>
        <x14:conditionalFormatting xmlns:xm="http://schemas.microsoft.com/office/excel/2006/main">
          <x14:cfRule type="dataBar" id="{BE842DAC-97FA-42C7-8957-5C637C1739AB}">
            <x14:dataBar minLength="0" maxLength="100" gradient="0">
              <x14:cfvo type="num">
                <xm:f>0</xm:f>
              </x14:cfvo>
              <x14:cfvo type="num">
                <xm:f>1</xm:f>
              </x14:cfvo>
              <x14:negativeFillColor rgb="FFFF0000"/>
              <x14:axisColor rgb="FF000000"/>
            </x14:dataBar>
          </x14:cfRule>
          <xm:sqref>H39:H42</xm:sqref>
        </x14:conditionalFormatting>
        <x14:conditionalFormatting xmlns:xm="http://schemas.microsoft.com/office/excel/2006/main">
          <x14:cfRule type="dataBar" id="{93B47A8C-24E3-4922-94CD-7209935C2F76}">
            <x14:dataBar minLength="0" maxLength="100" gradient="0">
              <x14:cfvo type="num">
                <xm:f>0</xm:f>
              </x14:cfvo>
              <x14:cfvo type="num">
                <xm:f>1</xm:f>
              </x14:cfvo>
              <x14:negativeFillColor rgb="FFFF0000"/>
              <x14:axisColor rgb="FF000000"/>
            </x14:dataBar>
          </x14:cfRule>
          <xm:sqref>H43:H46</xm:sqref>
        </x14:conditionalFormatting>
        <x14:conditionalFormatting xmlns:xm="http://schemas.microsoft.com/office/excel/2006/main">
          <x14:cfRule type="dataBar" id="{AE18B83E-3524-4F73-A8E0-CF4F11E070AB}">
            <x14:dataBar minLength="0" maxLength="100" gradient="0">
              <x14:cfvo type="num">
                <xm:f>0</xm:f>
              </x14:cfvo>
              <x14:cfvo type="num">
                <xm:f>1</xm:f>
              </x14:cfvo>
              <x14:negativeFillColor rgb="FFFF0000"/>
              <x14:axisColor rgb="FF000000"/>
            </x14:dataBar>
          </x14:cfRule>
          <xm:sqref>H47:H50</xm:sqref>
        </x14:conditionalFormatting>
        <x14:conditionalFormatting xmlns:xm="http://schemas.microsoft.com/office/excel/2006/main">
          <x14:cfRule type="dataBar" id="{1E859490-C2CA-4101-9C93-DD6E24D438A8}">
            <x14:dataBar minLength="0" maxLength="100" gradient="0">
              <x14:cfvo type="num">
                <xm:f>0</xm:f>
              </x14:cfvo>
              <x14:cfvo type="num">
                <xm:f>1</xm:f>
              </x14:cfvo>
              <x14:negativeFillColor rgb="FFFF0000"/>
              <x14:axisColor rgb="FF000000"/>
            </x14:dataBar>
          </x14:cfRule>
          <xm:sqref>H51:H54</xm:sqref>
        </x14:conditionalFormatting>
        <x14:conditionalFormatting xmlns:xm="http://schemas.microsoft.com/office/excel/2006/main">
          <x14:cfRule type="dataBar" id="{7FE0BD25-3D0C-448F-ACFE-54E37F324F68}">
            <x14:dataBar minLength="0" maxLength="100" gradient="0">
              <x14:cfvo type="num">
                <xm:f>0</xm:f>
              </x14:cfvo>
              <x14:cfvo type="num">
                <xm:f>1</xm:f>
              </x14:cfvo>
              <x14:negativeFillColor rgb="FFFF0000"/>
              <x14:axisColor rgb="FF000000"/>
            </x14:dataBar>
          </x14:cfRule>
          <xm:sqref>H55:H58</xm:sqref>
        </x14:conditionalFormatting>
        <x14:conditionalFormatting xmlns:xm="http://schemas.microsoft.com/office/excel/2006/main">
          <x14:cfRule type="dataBar" id="{F5DBF08B-8EA2-46FB-925D-FD4253278A7E}">
            <x14:dataBar minLength="0" maxLength="100" gradient="0">
              <x14:cfvo type="num">
                <xm:f>0</xm:f>
              </x14:cfvo>
              <x14:cfvo type="num">
                <xm:f>1</xm:f>
              </x14:cfvo>
              <x14:negativeFillColor rgb="FFFF0000"/>
              <x14:axisColor rgb="FF000000"/>
            </x14:dataBar>
          </x14:cfRule>
          <xm:sqref>H59:H62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124</v>
      </c>
      <c r="B1" s="40"/>
      <c r="C1" s="41"/>
    </row>
    <row r="2" spans="1:3" ht="14.25" x14ac:dyDescent="0.2">
      <c r="A2" s="125" t="s">
        <v>50</v>
      </c>
      <c r="B2" s="9"/>
      <c r="C2" s="8"/>
    </row>
    <row r="3" spans="1:3" s="20" customFormat="1" x14ac:dyDescent="0.2">
      <c r="A3" s="8"/>
      <c r="B3" s="9"/>
      <c r="C3" s="8"/>
    </row>
    <row r="4" spans="1:3" s="8" customFormat="1" ht="18" x14ac:dyDescent="0.25">
      <c r="A4" s="120" t="s">
        <v>91</v>
      </c>
      <c r="B4" s="38"/>
    </row>
    <row r="5" spans="1:3" s="8" customFormat="1" ht="57" x14ac:dyDescent="0.2">
      <c r="B5" s="126" t="s">
        <v>80</v>
      </c>
    </row>
    <row r="7" spans="1:3" ht="28.5" x14ac:dyDescent="0.2">
      <c r="B7" s="126" t="s">
        <v>92</v>
      </c>
    </row>
    <row r="9" spans="1:3" ht="14.25" x14ac:dyDescent="0.2">
      <c r="B9" s="125" t="s">
        <v>62</v>
      </c>
    </row>
    <row r="11" spans="1:3" ht="28.5" x14ac:dyDescent="0.2">
      <c r="B11" s="124" t="s">
        <v>63</v>
      </c>
    </row>
    <row r="12" spans="1:3" s="20" customFormat="1" x14ac:dyDescent="0.2"/>
    <row r="13" spans="1:3" ht="18" x14ac:dyDescent="0.25">
      <c r="A13" s="160" t="s">
        <v>6</v>
      </c>
      <c r="B13" s="160"/>
    </row>
    <row r="14" spans="1:3" s="20" customFormat="1" x14ac:dyDescent="0.2"/>
    <row r="15" spans="1:3" s="121" customFormat="1" ht="18" x14ac:dyDescent="0.2">
      <c r="A15" s="129"/>
      <c r="B15" s="127" t="s">
        <v>83</v>
      </c>
    </row>
    <row r="16" spans="1:3" s="121" customFormat="1" ht="18" x14ac:dyDescent="0.2">
      <c r="A16" s="129"/>
      <c r="B16" s="128" t="s">
        <v>81</v>
      </c>
      <c r="C16" s="123" t="s">
        <v>5</v>
      </c>
    </row>
    <row r="17" spans="1:3" ht="18" x14ac:dyDescent="0.25">
      <c r="A17" s="130"/>
      <c r="B17" s="128" t="s">
        <v>85</v>
      </c>
    </row>
    <row r="18" spans="1:3" s="20" customFormat="1" ht="18" x14ac:dyDescent="0.25">
      <c r="A18" s="130"/>
      <c r="B18" s="128" t="s">
        <v>93</v>
      </c>
    </row>
    <row r="19" spans="1:3" s="41" customFormat="1" ht="18" x14ac:dyDescent="0.25">
      <c r="A19" s="133"/>
      <c r="B19" s="128" t="s">
        <v>94</v>
      </c>
    </row>
    <row r="20" spans="1:3" s="121" customFormat="1" ht="18" x14ac:dyDescent="0.2">
      <c r="A20" s="129"/>
      <c r="B20" s="127" t="s">
        <v>82</v>
      </c>
      <c r="C20" s="122" t="s">
        <v>4</v>
      </c>
    </row>
    <row r="21" spans="1:3" ht="18" x14ac:dyDescent="0.25">
      <c r="A21" s="130"/>
      <c r="B21" s="128" t="s">
        <v>84</v>
      </c>
    </row>
    <row r="22" spans="1:3" s="8" customFormat="1" ht="18" x14ac:dyDescent="0.25">
      <c r="A22" s="131"/>
      <c r="B22" s="132" t="s">
        <v>86</v>
      </c>
    </row>
    <row r="23" spans="1:3" s="8" customFormat="1" ht="18" x14ac:dyDescent="0.25">
      <c r="A23" s="131"/>
      <c r="B23" s="10"/>
    </row>
    <row r="24" spans="1:3" s="8" customFormat="1" ht="18" x14ac:dyDescent="0.25">
      <c r="A24" s="160" t="s">
        <v>87</v>
      </c>
      <c r="B24" s="160"/>
    </row>
    <row r="25" spans="1:3" s="8" customFormat="1" ht="43.5" x14ac:dyDescent="0.25">
      <c r="A25" s="131"/>
      <c r="B25" s="128" t="s">
        <v>95</v>
      </c>
    </row>
    <row r="26" spans="1:3" s="8" customFormat="1" ht="18" x14ac:dyDescent="0.25">
      <c r="A26" s="131"/>
      <c r="B26" s="128"/>
    </row>
    <row r="27" spans="1:3" s="8" customFormat="1" ht="18" x14ac:dyDescent="0.25">
      <c r="A27" s="131"/>
      <c r="B27" s="149" t="s">
        <v>99</v>
      </c>
    </row>
    <row r="28" spans="1:3" s="8" customFormat="1" ht="18" x14ac:dyDescent="0.25">
      <c r="A28" s="131"/>
      <c r="B28" s="128" t="s">
        <v>88</v>
      </c>
    </row>
    <row r="29" spans="1:3" s="8" customFormat="1" ht="28.5" x14ac:dyDescent="0.25">
      <c r="A29" s="131"/>
      <c r="B29" s="128" t="s">
        <v>90</v>
      </c>
    </row>
    <row r="30" spans="1:3" s="8" customFormat="1" ht="18" x14ac:dyDescent="0.25">
      <c r="A30" s="131"/>
      <c r="B30" s="128"/>
    </row>
    <row r="31" spans="1:3" s="8" customFormat="1" ht="18" x14ac:dyDescent="0.25">
      <c r="A31" s="131"/>
      <c r="B31" s="149" t="s">
        <v>96</v>
      </c>
    </row>
    <row r="32" spans="1:3" s="8" customFormat="1" ht="18" x14ac:dyDescent="0.25">
      <c r="A32" s="131"/>
      <c r="B32" s="128" t="s">
        <v>89</v>
      </c>
    </row>
    <row r="33" spans="1:2" s="8" customFormat="1" ht="18" x14ac:dyDescent="0.25">
      <c r="A33" s="131"/>
      <c r="B33" s="128" t="s">
        <v>97</v>
      </c>
    </row>
    <row r="34" spans="1:2" s="8" customFormat="1" ht="18" x14ac:dyDescent="0.25">
      <c r="A34" s="131"/>
      <c r="B34" s="10"/>
    </row>
    <row r="35" spans="1:2" s="8" customFormat="1" ht="28.5" x14ac:dyDescent="0.25">
      <c r="A35" s="131"/>
      <c r="B35" s="128" t="s">
        <v>134</v>
      </c>
    </row>
    <row r="36" spans="1:2" s="8" customFormat="1" ht="18" x14ac:dyDescent="0.25">
      <c r="A36" s="131"/>
      <c r="B36" s="134" t="s">
        <v>98</v>
      </c>
    </row>
    <row r="37" spans="1:2" s="8" customFormat="1" ht="18" x14ac:dyDescent="0.25">
      <c r="A37" s="131"/>
      <c r="B37" s="10"/>
    </row>
    <row r="38" spans="1:2" ht="18" x14ac:dyDescent="0.25">
      <c r="A38" s="160" t="s">
        <v>11</v>
      </c>
      <c r="B38" s="160"/>
    </row>
    <row r="39" spans="1:2" ht="28.5" x14ac:dyDescent="0.2">
      <c r="B39" s="128" t="s">
        <v>101</v>
      </c>
    </row>
    <row r="40" spans="1:2" s="20" customFormat="1" x14ac:dyDescent="0.2"/>
    <row r="41" spans="1:2" s="20" customFormat="1" ht="14.25" x14ac:dyDescent="0.2">
      <c r="B41" s="128" t="s">
        <v>102</v>
      </c>
    </row>
    <row r="42" spans="1:2" s="20" customFormat="1" x14ac:dyDescent="0.2"/>
    <row r="43" spans="1:2" s="20" customFormat="1" ht="28.5" x14ac:dyDescent="0.2">
      <c r="B43" s="128" t="s">
        <v>100</v>
      </c>
    </row>
    <row r="44" spans="1:2" s="20" customFormat="1" x14ac:dyDescent="0.2"/>
    <row r="45" spans="1:2" ht="28.5" x14ac:dyDescent="0.2">
      <c r="B45" s="128" t="s">
        <v>103</v>
      </c>
    </row>
    <row r="46" spans="1:2" x14ac:dyDescent="0.2">
      <c r="B46" s="21"/>
    </row>
    <row r="47" spans="1:2" ht="28.5" x14ac:dyDescent="0.2">
      <c r="B47" s="128" t="s">
        <v>104</v>
      </c>
    </row>
    <row r="48" spans="1:2" x14ac:dyDescent="0.2">
      <c r="B48" s="11"/>
    </row>
    <row r="49" spans="1:2" ht="18" x14ac:dyDescent="0.25">
      <c r="A49" s="160" t="s">
        <v>9</v>
      </c>
      <c r="B49" s="160"/>
    </row>
    <row r="50" spans="1:2" ht="28.5" x14ac:dyDescent="0.2">
      <c r="B50" s="128" t="s">
        <v>135</v>
      </c>
    </row>
    <row r="51" spans="1:2" x14ac:dyDescent="0.2">
      <c r="B51" s="11"/>
    </row>
    <row r="52" spans="1:2" ht="14.25" x14ac:dyDescent="0.2">
      <c r="A52" s="135" t="s">
        <v>12</v>
      </c>
      <c r="B52" s="128" t="s">
        <v>13</v>
      </c>
    </row>
    <row r="53" spans="1:2" ht="14.25" x14ac:dyDescent="0.2">
      <c r="A53" s="135" t="s">
        <v>14</v>
      </c>
      <c r="B53" s="128" t="s">
        <v>15</v>
      </c>
    </row>
    <row r="54" spans="1:2" ht="14.25" x14ac:dyDescent="0.2">
      <c r="A54" s="135" t="s">
        <v>16</v>
      </c>
      <c r="B54" s="128" t="s">
        <v>17</v>
      </c>
    </row>
    <row r="55" spans="1:2" ht="28.5" x14ac:dyDescent="0.2">
      <c r="A55" s="124"/>
      <c r="B55" s="128" t="s">
        <v>105</v>
      </c>
    </row>
    <row r="56" spans="1:2" ht="28.5" x14ac:dyDescent="0.2">
      <c r="A56" s="124"/>
      <c r="B56" s="128" t="s">
        <v>106</v>
      </c>
    </row>
    <row r="57" spans="1:2" ht="14.25" x14ac:dyDescent="0.2">
      <c r="A57" s="135" t="s">
        <v>18</v>
      </c>
      <c r="B57" s="128" t="s">
        <v>19</v>
      </c>
    </row>
    <row r="58" spans="1:2" ht="14.25" x14ac:dyDescent="0.2">
      <c r="A58" s="124"/>
      <c r="B58" s="128" t="s">
        <v>107</v>
      </c>
    </row>
    <row r="59" spans="1:2" ht="14.25" x14ac:dyDescent="0.2">
      <c r="A59" s="124"/>
      <c r="B59" s="128" t="s">
        <v>108</v>
      </c>
    </row>
    <row r="60" spans="1:2" ht="14.25" x14ac:dyDescent="0.2">
      <c r="A60" s="135" t="s">
        <v>20</v>
      </c>
      <c r="B60" s="128" t="s">
        <v>21</v>
      </c>
    </row>
    <row r="61" spans="1:2" ht="28.5" x14ac:dyDescent="0.2">
      <c r="A61" s="124"/>
      <c r="B61" s="128" t="s">
        <v>109</v>
      </c>
    </row>
    <row r="62" spans="1:2" ht="14.25" x14ac:dyDescent="0.2">
      <c r="A62" s="135" t="s">
        <v>110</v>
      </c>
      <c r="B62" s="128" t="s">
        <v>111</v>
      </c>
    </row>
    <row r="63" spans="1:2" ht="14.25" x14ac:dyDescent="0.2">
      <c r="A63" s="136"/>
      <c r="B63" s="128" t="s">
        <v>112</v>
      </c>
    </row>
    <row r="64" spans="1:2" s="20" customFormat="1" x14ac:dyDescent="0.2">
      <c r="B64" s="12"/>
    </row>
    <row r="65" spans="1:2" s="20" customFormat="1" ht="18" x14ac:dyDescent="0.25">
      <c r="A65" s="160" t="s">
        <v>10</v>
      </c>
      <c r="B65" s="160"/>
    </row>
    <row r="66" spans="1:2" s="20" customFormat="1" ht="42.75" x14ac:dyDescent="0.2">
      <c r="B66" s="128" t="s">
        <v>113</v>
      </c>
    </row>
    <row r="67" spans="1:2" s="20" customFormat="1" x14ac:dyDescent="0.2">
      <c r="B67" s="13"/>
    </row>
    <row r="68" spans="1:2" s="8" customFormat="1" ht="18" x14ac:dyDescent="0.25">
      <c r="A68" s="160" t="s">
        <v>7</v>
      </c>
      <c r="B68" s="160"/>
    </row>
    <row r="69" spans="1:2" s="20" customFormat="1" ht="15" x14ac:dyDescent="0.25">
      <c r="A69" s="143" t="s">
        <v>8</v>
      </c>
      <c r="B69" s="144" t="s">
        <v>114</v>
      </c>
    </row>
    <row r="70" spans="1:2" s="8" customFormat="1" ht="28.5" x14ac:dyDescent="0.2">
      <c r="A70" s="137"/>
      <c r="B70" s="142" t="s">
        <v>116</v>
      </c>
    </row>
    <row r="71" spans="1:2" s="8" customFormat="1" ht="14.25" x14ac:dyDescent="0.2">
      <c r="A71" s="137"/>
      <c r="B71" s="138"/>
    </row>
    <row r="72" spans="1:2" s="20" customFormat="1" ht="15" x14ac:dyDescent="0.25">
      <c r="A72" s="143" t="s">
        <v>8</v>
      </c>
      <c r="B72" s="144" t="s">
        <v>133</v>
      </c>
    </row>
    <row r="73" spans="1:2" s="8" customFormat="1" ht="28.5" x14ac:dyDescent="0.2">
      <c r="A73" s="137"/>
      <c r="B73" s="142" t="s">
        <v>137</v>
      </c>
    </row>
    <row r="74" spans="1:2" s="8" customFormat="1" ht="14.25" x14ac:dyDescent="0.2">
      <c r="A74" s="137"/>
      <c r="B74" s="138"/>
    </row>
    <row r="75" spans="1:2" ht="15" x14ac:dyDescent="0.25">
      <c r="A75" s="143" t="s">
        <v>8</v>
      </c>
      <c r="B75" s="146" t="s">
        <v>119</v>
      </c>
    </row>
    <row r="76" spans="1:2" s="8" customFormat="1" ht="42.75" x14ac:dyDescent="0.2">
      <c r="A76" s="137"/>
      <c r="B76" s="126" t="s">
        <v>136</v>
      </c>
    </row>
    <row r="77" spans="1:2" ht="14.25" x14ac:dyDescent="0.2">
      <c r="A77" s="136"/>
      <c r="B77" s="136"/>
    </row>
    <row r="78" spans="1:2" s="20" customFormat="1" ht="15" x14ac:dyDescent="0.25">
      <c r="A78" s="143" t="s">
        <v>8</v>
      </c>
      <c r="B78" s="146" t="s">
        <v>125</v>
      </c>
    </row>
    <row r="79" spans="1:2" s="8" customFormat="1" ht="28.5" x14ac:dyDescent="0.2">
      <c r="A79" s="137"/>
      <c r="B79" s="126" t="s">
        <v>120</v>
      </c>
    </row>
    <row r="80" spans="1:2" s="20" customFormat="1" ht="14.25" x14ac:dyDescent="0.2">
      <c r="A80" s="136"/>
      <c r="B80" s="136"/>
    </row>
    <row r="81" spans="1:2" ht="15" x14ac:dyDescent="0.25">
      <c r="A81" s="143" t="s">
        <v>8</v>
      </c>
      <c r="B81" s="146" t="s">
        <v>126</v>
      </c>
    </row>
    <row r="82" spans="1:2" s="8" customFormat="1" ht="14.25" x14ac:dyDescent="0.2">
      <c r="A82" s="137"/>
      <c r="B82" s="141" t="s">
        <v>121</v>
      </c>
    </row>
    <row r="83" spans="1:2" s="8" customFormat="1" ht="14.25" x14ac:dyDescent="0.2">
      <c r="A83" s="137"/>
      <c r="B83" s="141" t="s">
        <v>122</v>
      </c>
    </row>
    <row r="84" spans="1:2" s="8" customFormat="1" ht="14.25" x14ac:dyDescent="0.2">
      <c r="A84" s="137"/>
      <c r="B84" s="141" t="s">
        <v>123</v>
      </c>
    </row>
    <row r="85" spans="1:2" ht="15" x14ac:dyDescent="0.25">
      <c r="A85" s="136"/>
      <c r="B85" s="140"/>
    </row>
    <row r="86" spans="1:2" ht="15" x14ac:dyDescent="0.25">
      <c r="A86" s="143" t="s">
        <v>8</v>
      </c>
      <c r="B86" s="146" t="s">
        <v>127</v>
      </c>
    </row>
    <row r="87" spans="1:2" s="8" customFormat="1" ht="42.75" x14ac:dyDescent="0.2">
      <c r="A87" s="137"/>
      <c r="B87" s="126" t="s">
        <v>115</v>
      </c>
    </row>
    <row r="88" spans="1:2" s="8" customFormat="1" ht="14.25" x14ac:dyDescent="0.2">
      <c r="A88" s="137"/>
      <c r="B88" s="139" t="s">
        <v>117</v>
      </c>
    </row>
    <row r="89" spans="1:2" s="8" customFormat="1" ht="57" x14ac:dyDescent="0.2">
      <c r="A89" s="137"/>
      <c r="B89" s="145" t="s">
        <v>118</v>
      </c>
    </row>
    <row r="90" spans="1:2" ht="14.25" x14ac:dyDescent="0.2">
      <c r="A90" s="136"/>
      <c r="B90" s="136"/>
    </row>
    <row r="91" spans="1:2" ht="15" x14ac:dyDescent="0.25">
      <c r="A91" s="143" t="s">
        <v>8</v>
      </c>
      <c r="B91" s="148" t="s">
        <v>128</v>
      </c>
    </row>
    <row r="92" spans="1:2" ht="28.5" x14ac:dyDescent="0.2">
      <c r="A92" s="124"/>
      <c r="B92" s="141"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53</v>
      </c>
      <c r="B1" s="39"/>
      <c r="C1" s="44"/>
      <c r="D1" s="44"/>
    </row>
    <row r="2" spans="1:4" ht="15" x14ac:dyDescent="0.2">
      <c r="A2" s="41"/>
      <c r="B2" s="45"/>
      <c r="C2" s="44"/>
      <c r="D2" s="44"/>
    </row>
    <row r="3" spans="1:4" ht="15" x14ac:dyDescent="0.2">
      <c r="A3" s="42"/>
      <c r="B3" s="35" t="s">
        <v>54</v>
      </c>
      <c r="C3" s="43"/>
    </row>
    <row r="4" spans="1:4" ht="14.25" x14ac:dyDescent="0.2">
      <c r="A4" s="14"/>
      <c r="B4" s="37"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6"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Guimin Yao</cp:lastModifiedBy>
  <cp:lastPrinted>2018-02-12T20:25:38Z</cp:lastPrinted>
  <dcterms:created xsi:type="dcterms:W3CDTF">2010-06-09T16:05:03Z</dcterms:created>
  <dcterms:modified xsi:type="dcterms:W3CDTF">2021-09-21T06:03:43Z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