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guimi\Desktop\HTCS5607\"/>
    </mc:Choice>
  </mc:AlternateContent>
  <xr:revisionPtr revIDLastSave="0" documentId="13_ncr:1_{E6CDCC49-6B11-4A2F-B295-AF48B22DE1FF}" xr6:coauthVersionLast="47" xr6:coauthVersionMax="47" xr10:uidLastSave="{00000000-0000-0000-0000-000000000000}"/>
  <bookViews>
    <workbookView xWindow="615" yWindow="135" windowWidth="10305" windowHeight="125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GanttChart!$A$1:$BN$134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2" i="9" l="1"/>
  <c r="I132" i="9" s="1"/>
  <c r="F131" i="9"/>
  <c r="I131" i="9" s="1"/>
  <c r="F130" i="9"/>
  <c r="I130" i="9" s="1"/>
  <c r="F129" i="9"/>
  <c r="I129" i="9" s="1"/>
  <c r="F120" i="9"/>
  <c r="F121" i="9"/>
  <c r="F117" i="9"/>
  <c r="F118" i="9"/>
  <c r="F114" i="9"/>
  <c r="F115" i="9"/>
  <c r="F111" i="9"/>
  <c r="F112" i="9"/>
  <c r="F108" i="9"/>
  <c r="F109" i="9"/>
  <c r="F105" i="9"/>
  <c r="F106" i="9"/>
  <c r="F102" i="9"/>
  <c r="F103" i="9"/>
  <c r="F99" i="9"/>
  <c r="F100" i="9"/>
  <c r="F96" i="9"/>
  <c r="F97" i="9"/>
  <c r="F85" i="9"/>
  <c r="F86" i="9"/>
  <c r="F87" i="9"/>
  <c r="F88" i="9"/>
  <c r="F89" i="9"/>
  <c r="F90" i="9"/>
  <c r="F91" i="9"/>
  <c r="F92" i="9"/>
  <c r="F93" i="9"/>
  <c r="F81" i="9"/>
  <c r="F82" i="9"/>
  <c r="F83" i="9"/>
  <c r="F70" i="9"/>
  <c r="F71" i="9"/>
  <c r="F72" i="9"/>
  <c r="F73" i="9"/>
  <c r="F74" i="9"/>
  <c r="F75" i="9"/>
  <c r="F76" i="9"/>
  <c r="F77" i="9"/>
  <c r="F78" i="9"/>
  <c r="F60" i="9"/>
  <c r="F61" i="9"/>
  <c r="F62" i="9"/>
  <c r="F63" i="9"/>
  <c r="F64" i="9"/>
  <c r="F65" i="9"/>
  <c r="F66" i="9"/>
  <c r="F67" i="9"/>
  <c r="F68" i="9"/>
  <c r="F57" i="9"/>
  <c r="F56" i="9"/>
  <c r="F55" i="9"/>
  <c r="F45" i="9"/>
  <c r="F46" i="9"/>
  <c r="F47" i="9"/>
  <c r="F48" i="9"/>
  <c r="F49" i="9"/>
  <c r="F50" i="9"/>
  <c r="F51" i="9"/>
  <c r="F52" i="9"/>
  <c r="F44" i="9"/>
  <c r="F35" i="9"/>
  <c r="F36" i="9"/>
  <c r="F37" i="9"/>
  <c r="F38" i="9"/>
  <c r="F39" i="9"/>
  <c r="F40" i="9"/>
  <c r="F41" i="9"/>
  <c r="F42" i="9"/>
  <c r="F34" i="9"/>
  <c r="I34" i="9" s="1"/>
  <c r="F20" i="9"/>
  <c r="I20" i="9" s="1"/>
  <c r="F19" i="9"/>
  <c r="I19" i="9" s="1"/>
  <c r="F18" i="9"/>
  <c r="I18" i="9" s="1"/>
  <c r="F17" i="9"/>
  <c r="I17" i="9" s="1"/>
  <c r="F16" i="9"/>
  <c r="I16" i="9" s="1"/>
  <c r="F15" i="9"/>
  <c r="I15" i="9" s="1"/>
  <c r="F14" i="9"/>
  <c r="I14" i="9" s="1"/>
  <c r="F13" i="9"/>
  <c r="I13" i="9" s="1"/>
  <c r="F12" i="9"/>
  <c r="I12" i="9" s="1"/>
  <c r="F119" i="9"/>
  <c r="I119" i="9" s="1"/>
  <c r="F116" i="9"/>
  <c r="I116" i="9" s="1"/>
  <c r="F113" i="9"/>
  <c r="I113" i="9" s="1"/>
  <c r="F110" i="9"/>
  <c r="I110" i="9" s="1"/>
  <c r="F107" i="9"/>
  <c r="I107" i="9" s="1"/>
  <c r="F125" i="9"/>
  <c r="I125" i="9" s="1"/>
  <c r="F124" i="9"/>
  <c r="I124" i="9" s="1"/>
  <c r="F123" i="9"/>
  <c r="I123" i="9" s="1"/>
  <c r="F122" i="9"/>
  <c r="I122" i="9" s="1"/>
  <c r="A94" i="9"/>
  <c r="A95" i="9" s="1"/>
  <c r="A98" i="9" s="1"/>
  <c r="A101" i="9" s="1"/>
  <c r="A104" i="9" s="1"/>
  <c r="A107" i="9" s="1"/>
  <c r="A110" i="9" s="1"/>
  <c r="A113" i="9" s="1"/>
  <c r="A116" i="9" s="1"/>
  <c r="A119" i="9" s="1"/>
  <c r="A122" i="9" s="1"/>
  <c r="A123" i="9" s="1"/>
  <c r="A124" i="9" s="1"/>
  <c r="A125" i="9" s="1"/>
  <c r="F58" i="9"/>
  <c r="I58" i="9" s="1"/>
  <c r="A58" i="9"/>
  <c r="F80" i="9"/>
  <c r="I80" i="9" s="1"/>
  <c r="F101" i="9"/>
  <c r="I101" i="9" s="1"/>
  <c r="F98" i="9"/>
  <c r="I98" i="9" s="1"/>
  <c r="F95" i="9"/>
  <c r="I95" i="9" s="1"/>
  <c r="F94" i="9"/>
  <c r="I94" i="9" s="1"/>
  <c r="F104" i="9"/>
  <c r="I104" i="9" s="1"/>
  <c r="F84" i="9"/>
  <c r="I84" i="9" s="1"/>
  <c r="F79" i="9"/>
  <c r="I79" i="9" s="1"/>
  <c r="F69" i="9"/>
  <c r="I69" i="9" s="1"/>
  <c r="F59" i="9"/>
  <c r="I59" i="9" s="1"/>
  <c r="F54" i="9"/>
  <c r="I54" i="9" s="1"/>
  <c r="F53" i="9"/>
  <c r="I53" i="9" s="1"/>
  <c r="F126" i="9"/>
  <c r="I126" i="9" s="1"/>
  <c r="F127" i="9"/>
  <c r="I127" i="9" s="1"/>
  <c r="F128" i="9"/>
  <c r="I128" i="9" s="1"/>
  <c r="F29" i="9"/>
  <c r="I29" i="9" s="1"/>
  <c r="F28" i="9"/>
  <c r="I28" i="9" s="1"/>
  <c r="F24" i="9"/>
  <c r="I24" i="9" s="1"/>
  <c r="F23" i="9"/>
  <c r="I23" i="9" s="1"/>
  <c r="F26" i="9"/>
  <c r="I26" i="9" s="1"/>
  <c r="F25" i="9"/>
  <c r="I25" i="9" s="1"/>
  <c r="F11" i="9"/>
  <c r="I11" i="9" s="1"/>
  <c r="F10" i="9"/>
  <c r="I10" i="9" s="1"/>
  <c r="A126" i="9" l="1"/>
  <c r="A127" i="9" s="1"/>
  <c r="A128" i="9" s="1"/>
  <c r="A141" i="9" l="1"/>
  <c r="I134" i="9" l="1"/>
  <c r="I133" i="9"/>
  <c r="F138" i="9" l="1"/>
  <c r="F139" i="9" s="1"/>
  <c r="I139" i="9" s="1"/>
  <c r="F137" i="9"/>
  <c r="I137" i="9" s="1"/>
  <c r="F8" i="9"/>
  <c r="I8" i="9" s="1"/>
  <c r="F30" i="9"/>
  <c r="I30" i="9" s="1"/>
  <c r="F21" i="9"/>
  <c r="I21" i="9" s="1"/>
  <c r="F140" i="9" l="1"/>
  <c r="I140" i="9" s="1"/>
  <c r="I138" i="9"/>
  <c r="F9" i="9" l="1"/>
  <c r="K6" i="9"/>
  <c r="I9" i="9" l="1"/>
  <c r="K7" i="9"/>
  <c r="K4" i="9"/>
  <c r="A8" i="9"/>
  <c r="A137" i="9"/>
  <c r="A138" i="9" s="1"/>
  <c r="A139" i="9" s="1"/>
  <c r="A140" i="9" s="1"/>
  <c r="L6" i="9" l="1"/>
  <c r="F27" i="9" l="1"/>
  <c r="I27" i="9" s="1"/>
  <c r="F22" i="9"/>
  <c r="I22" i="9" s="1"/>
  <c r="F32" i="9"/>
  <c r="I32" i="9" s="1"/>
  <c r="F31" i="9"/>
  <c r="I31" i="9" s="1"/>
  <c r="M6" i="9"/>
  <c r="F33" i="9"/>
  <c r="I33" i="9" s="1"/>
  <c r="N6" i="9" l="1"/>
  <c r="F43" i="9" l="1"/>
  <c r="I43" i="9" s="1"/>
  <c r="O6" i="9"/>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l="1"/>
  <c r="A13" i="9" s="1"/>
  <c r="A14" i="9" s="1"/>
  <c r="A15" i="9" s="1"/>
  <c r="A16" i="9" s="1"/>
  <c r="A17" i="9" s="1"/>
  <c r="A18" i="9" s="1"/>
  <c r="A19" i="9" s="1"/>
  <c r="A20" i="9" s="1"/>
  <c r="A21" i="9" s="1"/>
  <c r="A22" i="9" s="1"/>
  <c r="A23" i="9" s="1"/>
  <c r="A24" i="9" s="1"/>
  <c r="A25" i="9" s="1"/>
  <c r="A26" i="9" s="1"/>
  <c r="A27" i="9" s="1"/>
  <c r="A28" i="9" l="1"/>
  <c r="A29" i="9" s="1"/>
  <c r="A30" i="9" l="1"/>
  <c r="A31" i="9" s="1"/>
  <c r="A32" i="9" s="1"/>
  <c r="A33" i="9" s="1"/>
  <c r="A43" i="9" s="1"/>
  <c r="A53" i="9" s="1"/>
  <c r="A54" i="9" s="1"/>
  <c r="A59" i="9" s="1"/>
  <c r="A69" i="9" s="1"/>
  <c r="A79" i="9" s="1"/>
  <c r="A80" i="9" s="1"/>
  <c r="A8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<sst xmlns="http://schemas.openxmlformats.org/spreadsheetml/2006/main" count="464" uniqueCount="281">
  <si>
    <t>[Company Name]</t>
  </si>
  <si>
    <t>WBS</t>
  </si>
  <si>
    <t>[Project Name] Project Schedule</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</si>
  <si>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</si>
  <si>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</si>
  <si>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</si>
  <si>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</si>
  <si>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</si>
  <si>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</si>
  <si>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</si>
  <si>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</si>
  <si>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</si>
  <si>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</si>
  <si>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</si>
  <si>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</si>
  <si>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</si>
  <si>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</si>
  <si>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</si>
  <si>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</si>
  <si>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</si>
  <si>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</si>
  <si>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</si>
  <si>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</si>
  <si>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</si>
  <si>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</si>
  <si>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</si>
  <si>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</si>
  <si>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</si>
  <si>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</si>
  <si>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</si>
  <si>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</si>
  <si>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</si>
  <si>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</si>
  <si>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</si>
  <si>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</si>
  <si>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</si>
  <si>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</si>
  <si>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</si>
  <si>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</si>
  <si>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</si>
  <si>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</si>
  <si>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</si>
  <si>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</si>
  <si>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</si>
  <si>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</si>
  <si>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</si>
  <si>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</si>
  <si>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</si>
  <si>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</si>
  <si>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</si>
  <si>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</si>
  <si>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</si>
  <si>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</si>
  <si>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</si>
  <si>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</si>
  <si>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</si>
  <si>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</si>
  <si>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</si>
  <si>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</si>
  <si>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</si>
  <si>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</si>
  <si>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</si>
  <si>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</si>
  <si>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</si>
  <si>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</si>
  <si>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</si>
  <si>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</si>
  <si>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</si>
  <si>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</si>
  <si>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</si>
  <si>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</si>
  <si>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</si>
  <si>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</si>
  <si>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</si>
  <si>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</si>
  <si>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</si>
  <si>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</si>
  <si>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</si>
  <si>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</si>
  <si>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</si>
  <si>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</si>
  <si>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</si>
  <si>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</si>
  <si>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</si>
  <si>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</si>
  <si>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</si>
  <si>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</si>
  <si>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</si>
  <si>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</si>
  <si>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</si>
  <si>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</si>
  <si>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</si>
  <si>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</si>
  <si>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</si>
  <si>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</si>
  <si>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</si>
  <si>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</si>
  <si>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</si>
  <si>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</si>
  <si>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</si>
  <si>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</si>
  <si>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</si>
  <si>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</si>
  <si>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</si>
  <si>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</si>
  <si>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</si>
  <si>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</si>
  <si>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</si>
  <si>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</si>
  <si>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</si>
  <si>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</si>
  <si>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</si>
  <si>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</si>
  <si>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</si>
  <si>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</si>
  <si>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</si>
  <si>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</si>
  <si>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</si>
  <si>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</si>
  <si>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</si>
  <si>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</si>
  <si>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</si>
  <si>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</si>
  <si>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</si>
  <si>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</si>
  <si>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</si>
  <si>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</si>
  <si>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</si>
  <si>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</si>
  <si>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</si>
  <si>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</si>
  <si>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</si>
  <si>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</si>
  <si>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</si>
  <si>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</si>
  <si>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</si>
  <si>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</si>
  <si>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</si>
  <si>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 Initialization</t>
  </si>
  <si>
    <t>Information gathering</t>
  </si>
  <si>
    <t>Read all the use case materials</t>
  </si>
  <si>
    <t>Creat business use case narratives</t>
  </si>
  <si>
    <t xml:space="preserve">Update Jockey Form </t>
  </si>
  <si>
    <t xml:space="preserve">Delete Jockey Form </t>
  </si>
  <si>
    <t xml:space="preserve">Update Race Entry Form </t>
  </si>
  <si>
    <t>Add Race Form</t>
  </si>
  <si>
    <t xml:space="preserve">Update Race Form  </t>
  </si>
  <si>
    <t>Delete Race Form</t>
  </si>
  <si>
    <t>Planning</t>
  </si>
  <si>
    <t>IT Methodology</t>
  </si>
  <si>
    <t>Technology review</t>
  </si>
  <si>
    <t>Review current technologies</t>
  </si>
  <si>
    <t>Compare and contrast current technologies</t>
  </si>
  <si>
    <t>Argue and justify the necessity of the project</t>
  </si>
  <si>
    <t>connect the findings to the project</t>
  </si>
  <si>
    <t>Select systems development lifecycle</t>
  </si>
  <si>
    <t>Mapping of project phases to selected SDLC</t>
  </si>
  <si>
    <t>Requirement Analysis</t>
  </si>
  <si>
    <t>Overall class diagram</t>
  </si>
  <si>
    <t>Use case diagram</t>
  </si>
  <si>
    <t>3.3.1</t>
  </si>
  <si>
    <t>3.3.2</t>
  </si>
  <si>
    <t>3.3.3</t>
  </si>
  <si>
    <t>3.3.4</t>
  </si>
  <si>
    <t>3.3.5</t>
  </si>
  <si>
    <t>3.3.6</t>
  </si>
  <si>
    <t>3.3.7</t>
  </si>
  <si>
    <t>3.3.8</t>
  </si>
  <si>
    <t>3.3.9</t>
  </si>
  <si>
    <t>Activity diagrams</t>
  </si>
  <si>
    <t>3.4.1</t>
  </si>
  <si>
    <t>3.4.2</t>
  </si>
  <si>
    <t>3.4.3</t>
  </si>
  <si>
    <t>3.4.4</t>
  </si>
  <si>
    <t>3.4.5</t>
  </si>
  <si>
    <t>3.4.6</t>
  </si>
  <si>
    <t>3.4.7</t>
  </si>
  <si>
    <t>3.4.8</t>
  </si>
  <si>
    <t>3.4.9</t>
  </si>
  <si>
    <t>Project Design</t>
  </si>
  <si>
    <t>Software list</t>
  </si>
  <si>
    <t>Design-level use case descriptions</t>
  </si>
  <si>
    <t>Sequence diagrams</t>
  </si>
  <si>
    <t>Deployment diagram</t>
  </si>
  <si>
    <t>Database design</t>
  </si>
  <si>
    <t>Annotated  interface designs</t>
  </si>
  <si>
    <t>Version control software: Github</t>
  </si>
  <si>
    <t>4.1.1</t>
  </si>
  <si>
    <t>4.1.2</t>
  </si>
  <si>
    <t>4.1.3</t>
  </si>
  <si>
    <t>Database : Microsoft Access</t>
  </si>
  <si>
    <t>User interface design : Microfoft Power Point</t>
  </si>
  <si>
    <t>Application development : Microsoft Access</t>
  </si>
  <si>
    <t>4.3.1</t>
  </si>
  <si>
    <t>4.3.2</t>
  </si>
  <si>
    <t>4.3.3</t>
  </si>
  <si>
    <t>4.3.4</t>
  </si>
  <si>
    <t>4.3.5</t>
  </si>
  <si>
    <t>4.3.6</t>
  </si>
  <si>
    <t>4.3.7</t>
  </si>
  <si>
    <t>4.3.8</t>
  </si>
  <si>
    <t>4.3.9</t>
  </si>
  <si>
    <t>4.4.1</t>
  </si>
  <si>
    <t>4.4.2</t>
  </si>
  <si>
    <t>4.4.3</t>
  </si>
  <si>
    <t>4.4.4</t>
  </si>
  <si>
    <t>4.4.5</t>
  </si>
  <si>
    <t>4.4.6</t>
  </si>
  <si>
    <t>4.4.7</t>
  </si>
  <si>
    <t>4.4.8</t>
  </si>
  <si>
    <t>4.4.9</t>
  </si>
  <si>
    <t>4.6.1</t>
  </si>
  <si>
    <t>4.6.2</t>
  </si>
  <si>
    <t>4.6.3</t>
  </si>
  <si>
    <t>Creat data dictionary</t>
  </si>
  <si>
    <t>Creat ERD</t>
  </si>
  <si>
    <t>Creat database</t>
  </si>
  <si>
    <t>Produce Race Report Form</t>
  </si>
  <si>
    <t>Main Form</t>
  </si>
  <si>
    <t xml:space="preserve">Add Jockey Form </t>
  </si>
  <si>
    <t>4.7.1</t>
  </si>
  <si>
    <t>4.7.2</t>
  </si>
  <si>
    <t>4.7.3</t>
  </si>
  <si>
    <t>4.7.4</t>
  </si>
  <si>
    <t>4.7.5</t>
  </si>
  <si>
    <t>4.7.6</t>
  </si>
  <si>
    <t>4.7.7</t>
  </si>
  <si>
    <t>4.7.8</t>
  </si>
  <si>
    <t>4.7.9</t>
  </si>
  <si>
    <t>Development</t>
  </si>
  <si>
    <t>Main Form development</t>
  </si>
  <si>
    <t>Add Jockey Form development</t>
  </si>
  <si>
    <t>Update Jockey Form development</t>
  </si>
  <si>
    <t>Delete Jockey Form development</t>
  </si>
  <si>
    <t>Update Race Entry Form development</t>
  </si>
  <si>
    <t>Add Race Form development</t>
  </si>
  <si>
    <t>Update Race Form development</t>
  </si>
  <si>
    <t>Delete Race Form development</t>
  </si>
  <si>
    <t>Produce Race Report Form development</t>
  </si>
  <si>
    <t>Coding</t>
  </si>
  <si>
    <t>Testing</t>
  </si>
  <si>
    <t>5.1.1</t>
  </si>
  <si>
    <t>5.1.2</t>
  </si>
  <si>
    <t>5.2.1</t>
  </si>
  <si>
    <t>5.2.2</t>
  </si>
  <si>
    <t>5.3.1</t>
  </si>
  <si>
    <t>5.3.2</t>
  </si>
  <si>
    <t>5.4.1</t>
  </si>
  <si>
    <t>5.4.2</t>
  </si>
  <si>
    <t>5.5.1</t>
  </si>
  <si>
    <t>5.5.2</t>
  </si>
  <si>
    <t>5.6.1</t>
  </si>
  <si>
    <t>5.6.2</t>
  </si>
  <si>
    <t>5.7.1</t>
  </si>
  <si>
    <t>5.7.2</t>
  </si>
  <si>
    <t xml:space="preserve">Deployment  </t>
  </si>
  <si>
    <t>hardware configuration</t>
  </si>
  <si>
    <t>network configuration</t>
  </si>
  <si>
    <t>software configuration</t>
  </si>
  <si>
    <t>Lanuch</t>
  </si>
  <si>
    <t>User acceptance testing</t>
  </si>
  <si>
    <t>Project Training</t>
  </si>
  <si>
    <t>Identify end user and training objectices</t>
  </si>
  <si>
    <t>7.2.1</t>
  </si>
  <si>
    <t>7.2.2</t>
  </si>
  <si>
    <t>7.2.3</t>
  </si>
  <si>
    <t>7.2.4</t>
  </si>
  <si>
    <t>Prepare training materials</t>
  </si>
  <si>
    <t>Training delivery</t>
  </si>
  <si>
    <t>Envaluation and improvements</t>
  </si>
  <si>
    <t xml:space="preserve">        Main Form</t>
  </si>
  <si>
    <t xml:space="preserve">        Add Jockey Form </t>
  </si>
  <si>
    <t xml:space="preserve">        Update Jockey Form </t>
  </si>
  <si>
    <t xml:space="preserve">        Delete Jockey Form </t>
  </si>
  <si>
    <t xml:space="preserve">        Update Race Entry Form </t>
  </si>
  <si>
    <t xml:space="preserve">        Add Race Form</t>
  </si>
  <si>
    <t xml:space="preserve">        Update Race Form  </t>
  </si>
  <si>
    <t xml:space="preserve">        Delete Race Form</t>
  </si>
  <si>
    <t xml:space="preserve">        Produce Race Report Form</t>
  </si>
  <si>
    <t>Dan.Z</t>
  </si>
  <si>
    <t>Dan Zhang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</si>
</sst>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628650</xdr:colOff>
      <xdr:row>5</xdr:row>
      <xdr:rowOff>142875</xdr:rowOff>
    </xdr:from>
    <xdr:to>
      <xdr:col>16</xdr:col>
      <xdr:colOff>76200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41"/>
  <sheetViews>
    <sheetView showGridLines="0" tabSelected="1" zoomScaleNormal="100" workbookViewId="0">
      <pane ySplit="7" topLeftCell="A8" activePane="bottomLeft" state="frozen"/>
      <selection pane="bottomLeft" activeCell="G133" sqref="G133"/>
    </sheetView>
  </sheetViews>
  <sheetFormatPr defaultColWidth="9.140625" defaultRowHeight="12.75" x14ac:dyDescent="0.2"/>
  <cols>
    <col min="1" max="1" width="6.85546875" style="5" customWidth="1"/>
    <col min="2" max="2" width="50.285156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3" t="s">
        <v>2</v>
      </c>
      <c r="B1" s="46"/>
      <c r="C1" s="46"/>
      <c r="D1" s="46"/>
      <c r="E1" s="46"/>
      <c r="F1" s="46"/>
      <c r="I1" s="130"/>
      <c r="K1" s="162" t="s">
        <v>79</v>
      </c>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
      <c r="A2" s="51" t="s">
        <v>0</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8"/>
      <c r="B4" s="112" t="s">
        <v>76</v>
      </c>
      <c r="C4" s="167">
        <v>44459</v>
      </c>
      <c r="D4" s="167"/>
      <c r="E4" s="167"/>
      <c r="F4" s="109"/>
      <c r="G4" s="112" t="s">
        <v>75</v>
      </c>
      <c r="H4" s="127">
        <v>1</v>
      </c>
      <c r="I4" s="110"/>
      <c r="J4" s="49"/>
      <c r="K4" s="164" t="str">
        <f>"Week "&amp;(K6-($C$4-WEEKDAY($C$4,1)+2))/7+1</f>
        <v>Week 1</v>
      </c>
      <c r="L4" s="165"/>
      <c r="M4" s="165"/>
      <c r="N4" s="165"/>
      <c r="O4" s="165"/>
      <c r="P4" s="165"/>
      <c r="Q4" s="166"/>
      <c r="R4" s="164" t="str">
        <f>"Week "&amp;(R6-($C$4-WEEKDAY($C$4,1)+2))/7+1</f>
        <v>Week 2</v>
      </c>
      <c r="S4" s="165"/>
      <c r="T4" s="165"/>
      <c r="U4" s="165"/>
      <c r="V4" s="165"/>
      <c r="W4" s="165"/>
      <c r="X4" s="166"/>
      <c r="Y4" s="164" t="str">
        <f>"Week "&amp;(Y6-($C$4-WEEKDAY($C$4,1)+2))/7+1</f>
        <v>Week 3</v>
      </c>
      <c r="Z4" s="165"/>
      <c r="AA4" s="165"/>
      <c r="AB4" s="165"/>
      <c r="AC4" s="165"/>
      <c r="AD4" s="165"/>
      <c r="AE4" s="166"/>
      <c r="AF4" s="164" t="str">
        <f>"Week "&amp;(AF6-($C$4-WEEKDAY($C$4,1)+2))/7+1</f>
        <v>Week 4</v>
      </c>
      <c r="AG4" s="165"/>
      <c r="AH4" s="165"/>
      <c r="AI4" s="165"/>
      <c r="AJ4" s="165"/>
      <c r="AK4" s="165"/>
      <c r="AL4" s="166"/>
      <c r="AM4" s="164" t="str">
        <f>"Week "&amp;(AM6-($C$4-WEEKDAY($C$4,1)+2))/7+1</f>
        <v>Week 5</v>
      </c>
      <c r="AN4" s="165"/>
      <c r="AO4" s="165"/>
      <c r="AP4" s="165"/>
      <c r="AQ4" s="165"/>
      <c r="AR4" s="165"/>
      <c r="AS4" s="166"/>
      <c r="AT4" s="164" t="str">
        <f>"Week "&amp;(AT6-($C$4-WEEKDAY($C$4,1)+2))/7+1</f>
        <v>Week 6</v>
      </c>
      <c r="AU4" s="165"/>
      <c r="AV4" s="165"/>
      <c r="AW4" s="165"/>
      <c r="AX4" s="165"/>
      <c r="AY4" s="165"/>
      <c r="AZ4" s="166"/>
      <c r="BA4" s="164" t="str">
        <f>"Week "&amp;(BA6-($C$4-WEEKDAY($C$4,1)+2))/7+1</f>
        <v>Week 7</v>
      </c>
      <c r="BB4" s="165"/>
      <c r="BC4" s="165"/>
      <c r="BD4" s="165"/>
      <c r="BE4" s="165"/>
      <c r="BF4" s="165"/>
      <c r="BG4" s="166"/>
      <c r="BH4" s="164" t="str">
        <f>"Week "&amp;(BH6-($C$4-WEEKDAY($C$4,1)+2))/7+1</f>
        <v>Week 8</v>
      </c>
      <c r="BI4" s="165"/>
      <c r="BJ4" s="165"/>
      <c r="BK4" s="165"/>
      <c r="BL4" s="165"/>
      <c r="BM4" s="165"/>
      <c r="BN4" s="166"/>
    </row>
    <row r="5" spans="1:66" ht="17.25" customHeight="1" x14ac:dyDescent="0.2">
      <c r="A5" s="108"/>
      <c r="B5" s="112" t="s">
        <v>77</v>
      </c>
      <c r="C5" s="163" t="s">
        <v>280</v>
      </c>
      <c r="D5" s="163"/>
      <c r="E5" s="163"/>
      <c r="F5" s="111"/>
      <c r="G5" s="111"/>
      <c r="H5" s="111"/>
      <c r="I5" s="111"/>
      <c r="J5" s="49"/>
      <c r="K5" s="168">
        <f>K6</f>
        <v>44459</v>
      </c>
      <c r="L5" s="169"/>
      <c r="M5" s="169"/>
      <c r="N5" s="169"/>
      <c r="O5" s="169"/>
      <c r="P5" s="169"/>
      <c r="Q5" s="170"/>
      <c r="R5" s="168">
        <f>R6</f>
        <v>44466</v>
      </c>
      <c r="S5" s="169"/>
      <c r="T5" s="169"/>
      <c r="U5" s="169"/>
      <c r="V5" s="169"/>
      <c r="W5" s="169"/>
      <c r="X5" s="170"/>
      <c r="Y5" s="168">
        <f>Y6</f>
        <v>44473</v>
      </c>
      <c r="Z5" s="169"/>
      <c r="AA5" s="169"/>
      <c r="AB5" s="169"/>
      <c r="AC5" s="169"/>
      <c r="AD5" s="169"/>
      <c r="AE5" s="170"/>
      <c r="AF5" s="168">
        <f>AF6</f>
        <v>44480</v>
      </c>
      <c r="AG5" s="169"/>
      <c r="AH5" s="169"/>
      <c r="AI5" s="169"/>
      <c r="AJ5" s="169"/>
      <c r="AK5" s="169"/>
      <c r="AL5" s="170"/>
      <c r="AM5" s="168">
        <f>AM6</f>
        <v>44487</v>
      </c>
      <c r="AN5" s="169"/>
      <c r="AO5" s="169"/>
      <c r="AP5" s="169"/>
      <c r="AQ5" s="169"/>
      <c r="AR5" s="169"/>
      <c r="AS5" s="170"/>
      <c r="AT5" s="168">
        <f>AT6</f>
        <v>44494</v>
      </c>
      <c r="AU5" s="169"/>
      <c r="AV5" s="169"/>
      <c r="AW5" s="169"/>
      <c r="AX5" s="169"/>
      <c r="AY5" s="169"/>
      <c r="AZ5" s="170"/>
      <c r="BA5" s="168">
        <f>BA6</f>
        <v>44501</v>
      </c>
      <c r="BB5" s="169"/>
      <c r="BC5" s="169"/>
      <c r="BD5" s="169"/>
      <c r="BE5" s="169"/>
      <c r="BF5" s="169"/>
      <c r="BG5" s="170"/>
      <c r="BH5" s="168">
        <f>BH6</f>
        <v>44508</v>
      </c>
      <c r="BI5" s="169"/>
      <c r="BJ5" s="169"/>
      <c r="BK5" s="169"/>
      <c r="BL5" s="169"/>
      <c r="BM5" s="169"/>
      <c r="BN5" s="170"/>
    </row>
    <row r="6" spans="1:66" x14ac:dyDescent="0.2">
      <c r="A6" s="48"/>
      <c r="B6" s="49"/>
      <c r="C6" s="49"/>
      <c r="D6" s="50"/>
      <c r="E6" s="49"/>
      <c r="F6" s="49"/>
      <c r="G6" s="49"/>
      <c r="H6" s="49"/>
      <c r="I6" s="49"/>
      <c r="J6" s="49"/>
      <c r="K6" s="91">
        <f>C4-WEEKDAY(C4,1)+2+7*(H4-1)</f>
        <v>44459</v>
      </c>
      <c r="L6" s="82">
        <f t="shared" ref="L6:AQ6" si="0">K6+1</f>
        <v>44460</v>
      </c>
      <c r="M6" s="82">
        <f t="shared" si="0"/>
        <v>44461</v>
      </c>
      <c r="N6" s="82">
        <f t="shared" si="0"/>
        <v>44462</v>
      </c>
      <c r="O6" s="82">
        <f t="shared" si="0"/>
        <v>44463</v>
      </c>
      <c r="P6" s="82">
        <f t="shared" si="0"/>
        <v>44464</v>
      </c>
      <c r="Q6" s="92">
        <f t="shared" si="0"/>
        <v>44465</v>
      </c>
      <c r="R6" s="91">
        <f t="shared" si="0"/>
        <v>44466</v>
      </c>
      <c r="S6" s="82">
        <f t="shared" si="0"/>
        <v>44467</v>
      </c>
      <c r="T6" s="82">
        <f t="shared" si="0"/>
        <v>44468</v>
      </c>
      <c r="U6" s="82">
        <f t="shared" si="0"/>
        <v>44469</v>
      </c>
      <c r="V6" s="82">
        <f t="shared" si="0"/>
        <v>44470</v>
      </c>
      <c r="W6" s="82">
        <f t="shared" si="0"/>
        <v>44471</v>
      </c>
      <c r="X6" s="92">
        <f t="shared" si="0"/>
        <v>44472</v>
      </c>
      <c r="Y6" s="91">
        <f t="shared" si="0"/>
        <v>44473</v>
      </c>
      <c r="Z6" s="82">
        <f t="shared" si="0"/>
        <v>44474</v>
      </c>
      <c r="AA6" s="82">
        <f t="shared" si="0"/>
        <v>44475</v>
      </c>
      <c r="AB6" s="82">
        <f t="shared" si="0"/>
        <v>44476</v>
      </c>
      <c r="AC6" s="82">
        <f t="shared" si="0"/>
        <v>44477</v>
      </c>
      <c r="AD6" s="82">
        <f t="shared" si="0"/>
        <v>44478</v>
      </c>
      <c r="AE6" s="92">
        <f t="shared" si="0"/>
        <v>44479</v>
      </c>
      <c r="AF6" s="91">
        <f t="shared" si="0"/>
        <v>44480</v>
      </c>
      <c r="AG6" s="82">
        <f t="shared" si="0"/>
        <v>44481</v>
      </c>
      <c r="AH6" s="82">
        <f t="shared" si="0"/>
        <v>44482</v>
      </c>
      <c r="AI6" s="82">
        <f t="shared" si="0"/>
        <v>44483</v>
      </c>
      <c r="AJ6" s="82">
        <f t="shared" si="0"/>
        <v>44484</v>
      </c>
      <c r="AK6" s="82">
        <f t="shared" si="0"/>
        <v>44485</v>
      </c>
      <c r="AL6" s="92">
        <f t="shared" si="0"/>
        <v>44486</v>
      </c>
      <c r="AM6" s="91">
        <f t="shared" si="0"/>
        <v>44487</v>
      </c>
      <c r="AN6" s="82">
        <f t="shared" si="0"/>
        <v>44488</v>
      </c>
      <c r="AO6" s="82">
        <f t="shared" si="0"/>
        <v>44489</v>
      </c>
      <c r="AP6" s="82">
        <f t="shared" si="0"/>
        <v>44490</v>
      </c>
      <c r="AQ6" s="82">
        <f t="shared" si="0"/>
        <v>44491</v>
      </c>
      <c r="AR6" s="82">
        <f t="shared" ref="AR6:BN6" si="1">AQ6+1</f>
        <v>44492</v>
      </c>
      <c r="AS6" s="92">
        <f t="shared" si="1"/>
        <v>44493</v>
      </c>
      <c r="AT6" s="91">
        <f t="shared" si="1"/>
        <v>44494</v>
      </c>
      <c r="AU6" s="82">
        <f t="shared" si="1"/>
        <v>44495</v>
      </c>
      <c r="AV6" s="82">
        <f t="shared" si="1"/>
        <v>44496</v>
      </c>
      <c r="AW6" s="82">
        <f t="shared" si="1"/>
        <v>44497</v>
      </c>
      <c r="AX6" s="82">
        <f t="shared" si="1"/>
        <v>44498</v>
      </c>
      <c r="AY6" s="82">
        <f t="shared" si="1"/>
        <v>44499</v>
      </c>
      <c r="AZ6" s="92">
        <f t="shared" si="1"/>
        <v>44500</v>
      </c>
      <c r="BA6" s="91">
        <f t="shared" si="1"/>
        <v>44501</v>
      </c>
      <c r="BB6" s="82">
        <f t="shared" si="1"/>
        <v>44502</v>
      </c>
      <c r="BC6" s="82">
        <f t="shared" si="1"/>
        <v>44503</v>
      </c>
      <c r="BD6" s="82">
        <f t="shared" si="1"/>
        <v>44504</v>
      </c>
      <c r="BE6" s="82">
        <f t="shared" si="1"/>
        <v>44505</v>
      </c>
      <c r="BF6" s="82">
        <f t="shared" si="1"/>
        <v>44506</v>
      </c>
      <c r="BG6" s="92">
        <f t="shared" si="1"/>
        <v>44507</v>
      </c>
      <c r="BH6" s="91">
        <f t="shared" si="1"/>
        <v>44508</v>
      </c>
      <c r="BI6" s="82">
        <f t="shared" si="1"/>
        <v>44509</v>
      </c>
      <c r="BJ6" s="82">
        <f t="shared" si="1"/>
        <v>44510</v>
      </c>
      <c r="BK6" s="82">
        <f t="shared" si="1"/>
        <v>44511</v>
      </c>
      <c r="BL6" s="82">
        <f t="shared" si="1"/>
        <v>44512</v>
      </c>
      <c r="BM6" s="82">
        <f t="shared" si="1"/>
        <v>44513</v>
      </c>
      <c r="BN6" s="92">
        <f t="shared" si="1"/>
        <v>44514</v>
      </c>
    </row>
    <row r="7" spans="1:66" s="122" customFormat="1" ht="24.75" thickBot="1" x14ac:dyDescent="0.25">
      <c r="A7" s="114" t="s">
        <v>1</v>
      </c>
      <c r="B7" s="115" t="s">
        <v>67</v>
      </c>
      <c r="C7" s="116" t="s">
        <v>68</v>
      </c>
      <c r="D7" s="117" t="s">
        <v>74</v>
      </c>
      <c r="E7" s="118" t="s">
        <v>69</v>
      </c>
      <c r="F7" s="118" t="s">
        <v>70</v>
      </c>
      <c r="G7" s="116" t="s">
        <v>71</v>
      </c>
      <c r="H7" s="116" t="s">
        <v>72</v>
      </c>
      <c r="I7" s="116" t="s">
        <v>73</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8" x14ac:dyDescent="0.2">
      <c r="A8" s="83" t="str">
        <f>IF(ISERROR(VALUE(SUBSTITUTE(prevWBS,".",""))),"1",IF(ISERROR(FIND("`",SUBSTITUTE(prevWBS,".","`",1))),TEXT(VALUE(prevWBS)+1,"#"),TEXT(VALUE(LEFT(prevWBS,FIND("`",SUBSTITUTE(prevWBS,".","`",1))-1))+1,"#")))</f>
        <v>1</v>
      </c>
      <c r="B8" s="84" t="s">
        <v>138</v>
      </c>
      <c r="C8" s="85"/>
      <c r="D8" s="86"/>
      <c r="E8" s="87"/>
      <c r="F8" s="113" t="str">
        <f>IF(ISBLANK(E8)," - ",IF(G8=0,E8,E8+G8-1))</f>
        <v xml:space="preserve"> - </v>
      </c>
      <c r="G8" s="88"/>
      <c r="H8" s="89"/>
      <c r="I8" s="90" t="str">
        <f t="shared" ref="I8:I134"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139</v>
      </c>
      <c r="C9" s="60" t="s">
        <v>279</v>
      </c>
      <c r="D9" s="125"/>
      <c r="E9" s="99">
        <v>44459</v>
      </c>
      <c r="F9" s="100">
        <f>IF(ISBLANK(E9)," - ",IF(G9=0,E9,E9+G9-1))</f>
        <v>44459</v>
      </c>
      <c r="G9" s="61">
        <v>1</v>
      </c>
      <c r="H9" s="62">
        <v>0</v>
      </c>
      <c r="I9" s="63">
        <f t="shared" si="4"/>
        <v>1</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6" t="s">
        <v>140</v>
      </c>
      <c r="C10" s="60" t="s">
        <v>279</v>
      </c>
      <c r="D10" s="125"/>
      <c r="E10" s="99">
        <v>44459</v>
      </c>
      <c r="F10" s="100">
        <f t="shared" ref="F10:F20" si="6">IF(ISBLANK(E10)," - ",IF(G10=0,E10,E10+G10-1))</f>
        <v>44459</v>
      </c>
      <c r="G10" s="61">
        <v>1</v>
      </c>
      <c r="H10" s="62">
        <v>0</v>
      </c>
      <c r="I10" s="63">
        <f t="shared" ref="I10:I20" si="7">IF(OR(F10=0,E10=0)," - ",NETWORKDAYS(E10,F10))</f>
        <v>1</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126" t="s">
        <v>141</v>
      </c>
      <c r="C11" s="60" t="s">
        <v>279</v>
      </c>
      <c r="D11" s="125"/>
      <c r="E11" s="99">
        <v>44460</v>
      </c>
      <c r="F11" s="100">
        <f t="shared" si="6"/>
        <v>44461</v>
      </c>
      <c r="G11" s="61">
        <v>2</v>
      </c>
      <c r="H11" s="62">
        <v>0</v>
      </c>
      <c r="I11" s="63">
        <f t="shared" si="7"/>
        <v>2</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9" customFormat="1" ht="18" x14ac:dyDescent="0.2">
      <c r="A12"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1.1.2.1</v>
      </c>
      <c r="B12" s="126" t="s">
        <v>270</v>
      </c>
      <c r="C12" s="60" t="s">
        <v>279</v>
      </c>
      <c r="D12" s="78"/>
      <c r="E12" s="99">
        <v>44460</v>
      </c>
      <c r="F12" s="100">
        <f t="shared" si="6"/>
        <v>44461</v>
      </c>
      <c r="G12" s="61">
        <v>2</v>
      </c>
      <c r="H12" s="62"/>
      <c r="I12" s="79">
        <f t="shared" si="7"/>
        <v>2</v>
      </c>
      <c r="J12" s="98"/>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9" customFormat="1" ht="18" x14ac:dyDescent="0.2">
      <c r="A1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1.1.2.2</v>
      </c>
      <c r="B13" s="126" t="s">
        <v>271</v>
      </c>
      <c r="C13" s="60" t="s">
        <v>279</v>
      </c>
      <c r="D13" s="78"/>
      <c r="E13" s="99">
        <v>44460</v>
      </c>
      <c r="F13" s="100">
        <f t="shared" si="6"/>
        <v>44461</v>
      </c>
      <c r="G13" s="61">
        <v>2</v>
      </c>
      <c r="H13" s="62"/>
      <c r="I13" s="79">
        <f t="shared" si="7"/>
        <v>2</v>
      </c>
      <c r="J13" s="98"/>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9" customFormat="1" ht="18" x14ac:dyDescent="0.2">
      <c r="A14"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1.1.2.3</v>
      </c>
      <c r="B14" s="126" t="s">
        <v>272</v>
      </c>
      <c r="C14" s="60" t="s">
        <v>279</v>
      </c>
      <c r="D14" s="78"/>
      <c r="E14" s="99">
        <v>44460</v>
      </c>
      <c r="F14" s="100">
        <f t="shared" si="6"/>
        <v>44461</v>
      </c>
      <c r="G14" s="61">
        <v>2</v>
      </c>
      <c r="H14" s="62"/>
      <c r="I14" s="79">
        <f t="shared" si="7"/>
        <v>2</v>
      </c>
      <c r="J14" s="98"/>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9" customFormat="1" ht="18" x14ac:dyDescent="0.2">
      <c r="A15"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1.1.2.4</v>
      </c>
      <c r="B15" s="126" t="s">
        <v>273</v>
      </c>
      <c r="C15" s="60" t="s">
        <v>279</v>
      </c>
      <c r="D15" s="78"/>
      <c r="E15" s="99">
        <v>44460</v>
      </c>
      <c r="F15" s="100">
        <f t="shared" si="6"/>
        <v>44461</v>
      </c>
      <c r="G15" s="61">
        <v>2</v>
      </c>
      <c r="H15" s="62"/>
      <c r="I15" s="79">
        <f t="shared" si="7"/>
        <v>2</v>
      </c>
      <c r="J15" s="98"/>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9" customFormat="1" ht="18" x14ac:dyDescent="0.2">
      <c r="A16"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1.1.2.5</v>
      </c>
      <c r="B16" s="126" t="s">
        <v>274</v>
      </c>
      <c r="C16" s="60" t="s">
        <v>279</v>
      </c>
      <c r="D16" s="78"/>
      <c r="E16" s="99">
        <v>44460</v>
      </c>
      <c r="F16" s="100">
        <f t="shared" si="6"/>
        <v>44461</v>
      </c>
      <c r="G16" s="61">
        <v>2</v>
      </c>
      <c r="H16" s="62"/>
      <c r="I16" s="79">
        <f t="shared" si="7"/>
        <v>2</v>
      </c>
      <c r="J16" s="98"/>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9" customFormat="1" ht="18" x14ac:dyDescent="0.2">
      <c r="A17"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1.1.2.6</v>
      </c>
      <c r="B17" s="126" t="s">
        <v>275</v>
      </c>
      <c r="C17" s="60" t="s">
        <v>279</v>
      </c>
      <c r="D17" s="78"/>
      <c r="E17" s="99">
        <v>44460</v>
      </c>
      <c r="F17" s="100">
        <f t="shared" si="6"/>
        <v>44461</v>
      </c>
      <c r="G17" s="61">
        <v>2</v>
      </c>
      <c r="H17" s="62"/>
      <c r="I17" s="79">
        <f t="shared" si="7"/>
        <v>2</v>
      </c>
      <c r="J17" s="98"/>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9" customFormat="1" ht="18" x14ac:dyDescent="0.2">
      <c r="A18"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1.1.2.7</v>
      </c>
      <c r="B18" s="126" t="s">
        <v>276</v>
      </c>
      <c r="C18" s="60" t="s">
        <v>279</v>
      </c>
      <c r="D18" s="78"/>
      <c r="E18" s="99">
        <v>44460</v>
      </c>
      <c r="F18" s="100">
        <f t="shared" si="6"/>
        <v>44461</v>
      </c>
      <c r="G18" s="61">
        <v>2</v>
      </c>
      <c r="H18" s="62"/>
      <c r="I18" s="79">
        <f t="shared" si="7"/>
        <v>2</v>
      </c>
      <c r="J18" s="98"/>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9" customFormat="1" ht="18" x14ac:dyDescent="0.2">
      <c r="A19"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1.1.2.8</v>
      </c>
      <c r="B19" s="126" t="s">
        <v>277</v>
      </c>
      <c r="C19" s="60" t="s">
        <v>279</v>
      </c>
      <c r="D19" s="78"/>
      <c r="E19" s="99">
        <v>44460</v>
      </c>
      <c r="F19" s="100">
        <f t="shared" si="6"/>
        <v>44461</v>
      </c>
      <c r="G19" s="61">
        <v>2</v>
      </c>
      <c r="H19" s="62"/>
      <c r="I19" s="79">
        <f t="shared" si="7"/>
        <v>2</v>
      </c>
      <c r="J19" s="98"/>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9" customFormat="1" ht="18" x14ac:dyDescent="0.2">
      <c r="A20"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1.1.2.9</v>
      </c>
      <c r="B20" s="126" t="s">
        <v>278</v>
      </c>
      <c r="C20" s="60" t="s">
        <v>279</v>
      </c>
      <c r="D20" s="78"/>
      <c r="E20" s="99">
        <v>44460</v>
      </c>
      <c r="F20" s="100">
        <f t="shared" si="6"/>
        <v>44461</v>
      </c>
      <c r="G20" s="61">
        <v>2</v>
      </c>
      <c r="H20" s="62"/>
      <c r="I20" s="79">
        <f t="shared" si="7"/>
        <v>2</v>
      </c>
      <c r="J20" s="98"/>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54" customFormat="1" ht="18" x14ac:dyDescent="0.2">
      <c r="A21" s="52" t="str">
        <f>IF(ISERROR(VALUE(SUBSTITUTE(prevWBS,".",""))),"1",IF(ISERROR(FIND("`",SUBSTITUTE(prevWBS,".","`",1))),TEXT(VALUE(prevWBS)+1,"#"),TEXT(VALUE(LEFT(prevWBS,FIND("`",SUBSTITUTE(prevWBS,".","`",1))-1))+1,"#")))</f>
        <v>2</v>
      </c>
      <c r="B21" s="53" t="s">
        <v>148</v>
      </c>
      <c r="D21" s="55"/>
      <c r="E21" s="101"/>
      <c r="F21" s="101" t="str">
        <f t="shared" ref="F21:F132" si="8">IF(ISBLANK(E21)," - ",IF(G21=0,E21,E21+G21-1))</f>
        <v xml:space="preserve"> - </v>
      </c>
      <c r="G21" s="56"/>
      <c r="H21" s="57"/>
      <c r="I21" s="58" t="str">
        <f t="shared" si="4"/>
        <v xml:space="preserve"> - </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124" t="s">
        <v>150</v>
      </c>
      <c r="C22" s="60" t="s">
        <v>279</v>
      </c>
      <c r="D22" s="125"/>
      <c r="E22" s="99">
        <v>44461</v>
      </c>
      <c r="F22" s="100">
        <f t="shared" si="8"/>
        <v>44463</v>
      </c>
      <c r="G22" s="61">
        <v>3</v>
      </c>
      <c r="H22" s="62">
        <v>0</v>
      </c>
      <c r="I22" s="63">
        <f t="shared" si="4"/>
        <v>3</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126" t="s">
        <v>151</v>
      </c>
      <c r="C23" s="60" t="s">
        <v>279</v>
      </c>
      <c r="D23" s="125"/>
      <c r="E23" s="99">
        <v>44461</v>
      </c>
      <c r="F23" s="100">
        <f t="shared" ref="F23:F24" si="9">IF(ISBLANK(E23)," - ",IF(G23=0,E23,E23+G23-1))</f>
        <v>44463</v>
      </c>
      <c r="G23" s="61">
        <v>3</v>
      </c>
      <c r="H23" s="62">
        <v>0</v>
      </c>
      <c r="I23" s="63">
        <f t="shared" ref="I23:I24" si="10">IF(OR(F23=0,E23=0)," - ",NETWORKDAYS(E23,F23))</f>
        <v>3</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8" x14ac:dyDescent="0.2">
      <c r="A2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126" t="s">
        <v>152</v>
      </c>
      <c r="C24" s="60" t="s">
        <v>279</v>
      </c>
      <c r="D24" s="125"/>
      <c r="E24" s="99">
        <v>44461</v>
      </c>
      <c r="F24" s="100">
        <f t="shared" si="9"/>
        <v>44463</v>
      </c>
      <c r="G24" s="61">
        <v>3</v>
      </c>
      <c r="H24" s="62">
        <v>0</v>
      </c>
      <c r="I24" s="63">
        <f t="shared" si="10"/>
        <v>3</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5" s="126" t="s">
        <v>153</v>
      </c>
      <c r="C25" s="60" t="s">
        <v>279</v>
      </c>
      <c r="D25" s="125"/>
      <c r="E25" s="99">
        <v>44461</v>
      </c>
      <c r="F25" s="100">
        <f t="shared" si="8"/>
        <v>44463</v>
      </c>
      <c r="G25" s="61">
        <v>3</v>
      </c>
      <c r="H25" s="62">
        <v>0</v>
      </c>
      <c r="I25" s="63">
        <f t="shared" si="4"/>
        <v>3</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6" s="126" t="s">
        <v>154</v>
      </c>
      <c r="C26" s="60" t="s">
        <v>279</v>
      </c>
      <c r="D26" s="125"/>
      <c r="E26" s="99">
        <v>44461</v>
      </c>
      <c r="F26" s="100">
        <f t="shared" si="8"/>
        <v>44463</v>
      </c>
      <c r="G26" s="61">
        <v>3</v>
      </c>
      <c r="H26" s="62">
        <v>0</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7" s="124" t="s">
        <v>149</v>
      </c>
      <c r="C27" s="60" t="s">
        <v>279</v>
      </c>
      <c r="D27" s="125"/>
      <c r="E27" s="99">
        <v>44463</v>
      </c>
      <c r="F27" s="100">
        <f t="shared" si="8"/>
        <v>44463</v>
      </c>
      <c r="G27" s="61">
        <v>1</v>
      </c>
      <c r="H27" s="62">
        <v>0</v>
      </c>
      <c r="I27" s="63">
        <f t="shared" si="4"/>
        <v>1</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8" s="126" t="s">
        <v>155</v>
      </c>
      <c r="C28" s="60" t="s">
        <v>279</v>
      </c>
      <c r="D28" s="125"/>
      <c r="E28" s="99">
        <v>44463</v>
      </c>
      <c r="F28" s="100">
        <f t="shared" si="8"/>
        <v>44463</v>
      </c>
      <c r="G28" s="61">
        <v>1</v>
      </c>
      <c r="H28" s="62">
        <v>0</v>
      </c>
      <c r="I28" s="63">
        <f t="shared" si="4"/>
        <v>1</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9" s="126" t="s">
        <v>156</v>
      </c>
      <c r="C29" s="60" t="s">
        <v>279</v>
      </c>
      <c r="D29" s="125"/>
      <c r="E29" s="99">
        <v>44463</v>
      </c>
      <c r="F29" s="100">
        <f t="shared" si="8"/>
        <v>44463</v>
      </c>
      <c r="G29" s="61">
        <v>1</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3</v>
      </c>
      <c r="B30" s="53" t="s">
        <v>157</v>
      </c>
      <c r="D30" s="55"/>
      <c r="E30" s="101"/>
      <c r="F30" s="101" t="str">
        <f t="shared" si="8"/>
        <v xml:space="preserve"> - </v>
      </c>
      <c r="G30" s="56"/>
      <c r="H30" s="57"/>
      <c r="I30" s="58" t="str">
        <f t="shared" si="4"/>
        <v xml:space="preserve"> - </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124" t="s">
        <v>159</v>
      </c>
      <c r="C31" s="60" t="s">
        <v>279</v>
      </c>
      <c r="D31" s="125"/>
      <c r="E31" s="99">
        <v>44466</v>
      </c>
      <c r="F31" s="100">
        <f t="shared" si="8"/>
        <v>44466</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2" s="124" t="s">
        <v>158</v>
      </c>
      <c r="C32" s="60" t="s">
        <v>279</v>
      </c>
      <c r="D32" s="125"/>
      <c r="E32" s="99">
        <v>44466</v>
      </c>
      <c r="F32" s="100">
        <f t="shared" si="8"/>
        <v>44466</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3" s="124" t="s">
        <v>159</v>
      </c>
      <c r="C33" s="60" t="s">
        <v>279</v>
      </c>
      <c r="D33" s="125"/>
      <c r="E33" s="99">
        <v>44466</v>
      </c>
      <c r="F33" s="100">
        <f t="shared" si="8"/>
        <v>44467</v>
      </c>
      <c r="G33" s="61">
        <v>2</v>
      </c>
      <c r="H33" s="62">
        <v>0</v>
      </c>
      <c r="I33" s="63">
        <f t="shared" si="4"/>
        <v>2</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
        <v>160</v>
      </c>
      <c r="B34" s="126" t="s">
        <v>218</v>
      </c>
      <c r="C34" s="60" t="s">
        <v>279</v>
      </c>
      <c r="D34" s="125"/>
      <c r="E34" s="99">
        <v>44466</v>
      </c>
      <c r="F34" s="100">
        <f t="shared" si="8"/>
        <v>44467</v>
      </c>
      <c r="G34" s="61">
        <v>2</v>
      </c>
      <c r="H34" s="62"/>
      <c r="I34" s="63">
        <f t="shared" si="4"/>
        <v>2</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
        <v>161</v>
      </c>
      <c r="B35" s="126" t="s">
        <v>219</v>
      </c>
      <c r="C35" s="60" t="s">
        <v>279</v>
      </c>
      <c r="D35" s="125"/>
      <c r="E35" s="99">
        <v>44466</v>
      </c>
      <c r="F35" s="100">
        <f t="shared" si="8"/>
        <v>44467</v>
      </c>
      <c r="G35" s="61">
        <v>2</v>
      </c>
      <c r="H35" s="62"/>
      <c r="I35" s="63"/>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0" customFormat="1" ht="18" x14ac:dyDescent="0.2">
      <c r="A36" s="59" t="s">
        <v>162</v>
      </c>
      <c r="B36" s="126" t="s">
        <v>142</v>
      </c>
      <c r="C36" s="60" t="s">
        <v>279</v>
      </c>
      <c r="D36" s="125"/>
      <c r="E36" s="99">
        <v>44466</v>
      </c>
      <c r="F36" s="100">
        <f t="shared" si="8"/>
        <v>44467</v>
      </c>
      <c r="G36" s="61">
        <v>2</v>
      </c>
      <c r="H36" s="62"/>
      <c r="I36" s="63"/>
      <c r="J36" s="94"/>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0" customFormat="1" ht="18" x14ac:dyDescent="0.2">
      <c r="A37" s="59" t="s">
        <v>163</v>
      </c>
      <c r="B37" s="126" t="s">
        <v>143</v>
      </c>
      <c r="C37" s="60" t="s">
        <v>279</v>
      </c>
      <c r="D37" s="125"/>
      <c r="E37" s="99">
        <v>44466</v>
      </c>
      <c r="F37" s="100">
        <f t="shared" si="8"/>
        <v>44467</v>
      </c>
      <c r="G37" s="61">
        <v>2</v>
      </c>
      <c r="H37" s="62"/>
      <c r="I37" s="63"/>
      <c r="J37" s="94"/>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0" customFormat="1" ht="18" x14ac:dyDescent="0.2">
      <c r="A38" s="59" t="s">
        <v>164</v>
      </c>
      <c r="B38" s="126" t="s">
        <v>144</v>
      </c>
      <c r="C38" s="60" t="s">
        <v>279</v>
      </c>
      <c r="D38" s="125"/>
      <c r="E38" s="99">
        <v>44466</v>
      </c>
      <c r="F38" s="100">
        <f t="shared" si="8"/>
        <v>44467</v>
      </c>
      <c r="G38" s="61">
        <v>2</v>
      </c>
      <c r="H38" s="62"/>
      <c r="I38" s="63"/>
      <c r="J38" s="94"/>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0" customFormat="1" ht="18" x14ac:dyDescent="0.2">
      <c r="A39" s="59" t="s">
        <v>165</v>
      </c>
      <c r="B39" s="126" t="s">
        <v>145</v>
      </c>
      <c r="C39" s="60" t="s">
        <v>279</v>
      </c>
      <c r="D39" s="125"/>
      <c r="E39" s="99">
        <v>44466</v>
      </c>
      <c r="F39" s="100">
        <f t="shared" si="8"/>
        <v>44467</v>
      </c>
      <c r="G39" s="61">
        <v>2</v>
      </c>
      <c r="H39" s="62"/>
      <c r="I39" s="63"/>
      <c r="J39" s="94"/>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0" customFormat="1" ht="18" x14ac:dyDescent="0.2">
      <c r="A40" s="59" t="s">
        <v>166</v>
      </c>
      <c r="B40" s="126" t="s">
        <v>146</v>
      </c>
      <c r="C40" s="60" t="s">
        <v>279</v>
      </c>
      <c r="D40" s="125"/>
      <c r="E40" s="99">
        <v>44466</v>
      </c>
      <c r="F40" s="100">
        <f t="shared" si="8"/>
        <v>44467</v>
      </c>
      <c r="G40" s="61">
        <v>2</v>
      </c>
      <c r="H40" s="62"/>
      <c r="I40" s="63"/>
      <c r="J40" s="94"/>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0" customFormat="1" ht="18" x14ac:dyDescent="0.2">
      <c r="A41" s="59" t="s">
        <v>167</v>
      </c>
      <c r="B41" s="126" t="s">
        <v>147</v>
      </c>
      <c r="C41" s="60" t="s">
        <v>279</v>
      </c>
      <c r="D41" s="125"/>
      <c r="E41" s="99">
        <v>44466</v>
      </c>
      <c r="F41" s="100">
        <f t="shared" si="8"/>
        <v>44467</v>
      </c>
      <c r="G41" s="61">
        <v>2</v>
      </c>
      <c r="H41" s="62"/>
      <c r="I41" s="63"/>
      <c r="J41" s="94"/>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0" customFormat="1" ht="18" x14ac:dyDescent="0.2">
      <c r="A42" s="59" t="s">
        <v>168</v>
      </c>
      <c r="B42" s="126" t="s">
        <v>217</v>
      </c>
      <c r="C42" s="60" t="s">
        <v>279</v>
      </c>
      <c r="D42" s="125"/>
      <c r="E42" s="99">
        <v>44466</v>
      </c>
      <c r="F42" s="100">
        <f t="shared" si="8"/>
        <v>44467</v>
      </c>
      <c r="G42" s="61">
        <v>2</v>
      </c>
      <c r="H42" s="62"/>
      <c r="I42" s="63"/>
      <c r="J42" s="94"/>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0" customFormat="1" ht="18" x14ac:dyDescent="0.2">
      <c r="A4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3" s="124" t="s">
        <v>169</v>
      </c>
      <c r="C43" s="60" t="s">
        <v>279</v>
      </c>
      <c r="D43" s="125"/>
      <c r="E43" s="99">
        <v>44467</v>
      </c>
      <c r="F43" s="100">
        <f t="shared" si="8"/>
        <v>44468</v>
      </c>
      <c r="G43" s="61">
        <v>2</v>
      </c>
      <c r="H43" s="62">
        <v>0</v>
      </c>
      <c r="I43" s="63">
        <f t="shared" si="4"/>
        <v>2</v>
      </c>
      <c r="J43" s="94"/>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0" customFormat="1" ht="18" x14ac:dyDescent="0.2">
      <c r="A44" s="59" t="s">
        <v>170</v>
      </c>
      <c r="B44" s="126" t="s">
        <v>218</v>
      </c>
      <c r="C44" s="60" t="s">
        <v>279</v>
      </c>
      <c r="D44" s="125"/>
      <c r="E44" s="99">
        <v>44467</v>
      </c>
      <c r="F44" s="100">
        <f t="shared" si="8"/>
        <v>44468</v>
      </c>
      <c r="G44" s="61">
        <v>2</v>
      </c>
      <c r="H44" s="62"/>
      <c r="I44" s="63"/>
      <c r="J44" s="94"/>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60" customFormat="1" ht="18" x14ac:dyDescent="0.2">
      <c r="A45" s="59" t="s">
        <v>171</v>
      </c>
      <c r="B45" s="126" t="s">
        <v>219</v>
      </c>
      <c r="C45" s="60" t="s">
        <v>279</v>
      </c>
      <c r="D45" s="125"/>
      <c r="E45" s="99">
        <v>44467</v>
      </c>
      <c r="F45" s="100">
        <f t="shared" si="8"/>
        <v>44468</v>
      </c>
      <c r="G45" s="61">
        <v>2</v>
      </c>
      <c r="H45" s="62"/>
      <c r="I45" s="63"/>
      <c r="J45" s="94"/>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row>
    <row r="46" spans="1:66" s="60" customFormat="1" ht="18" x14ac:dyDescent="0.2">
      <c r="A46" s="59" t="s">
        <v>172</v>
      </c>
      <c r="B46" s="126" t="s">
        <v>142</v>
      </c>
      <c r="C46" s="60" t="s">
        <v>279</v>
      </c>
      <c r="D46" s="125"/>
      <c r="E46" s="99">
        <v>44467</v>
      </c>
      <c r="F46" s="100">
        <f t="shared" si="8"/>
        <v>44468</v>
      </c>
      <c r="G46" s="61">
        <v>2</v>
      </c>
      <c r="H46" s="62"/>
      <c r="I46" s="63"/>
      <c r="J46" s="94"/>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row>
    <row r="47" spans="1:66" s="60" customFormat="1" ht="18" x14ac:dyDescent="0.2">
      <c r="A47" s="59" t="s">
        <v>173</v>
      </c>
      <c r="B47" s="126" t="s">
        <v>143</v>
      </c>
      <c r="C47" s="60" t="s">
        <v>279</v>
      </c>
      <c r="D47" s="125"/>
      <c r="E47" s="99">
        <v>44467</v>
      </c>
      <c r="F47" s="100">
        <f t="shared" si="8"/>
        <v>44468</v>
      </c>
      <c r="G47" s="61">
        <v>2</v>
      </c>
      <c r="H47" s="62"/>
      <c r="I47" s="63"/>
      <c r="J47" s="94"/>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row>
    <row r="48" spans="1:66" s="60" customFormat="1" ht="18" x14ac:dyDescent="0.2">
      <c r="A48" s="59" t="s">
        <v>174</v>
      </c>
      <c r="B48" s="126" t="s">
        <v>144</v>
      </c>
      <c r="C48" s="60" t="s">
        <v>279</v>
      </c>
      <c r="D48" s="125"/>
      <c r="E48" s="99">
        <v>44467</v>
      </c>
      <c r="F48" s="100">
        <f t="shared" si="8"/>
        <v>44468</v>
      </c>
      <c r="G48" s="61">
        <v>2</v>
      </c>
      <c r="H48" s="62"/>
      <c r="I48" s="63"/>
      <c r="J48" s="94"/>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row>
    <row r="49" spans="1:66" s="60" customFormat="1" ht="18" x14ac:dyDescent="0.2">
      <c r="A49" s="59" t="s">
        <v>175</v>
      </c>
      <c r="B49" s="126" t="s">
        <v>145</v>
      </c>
      <c r="C49" s="60" t="s">
        <v>279</v>
      </c>
      <c r="D49" s="125"/>
      <c r="E49" s="99">
        <v>44467</v>
      </c>
      <c r="F49" s="100">
        <f t="shared" si="8"/>
        <v>44468</v>
      </c>
      <c r="G49" s="61">
        <v>2</v>
      </c>
      <c r="H49" s="62"/>
      <c r="I49" s="63"/>
      <c r="J49" s="94"/>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row>
    <row r="50" spans="1:66" s="60" customFormat="1" ht="18" x14ac:dyDescent="0.2">
      <c r="A50" s="59" t="s">
        <v>176</v>
      </c>
      <c r="B50" s="126" t="s">
        <v>146</v>
      </c>
      <c r="C50" s="60" t="s">
        <v>279</v>
      </c>
      <c r="D50" s="125"/>
      <c r="E50" s="99">
        <v>44467</v>
      </c>
      <c r="F50" s="100">
        <f t="shared" si="8"/>
        <v>44468</v>
      </c>
      <c r="G50" s="61">
        <v>2</v>
      </c>
      <c r="H50" s="62"/>
      <c r="I50" s="63"/>
      <c r="J50" s="94"/>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row>
    <row r="51" spans="1:66" s="60" customFormat="1" ht="18" x14ac:dyDescent="0.2">
      <c r="A51" s="59" t="s">
        <v>177</v>
      </c>
      <c r="B51" s="126" t="s">
        <v>147</v>
      </c>
      <c r="C51" s="60" t="s">
        <v>279</v>
      </c>
      <c r="D51" s="125"/>
      <c r="E51" s="99">
        <v>44467</v>
      </c>
      <c r="F51" s="100">
        <f t="shared" si="8"/>
        <v>44468</v>
      </c>
      <c r="G51" s="61">
        <v>2</v>
      </c>
      <c r="H51" s="62"/>
      <c r="I51" s="63"/>
      <c r="J51" s="94"/>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row>
    <row r="52" spans="1:66" s="60" customFormat="1" ht="18" x14ac:dyDescent="0.2">
      <c r="A52" s="59" t="s">
        <v>178</v>
      </c>
      <c r="B52" s="126" t="s">
        <v>217</v>
      </c>
      <c r="C52" s="60" t="s">
        <v>279</v>
      </c>
      <c r="D52" s="125"/>
      <c r="E52" s="99">
        <v>44467</v>
      </c>
      <c r="F52" s="100">
        <f t="shared" si="8"/>
        <v>44468</v>
      </c>
      <c r="G52" s="61">
        <v>2</v>
      </c>
      <c r="H52" s="62"/>
      <c r="I52" s="63"/>
      <c r="J52" s="94"/>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row>
    <row r="53" spans="1:66" s="54" customFormat="1" ht="18" x14ac:dyDescent="0.2">
      <c r="A53" s="52" t="str">
        <f>IF(ISERROR(VALUE(SUBSTITUTE(prevWBS,".",""))),"1",IF(ISERROR(FIND("`",SUBSTITUTE(prevWBS,".","`",1))),TEXT(VALUE(prevWBS)+1,"#"),TEXT(VALUE(LEFT(prevWBS,FIND("`",SUBSTITUTE(prevWBS,".","`",1))-1))+1,"#")))</f>
        <v>4</v>
      </c>
      <c r="B53" s="53" t="s">
        <v>179</v>
      </c>
      <c r="D53" s="55"/>
      <c r="E53" s="101"/>
      <c r="F53" s="101" t="str">
        <f t="shared" ref="F53:F125" si="11">IF(ISBLANK(E53)," - ",IF(G53=0,E53,E53+G53-1))</f>
        <v xml:space="preserve"> - </v>
      </c>
      <c r="G53" s="56"/>
      <c r="H53" s="57"/>
      <c r="I53" s="58" t="str">
        <f t="shared" ref="I53:I125" si="12">IF(OR(F53=0,E53=0)," - ",NETWORKDAYS(E53,F53))</f>
        <v xml:space="preserve"> - </v>
      </c>
      <c r="J53" s="95"/>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row>
    <row r="54" spans="1:66" s="60" customFormat="1" ht="18" x14ac:dyDescent="0.2">
      <c r="A5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4" s="124" t="s">
        <v>180</v>
      </c>
      <c r="C54" s="60" t="s">
        <v>279</v>
      </c>
      <c r="D54" s="125"/>
      <c r="E54" s="99">
        <v>44487</v>
      </c>
      <c r="F54" s="100">
        <f t="shared" si="11"/>
        <v>44488</v>
      </c>
      <c r="G54" s="61">
        <v>2</v>
      </c>
      <c r="H54" s="62">
        <v>0</v>
      </c>
      <c r="I54" s="63">
        <f t="shared" si="12"/>
        <v>2</v>
      </c>
      <c r="J54" s="94"/>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60" customFormat="1" ht="18" x14ac:dyDescent="0.2">
      <c r="A55" s="59" t="s">
        <v>187</v>
      </c>
      <c r="B55" s="126" t="s">
        <v>190</v>
      </c>
      <c r="C55" s="60" t="s">
        <v>279</v>
      </c>
      <c r="D55" s="125"/>
      <c r="E55" s="99">
        <v>44487</v>
      </c>
      <c r="F55" s="100">
        <f t="shared" si="11"/>
        <v>44488</v>
      </c>
      <c r="G55" s="61">
        <v>2</v>
      </c>
      <c r="H55" s="62"/>
      <c r="I55" s="63"/>
      <c r="J55" s="94"/>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60" customFormat="1" ht="18" x14ac:dyDescent="0.2">
      <c r="A56" s="59" t="s">
        <v>188</v>
      </c>
      <c r="B56" s="126" t="s">
        <v>191</v>
      </c>
      <c r="C56" s="60" t="s">
        <v>279</v>
      </c>
      <c r="D56" s="125"/>
      <c r="E56" s="99">
        <v>44487</v>
      </c>
      <c r="F56" s="100">
        <f t="shared" si="11"/>
        <v>44488</v>
      </c>
      <c r="G56" s="61">
        <v>2</v>
      </c>
      <c r="H56" s="62"/>
      <c r="I56" s="63"/>
      <c r="J56" s="94"/>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60" customFormat="1" ht="18" x14ac:dyDescent="0.2">
      <c r="A57" s="59" t="s">
        <v>189</v>
      </c>
      <c r="B57" s="126" t="s">
        <v>192</v>
      </c>
      <c r="C57" s="60" t="s">
        <v>279</v>
      </c>
      <c r="D57" s="125"/>
      <c r="E57" s="99">
        <v>44487</v>
      </c>
      <c r="F57" s="100">
        <f t="shared" si="11"/>
        <v>44488</v>
      </c>
      <c r="G57" s="61">
        <v>2</v>
      </c>
      <c r="H57" s="62"/>
      <c r="I57" s="63"/>
      <c r="J57" s="94"/>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row>
    <row r="58" spans="1:66" s="60" customFormat="1" ht="18" x14ac:dyDescent="0.2">
      <c r="A5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8" s="124" t="s">
        <v>186</v>
      </c>
      <c r="C58" s="60" t="s">
        <v>279</v>
      </c>
      <c r="D58" s="125"/>
      <c r="E58" s="99">
        <v>44487</v>
      </c>
      <c r="F58" s="100">
        <f t="shared" ref="F58" si="13">IF(ISBLANK(E58)," - ",IF(G58=0,E58,E58+G58-1))</f>
        <v>44488</v>
      </c>
      <c r="G58" s="61">
        <v>2</v>
      </c>
      <c r="H58" s="62">
        <v>0</v>
      </c>
      <c r="I58" s="63">
        <f t="shared" ref="I58" si="14">IF(OR(F58=0,E58=0)," - ",NETWORKDAYS(E58,F58))</f>
        <v>2</v>
      </c>
      <c r="J58" s="94"/>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row>
    <row r="59" spans="1:66" s="60" customFormat="1" ht="18" x14ac:dyDescent="0.2">
      <c r="A5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9" s="124" t="s">
        <v>181</v>
      </c>
      <c r="C59" s="60" t="s">
        <v>279</v>
      </c>
      <c r="D59" s="125"/>
      <c r="E59" s="99">
        <v>44488</v>
      </c>
      <c r="F59" s="100">
        <f t="shared" si="11"/>
        <v>44489</v>
      </c>
      <c r="G59" s="61">
        <v>2</v>
      </c>
      <c r="H59" s="62">
        <v>0</v>
      </c>
      <c r="I59" s="63">
        <f t="shared" si="12"/>
        <v>2</v>
      </c>
      <c r="J59" s="94"/>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60" customFormat="1" ht="18" x14ac:dyDescent="0.2">
      <c r="A60" s="59" t="s">
        <v>193</v>
      </c>
      <c r="B60" s="126" t="s">
        <v>218</v>
      </c>
      <c r="C60" s="60" t="s">
        <v>279</v>
      </c>
      <c r="D60" s="125"/>
      <c r="E60" s="99">
        <v>44488</v>
      </c>
      <c r="F60" s="100">
        <f t="shared" si="11"/>
        <v>44489</v>
      </c>
      <c r="G60" s="61">
        <v>2</v>
      </c>
      <c r="H60" s="62"/>
      <c r="I60" s="63"/>
      <c r="J60" s="94"/>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row>
    <row r="61" spans="1:66" s="60" customFormat="1" ht="18" x14ac:dyDescent="0.2">
      <c r="A61" s="59" t="s">
        <v>194</v>
      </c>
      <c r="B61" s="126" t="s">
        <v>219</v>
      </c>
      <c r="C61" s="60" t="s">
        <v>279</v>
      </c>
      <c r="D61" s="125"/>
      <c r="E61" s="99">
        <v>44488</v>
      </c>
      <c r="F61" s="100">
        <f t="shared" si="11"/>
        <v>44489</v>
      </c>
      <c r="G61" s="61">
        <v>2</v>
      </c>
      <c r="H61" s="62"/>
      <c r="I61" s="63"/>
      <c r="J61" s="94"/>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row>
    <row r="62" spans="1:66" s="60" customFormat="1" ht="18" x14ac:dyDescent="0.2">
      <c r="A62" s="59" t="s">
        <v>195</v>
      </c>
      <c r="B62" s="126" t="s">
        <v>142</v>
      </c>
      <c r="C62" s="60" t="s">
        <v>279</v>
      </c>
      <c r="D62" s="125"/>
      <c r="E62" s="99">
        <v>44488</v>
      </c>
      <c r="F62" s="100">
        <f t="shared" si="11"/>
        <v>44489</v>
      </c>
      <c r="G62" s="61">
        <v>2</v>
      </c>
      <c r="H62" s="62"/>
      <c r="I62" s="63"/>
      <c r="J62" s="94"/>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row>
    <row r="63" spans="1:66" s="60" customFormat="1" ht="18" x14ac:dyDescent="0.2">
      <c r="A63" s="59" t="s">
        <v>196</v>
      </c>
      <c r="B63" s="126" t="s">
        <v>143</v>
      </c>
      <c r="C63" s="60" t="s">
        <v>279</v>
      </c>
      <c r="D63" s="125"/>
      <c r="E63" s="99">
        <v>44488</v>
      </c>
      <c r="F63" s="100">
        <f t="shared" si="11"/>
        <v>44489</v>
      </c>
      <c r="G63" s="61">
        <v>2</v>
      </c>
      <c r="H63" s="62"/>
      <c r="I63" s="63"/>
      <c r="J63" s="94"/>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row>
    <row r="64" spans="1:66" s="60" customFormat="1" ht="18" x14ac:dyDescent="0.2">
      <c r="A64" s="59" t="s">
        <v>197</v>
      </c>
      <c r="B64" s="126" t="s">
        <v>144</v>
      </c>
      <c r="C64" s="60" t="s">
        <v>279</v>
      </c>
      <c r="D64" s="125"/>
      <c r="E64" s="99">
        <v>44488</v>
      </c>
      <c r="F64" s="100">
        <f t="shared" si="11"/>
        <v>44489</v>
      </c>
      <c r="G64" s="61">
        <v>2</v>
      </c>
      <c r="H64" s="62"/>
      <c r="I64" s="63"/>
      <c r="J64" s="94"/>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60" customFormat="1" ht="18" x14ac:dyDescent="0.2">
      <c r="A65" s="59" t="s">
        <v>198</v>
      </c>
      <c r="B65" s="126" t="s">
        <v>145</v>
      </c>
      <c r="C65" s="60" t="s">
        <v>279</v>
      </c>
      <c r="D65" s="125"/>
      <c r="E65" s="99">
        <v>44488</v>
      </c>
      <c r="F65" s="100">
        <f t="shared" si="11"/>
        <v>44489</v>
      </c>
      <c r="G65" s="61">
        <v>2</v>
      </c>
      <c r="H65" s="62"/>
      <c r="I65" s="63"/>
      <c r="J65" s="94"/>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row>
    <row r="66" spans="1:66" s="60" customFormat="1" ht="18" x14ac:dyDescent="0.2">
      <c r="A66" s="59" t="s">
        <v>199</v>
      </c>
      <c r="B66" s="126" t="s">
        <v>146</v>
      </c>
      <c r="C66" s="60" t="s">
        <v>279</v>
      </c>
      <c r="D66" s="125"/>
      <c r="E66" s="99">
        <v>44488</v>
      </c>
      <c r="F66" s="100">
        <f t="shared" si="11"/>
        <v>44489</v>
      </c>
      <c r="G66" s="61">
        <v>2</v>
      </c>
      <c r="H66" s="62"/>
      <c r="I66" s="63"/>
      <c r="J66" s="94"/>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row>
    <row r="67" spans="1:66" s="60" customFormat="1" ht="18" x14ac:dyDescent="0.2">
      <c r="A67" s="59" t="s">
        <v>200</v>
      </c>
      <c r="B67" s="126" t="s">
        <v>147</v>
      </c>
      <c r="C67" s="60" t="s">
        <v>279</v>
      </c>
      <c r="D67" s="125"/>
      <c r="E67" s="99">
        <v>44488</v>
      </c>
      <c r="F67" s="100">
        <f t="shared" si="11"/>
        <v>44489</v>
      </c>
      <c r="G67" s="61">
        <v>2</v>
      </c>
      <c r="H67" s="62"/>
      <c r="I67" s="63"/>
      <c r="J67" s="94"/>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row>
    <row r="68" spans="1:66" s="60" customFormat="1" ht="18" x14ac:dyDescent="0.2">
      <c r="A68" s="59" t="s">
        <v>201</v>
      </c>
      <c r="B68" s="126" t="s">
        <v>217</v>
      </c>
      <c r="C68" s="60" t="s">
        <v>279</v>
      </c>
      <c r="D68" s="125"/>
      <c r="E68" s="99">
        <v>44488</v>
      </c>
      <c r="F68" s="100">
        <f t="shared" si="11"/>
        <v>44489</v>
      </c>
      <c r="G68" s="61">
        <v>2</v>
      </c>
      <c r="H68" s="62"/>
      <c r="I68" s="63"/>
      <c r="J68" s="94"/>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row>
    <row r="69" spans="1:66" s="60" customFormat="1" ht="18" x14ac:dyDescent="0.2">
      <c r="A6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9" s="124" t="s">
        <v>182</v>
      </c>
      <c r="C69" s="60" t="s">
        <v>279</v>
      </c>
      <c r="D69" s="125"/>
      <c r="E69" s="99">
        <v>44488</v>
      </c>
      <c r="F69" s="100">
        <f t="shared" si="11"/>
        <v>44489</v>
      </c>
      <c r="G69" s="61">
        <v>2</v>
      </c>
      <c r="H69" s="62">
        <v>0</v>
      </c>
      <c r="I69" s="63">
        <f t="shared" si="12"/>
        <v>2</v>
      </c>
      <c r="J69" s="94"/>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row>
    <row r="70" spans="1:66" s="60" customFormat="1" ht="18" x14ac:dyDescent="0.2">
      <c r="A70" s="59" t="s">
        <v>202</v>
      </c>
      <c r="B70" s="126" t="s">
        <v>218</v>
      </c>
      <c r="C70" s="60" t="s">
        <v>279</v>
      </c>
      <c r="D70" s="125"/>
      <c r="E70" s="99">
        <v>44488</v>
      </c>
      <c r="F70" s="100">
        <f t="shared" si="11"/>
        <v>44489</v>
      </c>
      <c r="G70" s="61">
        <v>2</v>
      </c>
      <c r="H70" s="62"/>
      <c r="I70" s="63"/>
      <c r="J70" s="94"/>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row>
    <row r="71" spans="1:66" s="60" customFormat="1" ht="18" x14ac:dyDescent="0.2">
      <c r="A71" s="59" t="s">
        <v>203</v>
      </c>
      <c r="B71" s="126" t="s">
        <v>219</v>
      </c>
      <c r="C71" s="60" t="s">
        <v>279</v>
      </c>
      <c r="D71" s="125"/>
      <c r="E71" s="99">
        <v>44488</v>
      </c>
      <c r="F71" s="100">
        <f t="shared" si="11"/>
        <v>44489</v>
      </c>
      <c r="G71" s="61">
        <v>2</v>
      </c>
      <c r="H71" s="62"/>
      <c r="I71" s="63"/>
      <c r="J71" s="94"/>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row>
    <row r="72" spans="1:66" s="60" customFormat="1" ht="18" x14ac:dyDescent="0.2">
      <c r="A72" s="59" t="s">
        <v>204</v>
      </c>
      <c r="B72" s="126" t="s">
        <v>142</v>
      </c>
      <c r="C72" s="60" t="s">
        <v>279</v>
      </c>
      <c r="D72" s="125"/>
      <c r="E72" s="99">
        <v>44488</v>
      </c>
      <c r="F72" s="100">
        <f t="shared" si="11"/>
        <v>44489</v>
      </c>
      <c r="G72" s="61">
        <v>2</v>
      </c>
      <c r="H72" s="62"/>
      <c r="I72" s="63"/>
      <c r="J72" s="94"/>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row>
    <row r="73" spans="1:66" s="60" customFormat="1" ht="18" x14ac:dyDescent="0.2">
      <c r="A73" s="59" t="s">
        <v>205</v>
      </c>
      <c r="B73" s="126" t="s">
        <v>143</v>
      </c>
      <c r="C73" s="60" t="s">
        <v>279</v>
      </c>
      <c r="D73" s="125"/>
      <c r="E73" s="99">
        <v>44488</v>
      </c>
      <c r="F73" s="100">
        <f t="shared" si="11"/>
        <v>44489</v>
      </c>
      <c r="G73" s="61">
        <v>2</v>
      </c>
      <c r="H73" s="62"/>
      <c r="I73" s="63"/>
      <c r="J73" s="94"/>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row>
    <row r="74" spans="1:66" s="60" customFormat="1" ht="18" x14ac:dyDescent="0.2">
      <c r="A74" s="59" t="s">
        <v>206</v>
      </c>
      <c r="B74" s="126" t="s">
        <v>144</v>
      </c>
      <c r="C74" s="60" t="s">
        <v>279</v>
      </c>
      <c r="D74" s="125"/>
      <c r="E74" s="99">
        <v>44488</v>
      </c>
      <c r="F74" s="100">
        <f t="shared" si="11"/>
        <v>44489</v>
      </c>
      <c r="G74" s="61">
        <v>2</v>
      </c>
      <c r="H74" s="62"/>
      <c r="I74" s="63"/>
      <c r="J74" s="94"/>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row>
    <row r="75" spans="1:66" s="60" customFormat="1" ht="18" x14ac:dyDescent="0.2">
      <c r="A75" s="59" t="s">
        <v>207</v>
      </c>
      <c r="B75" s="126" t="s">
        <v>145</v>
      </c>
      <c r="C75" s="60" t="s">
        <v>279</v>
      </c>
      <c r="D75" s="125"/>
      <c r="E75" s="99">
        <v>44488</v>
      </c>
      <c r="F75" s="100">
        <f t="shared" si="11"/>
        <v>44489</v>
      </c>
      <c r="G75" s="61">
        <v>2</v>
      </c>
      <c r="H75" s="62"/>
      <c r="I75" s="63"/>
      <c r="J75" s="94"/>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row>
    <row r="76" spans="1:66" s="60" customFormat="1" ht="18" x14ac:dyDescent="0.2">
      <c r="A76" s="59" t="s">
        <v>208</v>
      </c>
      <c r="B76" s="126" t="s">
        <v>146</v>
      </c>
      <c r="C76" s="60" t="s">
        <v>279</v>
      </c>
      <c r="D76" s="125"/>
      <c r="E76" s="99">
        <v>44488</v>
      </c>
      <c r="F76" s="100">
        <f t="shared" si="11"/>
        <v>44489</v>
      </c>
      <c r="G76" s="61">
        <v>2</v>
      </c>
      <c r="H76" s="62"/>
      <c r="I76" s="63"/>
      <c r="J76" s="94"/>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c r="AT76" s="106"/>
      <c r="AU76" s="106"/>
      <c r="AV76" s="106"/>
      <c r="AW76" s="106"/>
      <c r="AX76" s="106"/>
      <c r="AY76" s="106"/>
      <c r="AZ76" s="106"/>
      <c r="BA76" s="106"/>
      <c r="BB76" s="106"/>
      <c r="BC76" s="106"/>
      <c r="BD76" s="106"/>
      <c r="BE76" s="106"/>
      <c r="BF76" s="106"/>
      <c r="BG76" s="106"/>
      <c r="BH76" s="106"/>
      <c r="BI76" s="106"/>
      <c r="BJ76" s="106"/>
      <c r="BK76" s="106"/>
      <c r="BL76" s="106"/>
      <c r="BM76" s="106"/>
      <c r="BN76" s="106"/>
    </row>
    <row r="77" spans="1:66" s="60" customFormat="1" ht="18" x14ac:dyDescent="0.2">
      <c r="A77" s="59" t="s">
        <v>209</v>
      </c>
      <c r="B77" s="126" t="s">
        <v>147</v>
      </c>
      <c r="C77" s="60" t="s">
        <v>279</v>
      </c>
      <c r="D77" s="125"/>
      <c r="E77" s="99">
        <v>44488</v>
      </c>
      <c r="F77" s="100">
        <f t="shared" si="11"/>
        <v>44489</v>
      </c>
      <c r="G77" s="61">
        <v>2</v>
      </c>
      <c r="H77" s="62"/>
      <c r="I77" s="63"/>
      <c r="J77" s="94"/>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c r="AK77" s="106"/>
      <c r="AL77" s="106"/>
      <c r="AM77" s="106"/>
      <c r="AN77" s="106"/>
      <c r="AO77" s="106"/>
      <c r="AP77" s="106"/>
      <c r="AQ77" s="106"/>
      <c r="AR77" s="106"/>
      <c r="AS77" s="106"/>
      <c r="AT77" s="106"/>
      <c r="AU77" s="106"/>
      <c r="AV77" s="106"/>
      <c r="AW77" s="106"/>
      <c r="AX77" s="106"/>
      <c r="AY77" s="106"/>
      <c r="AZ77" s="106"/>
      <c r="BA77" s="106"/>
      <c r="BB77" s="106"/>
      <c r="BC77" s="106"/>
      <c r="BD77" s="106"/>
      <c r="BE77" s="106"/>
      <c r="BF77" s="106"/>
      <c r="BG77" s="106"/>
      <c r="BH77" s="106"/>
      <c r="BI77" s="106"/>
      <c r="BJ77" s="106"/>
      <c r="BK77" s="106"/>
      <c r="BL77" s="106"/>
      <c r="BM77" s="106"/>
      <c r="BN77" s="106"/>
    </row>
    <row r="78" spans="1:66" s="60" customFormat="1" ht="18" x14ac:dyDescent="0.2">
      <c r="A78" s="59" t="s">
        <v>210</v>
      </c>
      <c r="B78" s="126" t="s">
        <v>217</v>
      </c>
      <c r="C78" s="60" t="s">
        <v>279</v>
      </c>
      <c r="D78" s="125"/>
      <c r="E78" s="99">
        <v>44488</v>
      </c>
      <c r="F78" s="100">
        <f t="shared" si="11"/>
        <v>44489</v>
      </c>
      <c r="G78" s="61">
        <v>2</v>
      </c>
      <c r="H78" s="62"/>
      <c r="I78" s="63"/>
      <c r="J78" s="94"/>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c r="AK78" s="106"/>
      <c r="AL78" s="106"/>
      <c r="AM78" s="106"/>
      <c r="AN78" s="106"/>
      <c r="AO78" s="106"/>
      <c r="AP78" s="106"/>
      <c r="AQ78" s="106"/>
      <c r="AR78" s="106"/>
      <c r="AS78" s="106"/>
      <c r="AT78" s="106"/>
      <c r="AU78" s="106"/>
      <c r="AV78" s="106"/>
      <c r="AW78" s="106"/>
      <c r="AX78" s="106"/>
      <c r="AY78" s="106"/>
      <c r="AZ78" s="106"/>
      <c r="BA78" s="106"/>
      <c r="BB78" s="106"/>
      <c r="BC78" s="106"/>
      <c r="BD78" s="106"/>
      <c r="BE78" s="106"/>
      <c r="BF78" s="106"/>
      <c r="BG78" s="106"/>
      <c r="BH78" s="106"/>
      <c r="BI78" s="106"/>
      <c r="BJ78" s="106"/>
      <c r="BK78" s="106"/>
      <c r="BL78" s="106"/>
      <c r="BM78" s="106"/>
      <c r="BN78" s="106"/>
    </row>
    <row r="79" spans="1:66" s="60" customFormat="1" ht="18" x14ac:dyDescent="0.2">
      <c r="A7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79" s="124" t="s">
        <v>183</v>
      </c>
      <c r="C79" s="60" t="s">
        <v>279</v>
      </c>
      <c r="D79" s="125"/>
      <c r="E79" s="99">
        <v>44494</v>
      </c>
      <c r="F79" s="100">
        <f t="shared" si="11"/>
        <v>44495</v>
      </c>
      <c r="G79" s="61">
        <v>2</v>
      </c>
      <c r="H79" s="62">
        <v>0</v>
      </c>
      <c r="I79" s="63">
        <f t="shared" si="12"/>
        <v>2</v>
      </c>
      <c r="J79" s="94"/>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c r="AK79" s="106"/>
      <c r="AL79" s="106"/>
      <c r="AM79" s="106"/>
      <c r="AN79" s="106"/>
      <c r="AO79" s="106"/>
      <c r="AP79" s="106"/>
      <c r="AQ79" s="106"/>
      <c r="AR79" s="106"/>
      <c r="AS79" s="106"/>
      <c r="AT79" s="106"/>
      <c r="AU79" s="106"/>
      <c r="AV79" s="106"/>
      <c r="AW79" s="106"/>
      <c r="AX79" s="106"/>
      <c r="AY79" s="106"/>
      <c r="AZ79" s="106"/>
      <c r="BA79" s="106"/>
      <c r="BB79" s="106"/>
      <c r="BC79" s="106"/>
      <c r="BD79" s="106"/>
      <c r="BE79" s="106"/>
      <c r="BF79" s="106"/>
      <c r="BG79" s="106"/>
      <c r="BH79" s="106"/>
      <c r="BI79" s="106"/>
      <c r="BJ79" s="106"/>
      <c r="BK79" s="106"/>
      <c r="BL79" s="106"/>
      <c r="BM79" s="106"/>
      <c r="BN79" s="106"/>
    </row>
    <row r="80" spans="1:66" s="60" customFormat="1" ht="18" x14ac:dyDescent="0.2">
      <c r="A8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80" s="124" t="s">
        <v>184</v>
      </c>
      <c r="C80" s="60" t="s">
        <v>279</v>
      </c>
      <c r="D80" s="125"/>
      <c r="E80" s="99">
        <v>44494</v>
      </c>
      <c r="F80" s="100">
        <f t="shared" ref="F80:F83" si="15">IF(ISBLANK(E80)," - ",IF(G80=0,E80,E80+G80-1))</f>
        <v>44495</v>
      </c>
      <c r="G80" s="61">
        <v>2</v>
      </c>
      <c r="H80" s="62">
        <v>0</v>
      </c>
      <c r="I80" s="63">
        <f t="shared" ref="I80" si="16">IF(OR(F80=0,E80=0)," - ",NETWORKDAYS(E80,F80))</f>
        <v>2</v>
      </c>
      <c r="J80" s="94"/>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c r="AK80" s="106"/>
      <c r="AL80" s="106"/>
      <c r="AM80" s="106"/>
      <c r="AN80" s="106"/>
      <c r="AO80" s="106"/>
      <c r="AP80" s="106"/>
      <c r="AQ80" s="106"/>
      <c r="AR80" s="106"/>
      <c r="AS80" s="106"/>
      <c r="AT80" s="106"/>
      <c r="AU80" s="106"/>
      <c r="AV80" s="106"/>
      <c r="AW80" s="106"/>
      <c r="AX80" s="106"/>
      <c r="AY80" s="106"/>
      <c r="AZ80" s="106"/>
      <c r="BA80" s="106"/>
      <c r="BB80" s="106"/>
      <c r="BC80" s="106"/>
      <c r="BD80" s="106"/>
      <c r="BE80" s="106"/>
      <c r="BF80" s="106"/>
      <c r="BG80" s="106"/>
      <c r="BH80" s="106"/>
      <c r="BI80" s="106"/>
      <c r="BJ80" s="106"/>
      <c r="BK80" s="106"/>
      <c r="BL80" s="106"/>
      <c r="BM80" s="106"/>
      <c r="BN80" s="106"/>
    </row>
    <row r="81" spans="1:66" s="60" customFormat="1" ht="18" x14ac:dyDescent="0.2">
      <c r="A81" s="59" t="s">
        <v>211</v>
      </c>
      <c r="B81" s="126" t="s">
        <v>214</v>
      </c>
      <c r="C81" s="60" t="s">
        <v>279</v>
      </c>
      <c r="D81" s="125"/>
      <c r="E81" s="99">
        <v>44494</v>
      </c>
      <c r="F81" s="100">
        <f t="shared" si="15"/>
        <v>44495</v>
      </c>
      <c r="G81" s="61">
        <v>2</v>
      </c>
      <c r="H81" s="62"/>
      <c r="I81" s="63"/>
      <c r="J81" s="94"/>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c r="AK81" s="106"/>
      <c r="AL81" s="106"/>
      <c r="AM81" s="106"/>
      <c r="AN81" s="106"/>
      <c r="AO81" s="106"/>
      <c r="AP81" s="106"/>
      <c r="AQ81" s="106"/>
      <c r="AR81" s="106"/>
      <c r="AS81" s="106"/>
      <c r="AT81" s="106"/>
      <c r="AU81" s="106"/>
      <c r="AV81" s="106"/>
      <c r="AW81" s="106"/>
      <c r="AX81" s="106"/>
      <c r="AY81" s="106"/>
      <c r="AZ81" s="106"/>
      <c r="BA81" s="106"/>
      <c r="BB81" s="106"/>
      <c r="BC81" s="106"/>
      <c r="BD81" s="106"/>
      <c r="BE81" s="106"/>
      <c r="BF81" s="106"/>
      <c r="BG81" s="106"/>
      <c r="BH81" s="106"/>
      <c r="BI81" s="106"/>
      <c r="BJ81" s="106"/>
      <c r="BK81" s="106"/>
      <c r="BL81" s="106"/>
      <c r="BM81" s="106"/>
      <c r="BN81" s="106"/>
    </row>
    <row r="82" spans="1:66" s="60" customFormat="1" ht="18" x14ac:dyDescent="0.2">
      <c r="A82" s="59" t="s">
        <v>212</v>
      </c>
      <c r="B82" s="126" t="s">
        <v>215</v>
      </c>
      <c r="C82" s="60" t="s">
        <v>279</v>
      </c>
      <c r="D82" s="125"/>
      <c r="E82" s="99">
        <v>44494</v>
      </c>
      <c r="F82" s="100">
        <f t="shared" si="15"/>
        <v>44495</v>
      </c>
      <c r="G82" s="61">
        <v>2</v>
      </c>
      <c r="H82" s="62"/>
      <c r="I82" s="63"/>
      <c r="J82" s="94"/>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c r="AK82" s="106"/>
      <c r="AL82" s="106"/>
      <c r="AM82" s="106"/>
      <c r="AN82" s="106"/>
      <c r="AO82" s="106"/>
      <c r="AP82" s="106"/>
      <c r="AQ82" s="106"/>
      <c r="AR82" s="106"/>
      <c r="AS82" s="106"/>
      <c r="AT82" s="106"/>
      <c r="AU82" s="106"/>
      <c r="AV82" s="106"/>
      <c r="AW82" s="106"/>
      <c r="AX82" s="106"/>
      <c r="AY82" s="106"/>
      <c r="AZ82" s="106"/>
      <c r="BA82" s="106"/>
      <c r="BB82" s="106"/>
      <c r="BC82" s="106"/>
      <c r="BD82" s="106"/>
      <c r="BE82" s="106"/>
      <c r="BF82" s="106"/>
      <c r="BG82" s="106"/>
      <c r="BH82" s="106"/>
      <c r="BI82" s="106"/>
      <c r="BJ82" s="106"/>
      <c r="BK82" s="106"/>
      <c r="BL82" s="106"/>
      <c r="BM82" s="106"/>
      <c r="BN82" s="106"/>
    </row>
    <row r="83" spans="1:66" s="60" customFormat="1" ht="18" x14ac:dyDescent="0.2">
      <c r="A83" s="59" t="s">
        <v>213</v>
      </c>
      <c r="B83" s="126" t="s">
        <v>216</v>
      </c>
      <c r="C83" s="60" t="s">
        <v>279</v>
      </c>
      <c r="D83" s="125"/>
      <c r="E83" s="99">
        <v>44494</v>
      </c>
      <c r="F83" s="100">
        <f t="shared" si="15"/>
        <v>44495</v>
      </c>
      <c r="G83" s="61">
        <v>2</v>
      </c>
      <c r="H83" s="62"/>
      <c r="I83" s="63"/>
      <c r="J83" s="94"/>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c r="AK83" s="106"/>
      <c r="AL83" s="106"/>
      <c r="AM83" s="106"/>
      <c r="AN83" s="106"/>
      <c r="AO83" s="106"/>
      <c r="AP83" s="106"/>
      <c r="AQ83" s="106"/>
      <c r="AR83" s="106"/>
      <c r="AS83" s="106"/>
      <c r="AT83" s="106"/>
      <c r="AU83" s="106"/>
      <c r="AV83" s="106"/>
      <c r="AW83" s="106"/>
      <c r="AX83" s="106"/>
      <c r="AY83" s="106"/>
      <c r="AZ83" s="106"/>
      <c r="BA83" s="106"/>
      <c r="BB83" s="106"/>
      <c r="BC83" s="106"/>
      <c r="BD83" s="106"/>
      <c r="BE83" s="106"/>
      <c r="BF83" s="106"/>
      <c r="BG83" s="106"/>
      <c r="BH83" s="106"/>
      <c r="BI83" s="106"/>
      <c r="BJ83" s="106"/>
      <c r="BK83" s="106"/>
      <c r="BL83" s="106"/>
      <c r="BM83" s="106"/>
      <c r="BN83" s="106"/>
    </row>
    <row r="84" spans="1:66" s="60" customFormat="1" ht="18" x14ac:dyDescent="0.2">
      <c r="A8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84" s="124" t="s">
        <v>185</v>
      </c>
      <c r="C84" s="60" t="s">
        <v>279</v>
      </c>
      <c r="D84" s="125"/>
      <c r="E84" s="99">
        <v>44496</v>
      </c>
      <c r="F84" s="100">
        <f t="shared" si="11"/>
        <v>44498</v>
      </c>
      <c r="G84" s="61">
        <v>3</v>
      </c>
      <c r="H84" s="62">
        <v>0</v>
      </c>
      <c r="I84" s="63">
        <f t="shared" si="12"/>
        <v>3</v>
      </c>
      <c r="J84" s="94"/>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c r="AK84" s="106"/>
      <c r="AL84" s="106"/>
      <c r="AM84" s="106"/>
      <c r="AN84" s="106"/>
      <c r="AO84" s="106"/>
      <c r="AP84" s="106"/>
      <c r="AQ84" s="106"/>
      <c r="AR84" s="106"/>
      <c r="AS84" s="106"/>
      <c r="AT84" s="106"/>
      <c r="AU84" s="106"/>
      <c r="AV84" s="106"/>
      <c r="AW84" s="106"/>
      <c r="AX84" s="106"/>
      <c r="AY84" s="106"/>
      <c r="AZ84" s="106"/>
      <c r="BA84" s="106"/>
      <c r="BB84" s="106"/>
      <c r="BC84" s="106"/>
      <c r="BD84" s="106"/>
      <c r="BE84" s="106"/>
      <c r="BF84" s="106"/>
      <c r="BG84" s="106"/>
      <c r="BH84" s="106"/>
      <c r="BI84" s="106"/>
      <c r="BJ84" s="106"/>
      <c r="BK84" s="106"/>
      <c r="BL84" s="106"/>
      <c r="BM84" s="106"/>
      <c r="BN84" s="106"/>
    </row>
    <row r="85" spans="1:66" s="60" customFormat="1" ht="18" x14ac:dyDescent="0.2">
      <c r="A85" s="59" t="s">
        <v>220</v>
      </c>
      <c r="B85" s="126" t="s">
        <v>218</v>
      </c>
      <c r="C85" s="60" t="s">
        <v>279</v>
      </c>
      <c r="D85" s="125"/>
      <c r="E85" s="99">
        <v>44496</v>
      </c>
      <c r="F85" s="100">
        <f t="shared" si="11"/>
        <v>44498</v>
      </c>
      <c r="G85" s="61">
        <v>3</v>
      </c>
      <c r="H85" s="62"/>
      <c r="I85" s="63"/>
      <c r="J85" s="94"/>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c r="AK85" s="106"/>
      <c r="AL85" s="106"/>
      <c r="AM85" s="106"/>
      <c r="AN85" s="106"/>
      <c r="AO85" s="106"/>
      <c r="AP85" s="106"/>
      <c r="AQ85" s="106"/>
      <c r="AR85" s="106"/>
      <c r="AS85" s="106"/>
      <c r="AT85" s="106"/>
      <c r="AU85" s="106"/>
      <c r="AV85" s="106"/>
      <c r="AW85" s="106"/>
      <c r="AX85" s="106"/>
      <c r="AY85" s="106"/>
      <c r="AZ85" s="106"/>
      <c r="BA85" s="106"/>
      <c r="BB85" s="106"/>
      <c r="BC85" s="106"/>
      <c r="BD85" s="106"/>
      <c r="BE85" s="106"/>
      <c r="BF85" s="106"/>
      <c r="BG85" s="106"/>
      <c r="BH85" s="106"/>
      <c r="BI85" s="106"/>
      <c r="BJ85" s="106"/>
      <c r="BK85" s="106"/>
      <c r="BL85" s="106"/>
      <c r="BM85" s="106"/>
      <c r="BN85" s="106"/>
    </row>
    <row r="86" spans="1:66" s="60" customFormat="1" ht="18" x14ac:dyDescent="0.2">
      <c r="A86" s="59" t="s">
        <v>221</v>
      </c>
      <c r="B86" s="126" t="s">
        <v>219</v>
      </c>
      <c r="C86" s="60" t="s">
        <v>279</v>
      </c>
      <c r="D86" s="125"/>
      <c r="E86" s="99">
        <v>44496</v>
      </c>
      <c r="F86" s="100">
        <f t="shared" si="11"/>
        <v>44498</v>
      </c>
      <c r="G86" s="61">
        <v>3</v>
      </c>
      <c r="H86" s="62"/>
      <c r="I86" s="63"/>
      <c r="J86" s="94"/>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c r="AK86" s="106"/>
      <c r="AL86" s="106"/>
      <c r="AM86" s="106"/>
      <c r="AN86" s="106"/>
      <c r="AO86" s="106"/>
      <c r="AP86" s="106"/>
      <c r="AQ86" s="106"/>
      <c r="AR86" s="106"/>
      <c r="AS86" s="106"/>
      <c r="AT86" s="106"/>
      <c r="AU86" s="106"/>
      <c r="AV86" s="106"/>
      <c r="AW86" s="106"/>
      <c r="AX86" s="106"/>
      <c r="AY86" s="106"/>
      <c r="AZ86" s="106"/>
      <c r="BA86" s="106"/>
      <c r="BB86" s="106"/>
      <c r="BC86" s="106"/>
      <c r="BD86" s="106"/>
      <c r="BE86" s="106"/>
      <c r="BF86" s="106"/>
      <c r="BG86" s="106"/>
      <c r="BH86" s="106"/>
      <c r="BI86" s="106"/>
      <c r="BJ86" s="106"/>
      <c r="BK86" s="106"/>
      <c r="BL86" s="106"/>
      <c r="BM86" s="106"/>
      <c r="BN86" s="106"/>
    </row>
    <row r="87" spans="1:66" s="60" customFormat="1" ht="18" x14ac:dyDescent="0.2">
      <c r="A87" s="59" t="s">
        <v>222</v>
      </c>
      <c r="B87" s="126" t="s">
        <v>142</v>
      </c>
      <c r="C87" s="60" t="s">
        <v>279</v>
      </c>
      <c r="D87" s="125"/>
      <c r="E87" s="99">
        <v>44496</v>
      </c>
      <c r="F87" s="100">
        <f t="shared" si="11"/>
        <v>44498</v>
      </c>
      <c r="G87" s="61">
        <v>3</v>
      </c>
      <c r="H87" s="62"/>
      <c r="I87" s="63"/>
      <c r="J87" s="94"/>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06"/>
      <c r="AQ87" s="106"/>
      <c r="AR87" s="106"/>
      <c r="AS87" s="106"/>
      <c r="AT87" s="106"/>
      <c r="AU87" s="106"/>
      <c r="AV87" s="106"/>
      <c r="AW87" s="106"/>
      <c r="AX87" s="106"/>
      <c r="AY87" s="106"/>
      <c r="AZ87" s="106"/>
      <c r="BA87" s="106"/>
      <c r="BB87" s="106"/>
      <c r="BC87" s="106"/>
      <c r="BD87" s="106"/>
      <c r="BE87" s="106"/>
      <c r="BF87" s="106"/>
      <c r="BG87" s="106"/>
      <c r="BH87" s="106"/>
      <c r="BI87" s="106"/>
      <c r="BJ87" s="106"/>
      <c r="BK87" s="106"/>
      <c r="BL87" s="106"/>
      <c r="BM87" s="106"/>
      <c r="BN87" s="106"/>
    </row>
    <row r="88" spans="1:66" s="60" customFormat="1" ht="18" x14ac:dyDescent="0.2">
      <c r="A88" s="59" t="s">
        <v>223</v>
      </c>
      <c r="B88" s="126" t="s">
        <v>143</v>
      </c>
      <c r="C88" s="60" t="s">
        <v>279</v>
      </c>
      <c r="D88" s="125"/>
      <c r="E88" s="99">
        <v>44496</v>
      </c>
      <c r="F88" s="100">
        <f t="shared" si="11"/>
        <v>44498</v>
      </c>
      <c r="G88" s="61">
        <v>3</v>
      </c>
      <c r="H88" s="62"/>
      <c r="I88" s="63"/>
      <c r="J88" s="94"/>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6"/>
      <c r="AL88" s="106"/>
      <c r="AM88" s="106"/>
      <c r="AN88" s="106"/>
      <c r="AO88" s="106"/>
      <c r="AP88" s="106"/>
      <c r="AQ88" s="106"/>
      <c r="AR88" s="106"/>
      <c r="AS88" s="106"/>
      <c r="AT88" s="106"/>
      <c r="AU88" s="106"/>
      <c r="AV88" s="106"/>
      <c r="AW88" s="106"/>
      <c r="AX88" s="106"/>
      <c r="AY88" s="106"/>
      <c r="AZ88" s="106"/>
      <c r="BA88" s="106"/>
      <c r="BB88" s="106"/>
      <c r="BC88" s="106"/>
      <c r="BD88" s="106"/>
      <c r="BE88" s="106"/>
      <c r="BF88" s="106"/>
      <c r="BG88" s="106"/>
      <c r="BH88" s="106"/>
      <c r="BI88" s="106"/>
      <c r="BJ88" s="106"/>
      <c r="BK88" s="106"/>
      <c r="BL88" s="106"/>
      <c r="BM88" s="106"/>
      <c r="BN88" s="106"/>
    </row>
    <row r="89" spans="1:66" s="60" customFormat="1" ht="18" x14ac:dyDescent="0.2">
      <c r="A89" s="59" t="s">
        <v>224</v>
      </c>
      <c r="B89" s="126" t="s">
        <v>144</v>
      </c>
      <c r="C89" s="60" t="s">
        <v>279</v>
      </c>
      <c r="D89" s="125"/>
      <c r="E89" s="99">
        <v>44496</v>
      </c>
      <c r="F89" s="100">
        <f t="shared" si="11"/>
        <v>44498</v>
      </c>
      <c r="G89" s="61">
        <v>3</v>
      </c>
      <c r="H89" s="62"/>
      <c r="I89" s="63"/>
      <c r="J89" s="94"/>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row>
    <row r="90" spans="1:66" s="60" customFormat="1" ht="18" x14ac:dyDescent="0.2">
      <c r="A90" s="59" t="s">
        <v>225</v>
      </c>
      <c r="B90" s="126" t="s">
        <v>145</v>
      </c>
      <c r="C90" s="60" t="s">
        <v>279</v>
      </c>
      <c r="D90" s="125"/>
      <c r="E90" s="99">
        <v>44496</v>
      </c>
      <c r="F90" s="100">
        <f t="shared" si="11"/>
        <v>44498</v>
      </c>
      <c r="G90" s="61">
        <v>3</v>
      </c>
      <c r="H90" s="62"/>
      <c r="I90" s="63"/>
      <c r="J90" s="94"/>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c r="BB90" s="106"/>
      <c r="BC90" s="106"/>
      <c r="BD90" s="106"/>
      <c r="BE90" s="106"/>
      <c r="BF90" s="106"/>
      <c r="BG90" s="106"/>
      <c r="BH90" s="106"/>
      <c r="BI90" s="106"/>
      <c r="BJ90" s="106"/>
      <c r="BK90" s="106"/>
      <c r="BL90" s="106"/>
      <c r="BM90" s="106"/>
      <c r="BN90" s="106"/>
    </row>
    <row r="91" spans="1:66" s="60" customFormat="1" ht="18" x14ac:dyDescent="0.2">
      <c r="A91" s="59" t="s">
        <v>226</v>
      </c>
      <c r="B91" s="126" t="s">
        <v>146</v>
      </c>
      <c r="C91" s="60" t="s">
        <v>279</v>
      </c>
      <c r="D91" s="125"/>
      <c r="E91" s="99">
        <v>44496</v>
      </c>
      <c r="F91" s="100">
        <f t="shared" si="11"/>
        <v>44498</v>
      </c>
      <c r="G91" s="61">
        <v>3</v>
      </c>
      <c r="H91" s="62"/>
      <c r="I91" s="63"/>
      <c r="J91" s="94"/>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c r="BF91" s="106"/>
      <c r="BG91" s="106"/>
      <c r="BH91" s="106"/>
      <c r="BI91" s="106"/>
      <c r="BJ91" s="106"/>
      <c r="BK91" s="106"/>
      <c r="BL91" s="106"/>
      <c r="BM91" s="106"/>
      <c r="BN91" s="106"/>
    </row>
    <row r="92" spans="1:66" s="60" customFormat="1" ht="18" x14ac:dyDescent="0.2">
      <c r="A92" s="59" t="s">
        <v>227</v>
      </c>
      <c r="B92" s="126" t="s">
        <v>147</v>
      </c>
      <c r="C92" s="60" t="s">
        <v>279</v>
      </c>
      <c r="D92" s="125"/>
      <c r="E92" s="99">
        <v>44496</v>
      </c>
      <c r="F92" s="100">
        <f t="shared" si="11"/>
        <v>44498</v>
      </c>
      <c r="G92" s="61">
        <v>3</v>
      </c>
      <c r="H92" s="62"/>
      <c r="I92" s="63"/>
      <c r="J92" s="94"/>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row>
    <row r="93" spans="1:66" s="60" customFormat="1" ht="18" x14ac:dyDescent="0.2">
      <c r="A93" s="59" t="s">
        <v>228</v>
      </c>
      <c r="B93" s="126" t="s">
        <v>217</v>
      </c>
      <c r="C93" s="60" t="s">
        <v>279</v>
      </c>
      <c r="D93" s="125"/>
      <c r="E93" s="99">
        <v>44496</v>
      </c>
      <c r="F93" s="100">
        <f t="shared" si="11"/>
        <v>44498</v>
      </c>
      <c r="G93" s="61">
        <v>3</v>
      </c>
      <c r="H93" s="62"/>
      <c r="I93" s="63"/>
      <c r="J93" s="94"/>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row>
    <row r="94" spans="1:66" s="54" customFormat="1" ht="18" x14ac:dyDescent="0.2">
      <c r="A94" s="52" t="str">
        <f>IF(ISERROR(VALUE(SUBSTITUTE(prevWBS,".",""))),"1",IF(ISERROR(FIND("`",SUBSTITUTE(prevWBS,".","`",1))),TEXT(VALUE(prevWBS)+1,"#"),TEXT(VALUE(LEFT(prevWBS,FIND("`",SUBSTITUTE(prevWBS,".","`",1))-1))+1,"#")))</f>
        <v>5</v>
      </c>
      <c r="B94" s="53" t="s">
        <v>229</v>
      </c>
      <c r="D94" s="55"/>
      <c r="E94" s="101"/>
      <c r="F94" s="101" t="str">
        <f t="shared" ref="F94:F103" si="17">IF(ISBLANK(E94)," - ",IF(G94=0,E94,E94+G94-1))</f>
        <v xml:space="preserve"> - </v>
      </c>
      <c r="G94" s="56"/>
      <c r="H94" s="57"/>
      <c r="I94" s="58" t="str">
        <f t="shared" ref="I94:I101" si="18">IF(OR(F94=0,E94=0)," - ",NETWORKDAYS(E94,F94))</f>
        <v xml:space="preserve"> - </v>
      </c>
      <c r="J94" s="95"/>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row>
    <row r="95" spans="1:66" s="60" customFormat="1" ht="18" x14ac:dyDescent="0.2">
      <c r="A9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5" s="124" t="s">
        <v>230</v>
      </c>
      <c r="C95" s="60" t="s">
        <v>279</v>
      </c>
      <c r="D95" s="125"/>
      <c r="E95" s="99">
        <v>44501</v>
      </c>
      <c r="F95" s="100">
        <f t="shared" si="17"/>
        <v>44501</v>
      </c>
      <c r="G95" s="61">
        <v>1</v>
      </c>
      <c r="H95" s="62">
        <v>0</v>
      </c>
      <c r="I95" s="63">
        <f t="shared" si="18"/>
        <v>1</v>
      </c>
      <c r="J95" s="94"/>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c r="AK95" s="106"/>
      <c r="AL95" s="106"/>
      <c r="AM95" s="106"/>
      <c r="AN95" s="106"/>
      <c r="AO95" s="106"/>
      <c r="AP95" s="106"/>
      <c r="AQ95" s="106"/>
      <c r="AR95" s="106"/>
      <c r="AS95" s="106"/>
      <c r="AT95" s="106"/>
      <c r="AU95" s="106"/>
      <c r="AV95" s="106"/>
      <c r="AW95" s="106"/>
      <c r="AX95" s="106"/>
      <c r="AY95" s="106"/>
      <c r="AZ95" s="106"/>
      <c r="BA95" s="106"/>
      <c r="BB95" s="106"/>
      <c r="BC95" s="106"/>
      <c r="BD95" s="106"/>
      <c r="BE95" s="106"/>
      <c r="BF95" s="106"/>
      <c r="BG95" s="106"/>
      <c r="BH95" s="106"/>
      <c r="BI95" s="106"/>
      <c r="BJ95" s="106"/>
      <c r="BK95" s="106"/>
      <c r="BL95" s="106"/>
      <c r="BM95" s="106"/>
      <c r="BN95" s="106"/>
    </row>
    <row r="96" spans="1:66" s="60" customFormat="1" ht="18" x14ac:dyDescent="0.2">
      <c r="A96" s="59" t="s">
        <v>241</v>
      </c>
      <c r="B96" s="126" t="s">
        <v>239</v>
      </c>
      <c r="C96" s="60" t="s">
        <v>279</v>
      </c>
      <c r="D96" s="125"/>
      <c r="E96" s="99">
        <v>44501</v>
      </c>
      <c r="F96" s="100">
        <f t="shared" si="17"/>
        <v>44501</v>
      </c>
      <c r="G96" s="61">
        <v>1</v>
      </c>
      <c r="H96" s="62"/>
      <c r="I96" s="63"/>
      <c r="J96" s="94"/>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c r="BF96" s="106"/>
      <c r="BG96" s="106"/>
      <c r="BH96" s="106"/>
      <c r="BI96" s="106"/>
      <c r="BJ96" s="106"/>
      <c r="BK96" s="106"/>
      <c r="BL96" s="106"/>
      <c r="BM96" s="106"/>
      <c r="BN96" s="106"/>
    </row>
    <row r="97" spans="1:66" s="60" customFormat="1" ht="18" x14ac:dyDescent="0.2">
      <c r="A97" s="59" t="s">
        <v>242</v>
      </c>
      <c r="B97" s="126" t="s">
        <v>240</v>
      </c>
      <c r="C97" s="60" t="s">
        <v>279</v>
      </c>
      <c r="D97" s="125"/>
      <c r="E97" s="99">
        <v>44501</v>
      </c>
      <c r="F97" s="100">
        <f t="shared" si="17"/>
        <v>44501</v>
      </c>
      <c r="G97" s="61">
        <v>1</v>
      </c>
      <c r="H97" s="62"/>
      <c r="I97" s="63"/>
      <c r="J97" s="94"/>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row>
    <row r="98" spans="1:66" s="60" customFormat="1" ht="18" x14ac:dyDescent="0.2">
      <c r="A9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8" s="124" t="s">
        <v>231</v>
      </c>
      <c r="C98" s="60" t="s">
        <v>279</v>
      </c>
      <c r="D98" s="125"/>
      <c r="E98" s="99">
        <v>44502</v>
      </c>
      <c r="F98" s="100">
        <f t="shared" si="17"/>
        <v>44502</v>
      </c>
      <c r="G98" s="61">
        <v>1</v>
      </c>
      <c r="H98" s="62">
        <v>0</v>
      </c>
      <c r="I98" s="63">
        <f t="shared" si="18"/>
        <v>1</v>
      </c>
      <c r="J98" s="94"/>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c r="AK98" s="106"/>
      <c r="AL98" s="106"/>
      <c r="AM98" s="106"/>
      <c r="AN98" s="106"/>
      <c r="AO98" s="106"/>
      <c r="AP98" s="106"/>
      <c r="AQ98" s="106"/>
      <c r="AR98" s="106"/>
      <c r="AS98" s="106"/>
      <c r="AT98" s="106"/>
      <c r="AU98" s="106"/>
      <c r="AV98" s="106"/>
      <c r="AW98" s="106"/>
      <c r="AX98" s="106"/>
      <c r="AY98" s="106"/>
      <c r="AZ98" s="106"/>
      <c r="BA98" s="106"/>
      <c r="BB98" s="106"/>
      <c r="BC98" s="106"/>
      <c r="BD98" s="106"/>
      <c r="BE98" s="106"/>
      <c r="BF98" s="106"/>
      <c r="BG98" s="106"/>
      <c r="BH98" s="106"/>
      <c r="BI98" s="106"/>
      <c r="BJ98" s="106"/>
      <c r="BK98" s="106"/>
      <c r="BL98" s="106"/>
      <c r="BM98" s="106"/>
      <c r="BN98" s="106"/>
    </row>
    <row r="99" spans="1:66" s="60" customFormat="1" ht="18" x14ac:dyDescent="0.2">
      <c r="A99" s="59" t="s">
        <v>241</v>
      </c>
      <c r="B99" s="126" t="s">
        <v>239</v>
      </c>
      <c r="C99" s="60" t="s">
        <v>279</v>
      </c>
      <c r="D99" s="125"/>
      <c r="E99" s="99">
        <v>44502</v>
      </c>
      <c r="F99" s="100">
        <f t="shared" si="17"/>
        <v>44502</v>
      </c>
      <c r="G99" s="61">
        <v>1</v>
      </c>
      <c r="H99" s="62"/>
      <c r="I99" s="63"/>
      <c r="J99" s="94"/>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c r="AK99" s="106"/>
      <c r="AL99" s="106"/>
      <c r="AM99" s="106"/>
      <c r="AN99" s="106"/>
      <c r="AO99" s="106"/>
      <c r="AP99" s="106"/>
      <c r="AQ99" s="106"/>
      <c r="AR99" s="106"/>
      <c r="AS99" s="106"/>
      <c r="AT99" s="106"/>
      <c r="AU99" s="106"/>
      <c r="AV99" s="106"/>
      <c r="AW99" s="106"/>
      <c r="AX99" s="106"/>
      <c r="AY99" s="106"/>
      <c r="AZ99" s="106"/>
      <c r="BA99" s="106"/>
      <c r="BB99" s="106"/>
      <c r="BC99" s="106"/>
      <c r="BD99" s="106"/>
      <c r="BE99" s="106"/>
      <c r="BF99" s="106"/>
      <c r="BG99" s="106"/>
      <c r="BH99" s="106"/>
      <c r="BI99" s="106"/>
      <c r="BJ99" s="106"/>
      <c r="BK99" s="106"/>
      <c r="BL99" s="106"/>
      <c r="BM99" s="106"/>
      <c r="BN99" s="106"/>
    </row>
    <row r="100" spans="1:66" s="60" customFormat="1" ht="18" x14ac:dyDescent="0.2">
      <c r="A100" s="59" t="s">
        <v>242</v>
      </c>
      <c r="B100" s="126" t="s">
        <v>240</v>
      </c>
      <c r="C100" s="60" t="s">
        <v>279</v>
      </c>
      <c r="D100" s="125"/>
      <c r="E100" s="99">
        <v>44502</v>
      </c>
      <c r="F100" s="100">
        <f t="shared" si="17"/>
        <v>44502</v>
      </c>
      <c r="G100" s="61">
        <v>1</v>
      </c>
      <c r="H100" s="62"/>
      <c r="I100" s="63"/>
      <c r="J100" s="94"/>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6"/>
      <c r="AS100" s="106"/>
      <c r="AT100" s="106"/>
      <c r="AU100" s="106"/>
      <c r="AV100" s="106"/>
      <c r="AW100" s="106"/>
      <c r="AX100" s="106"/>
      <c r="AY100" s="106"/>
      <c r="AZ100" s="106"/>
      <c r="BA100" s="106"/>
      <c r="BB100" s="106"/>
      <c r="BC100" s="106"/>
      <c r="BD100" s="106"/>
      <c r="BE100" s="106"/>
      <c r="BF100" s="106"/>
      <c r="BG100" s="106"/>
      <c r="BH100" s="106"/>
      <c r="BI100" s="106"/>
      <c r="BJ100" s="106"/>
      <c r="BK100" s="106"/>
      <c r="BL100" s="106"/>
      <c r="BM100" s="106"/>
      <c r="BN100" s="106"/>
    </row>
    <row r="101" spans="1:66" s="60" customFormat="1" ht="18" x14ac:dyDescent="0.2">
      <c r="A10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01" s="124" t="s">
        <v>232</v>
      </c>
      <c r="C101" s="60" t="s">
        <v>279</v>
      </c>
      <c r="D101" s="125"/>
      <c r="E101" s="99">
        <v>44503</v>
      </c>
      <c r="F101" s="100">
        <f t="shared" si="17"/>
        <v>44503</v>
      </c>
      <c r="G101" s="61">
        <v>1</v>
      </c>
      <c r="H101" s="62">
        <v>0</v>
      </c>
      <c r="I101" s="63">
        <f t="shared" si="18"/>
        <v>1</v>
      </c>
      <c r="J101" s="94"/>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6"/>
      <c r="AS101" s="106"/>
      <c r="AT101" s="106"/>
      <c r="AU101" s="106"/>
      <c r="AV101" s="106"/>
      <c r="AW101" s="106"/>
      <c r="AX101" s="106"/>
      <c r="AY101" s="106"/>
      <c r="AZ101" s="106"/>
      <c r="BA101" s="106"/>
      <c r="BB101" s="106"/>
      <c r="BC101" s="106"/>
      <c r="BD101" s="106"/>
      <c r="BE101" s="106"/>
      <c r="BF101" s="106"/>
      <c r="BG101" s="106"/>
      <c r="BH101" s="106"/>
      <c r="BI101" s="106"/>
      <c r="BJ101" s="106"/>
      <c r="BK101" s="106"/>
      <c r="BL101" s="106"/>
      <c r="BM101" s="106"/>
      <c r="BN101" s="106"/>
    </row>
    <row r="102" spans="1:66" s="60" customFormat="1" ht="18" x14ac:dyDescent="0.2">
      <c r="A102" s="59" t="s">
        <v>241</v>
      </c>
      <c r="B102" s="126" t="s">
        <v>239</v>
      </c>
      <c r="C102" s="60" t="s">
        <v>279</v>
      </c>
      <c r="D102" s="125"/>
      <c r="E102" s="99">
        <v>44503</v>
      </c>
      <c r="F102" s="100">
        <f t="shared" si="17"/>
        <v>44503</v>
      </c>
      <c r="G102" s="61">
        <v>1</v>
      </c>
      <c r="H102" s="62"/>
      <c r="I102" s="63"/>
      <c r="J102" s="94"/>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6"/>
      <c r="AS102" s="106"/>
      <c r="AT102" s="106"/>
      <c r="AU102" s="106"/>
      <c r="AV102" s="106"/>
      <c r="AW102" s="106"/>
      <c r="AX102" s="106"/>
      <c r="AY102" s="106"/>
      <c r="AZ102" s="106"/>
      <c r="BA102" s="106"/>
      <c r="BB102" s="106"/>
      <c r="BC102" s="106"/>
      <c r="BD102" s="106"/>
      <c r="BE102" s="106"/>
      <c r="BF102" s="106"/>
      <c r="BG102" s="106"/>
      <c r="BH102" s="106"/>
      <c r="BI102" s="106"/>
      <c r="BJ102" s="106"/>
      <c r="BK102" s="106"/>
      <c r="BL102" s="106"/>
      <c r="BM102" s="106"/>
      <c r="BN102" s="106"/>
    </row>
    <row r="103" spans="1:66" s="60" customFormat="1" ht="18" x14ac:dyDescent="0.2">
      <c r="A103" s="59" t="s">
        <v>242</v>
      </c>
      <c r="B103" s="126" t="s">
        <v>240</v>
      </c>
      <c r="C103" s="60" t="s">
        <v>279</v>
      </c>
      <c r="D103" s="125"/>
      <c r="E103" s="99">
        <v>44503</v>
      </c>
      <c r="F103" s="100">
        <f t="shared" si="17"/>
        <v>44503</v>
      </c>
      <c r="G103" s="61">
        <v>1</v>
      </c>
      <c r="H103" s="62"/>
      <c r="I103" s="63"/>
      <c r="J103" s="94"/>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6"/>
      <c r="AS103" s="106"/>
      <c r="AT103" s="106"/>
      <c r="AU103" s="106"/>
      <c r="AV103" s="106"/>
      <c r="AW103" s="106"/>
      <c r="AX103" s="106"/>
      <c r="AY103" s="106"/>
      <c r="AZ103" s="106"/>
      <c r="BA103" s="106"/>
      <c r="BB103" s="106"/>
      <c r="BC103" s="106"/>
      <c r="BD103" s="106"/>
      <c r="BE103" s="106"/>
      <c r="BF103" s="106"/>
      <c r="BG103" s="106"/>
      <c r="BH103" s="106"/>
      <c r="BI103" s="106"/>
      <c r="BJ103" s="106"/>
      <c r="BK103" s="106"/>
      <c r="BL103" s="106"/>
      <c r="BM103" s="106"/>
      <c r="BN103" s="106"/>
    </row>
    <row r="104" spans="1:66" s="60" customFormat="1" ht="18" x14ac:dyDescent="0.2">
      <c r="A10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04" s="124" t="s">
        <v>233</v>
      </c>
      <c r="C104" s="60" t="s">
        <v>279</v>
      </c>
      <c r="D104" s="125"/>
      <c r="E104" s="99">
        <v>44504</v>
      </c>
      <c r="F104" s="100">
        <f t="shared" si="11"/>
        <v>44504</v>
      </c>
      <c r="G104" s="61">
        <v>1</v>
      </c>
      <c r="H104" s="62">
        <v>0</v>
      </c>
      <c r="I104" s="63">
        <f t="shared" si="12"/>
        <v>1</v>
      </c>
      <c r="J104" s="94"/>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6"/>
      <c r="AS104" s="106"/>
      <c r="AT104" s="106"/>
      <c r="AU104" s="106"/>
      <c r="AV104" s="106"/>
      <c r="AW104" s="106"/>
      <c r="AX104" s="106"/>
      <c r="AY104" s="106"/>
      <c r="AZ104" s="106"/>
      <c r="BA104" s="106"/>
      <c r="BB104" s="106"/>
      <c r="BC104" s="106"/>
      <c r="BD104" s="106"/>
      <c r="BE104" s="106"/>
      <c r="BF104" s="106"/>
      <c r="BG104" s="106"/>
      <c r="BH104" s="106"/>
      <c r="BI104" s="106"/>
      <c r="BJ104" s="106"/>
      <c r="BK104" s="106"/>
      <c r="BL104" s="106"/>
      <c r="BM104" s="106"/>
      <c r="BN104" s="106"/>
    </row>
    <row r="105" spans="1:66" s="60" customFormat="1" ht="18" x14ac:dyDescent="0.2">
      <c r="A105" s="59" t="s">
        <v>243</v>
      </c>
      <c r="B105" s="126" t="s">
        <v>239</v>
      </c>
      <c r="C105" s="60" t="s">
        <v>279</v>
      </c>
      <c r="D105" s="125"/>
      <c r="E105" s="99">
        <v>44504</v>
      </c>
      <c r="F105" s="100">
        <f t="shared" si="11"/>
        <v>44504</v>
      </c>
      <c r="G105" s="61">
        <v>1</v>
      </c>
      <c r="H105" s="62"/>
      <c r="I105" s="63"/>
      <c r="J105" s="94"/>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6"/>
      <c r="AS105" s="106"/>
      <c r="AT105" s="106"/>
      <c r="AU105" s="106"/>
      <c r="AV105" s="106"/>
      <c r="AW105" s="106"/>
      <c r="AX105" s="106"/>
      <c r="AY105" s="106"/>
      <c r="AZ105" s="106"/>
      <c r="BA105" s="106"/>
      <c r="BB105" s="106"/>
      <c r="BC105" s="106"/>
      <c r="BD105" s="106"/>
      <c r="BE105" s="106"/>
      <c r="BF105" s="106"/>
      <c r="BG105" s="106"/>
      <c r="BH105" s="106"/>
      <c r="BI105" s="106"/>
      <c r="BJ105" s="106"/>
      <c r="BK105" s="106"/>
      <c r="BL105" s="106"/>
      <c r="BM105" s="106"/>
      <c r="BN105" s="106"/>
    </row>
    <row r="106" spans="1:66" s="60" customFormat="1" ht="18" x14ac:dyDescent="0.2">
      <c r="A106" s="59" t="s">
        <v>244</v>
      </c>
      <c r="B106" s="126" t="s">
        <v>240</v>
      </c>
      <c r="C106" s="60" t="s">
        <v>279</v>
      </c>
      <c r="D106" s="125"/>
      <c r="E106" s="99">
        <v>44504</v>
      </c>
      <c r="F106" s="100">
        <f t="shared" si="11"/>
        <v>44504</v>
      </c>
      <c r="G106" s="61">
        <v>1</v>
      </c>
      <c r="H106" s="62"/>
      <c r="I106" s="63"/>
      <c r="J106" s="94"/>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6"/>
      <c r="AS106" s="106"/>
      <c r="AT106" s="106"/>
      <c r="AU106" s="106"/>
      <c r="AV106" s="106"/>
      <c r="AW106" s="106"/>
      <c r="AX106" s="106"/>
      <c r="AY106" s="106"/>
      <c r="AZ106" s="106"/>
      <c r="BA106" s="106"/>
      <c r="BB106" s="106"/>
      <c r="BC106" s="106"/>
      <c r="BD106" s="106"/>
      <c r="BE106" s="106"/>
      <c r="BF106" s="106"/>
      <c r="BG106" s="106"/>
      <c r="BH106" s="106"/>
      <c r="BI106" s="106"/>
      <c r="BJ106" s="106"/>
      <c r="BK106" s="106"/>
      <c r="BL106" s="106"/>
      <c r="BM106" s="106"/>
      <c r="BN106" s="106"/>
    </row>
    <row r="107" spans="1:66" s="60" customFormat="1" ht="18" x14ac:dyDescent="0.2">
      <c r="A10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107" s="124" t="s">
        <v>234</v>
      </c>
      <c r="C107" s="60" t="s">
        <v>279</v>
      </c>
      <c r="D107" s="125"/>
      <c r="E107" s="99">
        <v>44505</v>
      </c>
      <c r="F107" s="100">
        <f t="shared" si="11"/>
        <v>44505</v>
      </c>
      <c r="G107" s="61">
        <v>1</v>
      </c>
      <c r="H107" s="62">
        <v>0</v>
      </c>
      <c r="I107" s="63">
        <f t="shared" si="12"/>
        <v>1</v>
      </c>
      <c r="J107" s="94"/>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6"/>
      <c r="AS107" s="106"/>
      <c r="AT107" s="106"/>
      <c r="AU107" s="106"/>
      <c r="AV107" s="106"/>
      <c r="AW107" s="106"/>
      <c r="AX107" s="106"/>
      <c r="AY107" s="106"/>
      <c r="AZ107" s="106"/>
      <c r="BA107" s="106"/>
      <c r="BB107" s="106"/>
      <c r="BC107" s="106"/>
      <c r="BD107" s="106"/>
      <c r="BE107" s="106"/>
      <c r="BF107" s="106"/>
      <c r="BG107" s="106"/>
      <c r="BH107" s="106"/>
      <c r="BI107" s="106"/>
      <c r="BJ107" s="106"/>
      <c r="BK107" s="106"/>
      <c r="BL107" s="106"/>
      <c r="BM107" s="106"/>
      <c r="BN107" s="106"/>
    </row>
    <row r="108" spans="1:66" s="60" customFormat="1" ht="18" x14ac:dyDescent="0.2">
      <c r="A108" s="59" t="s">
        <v>245</v>
      </c>
      <c r="B108" s="126" t="s">
        <v>239</v>
      </c>
      <c r="C108" s="60" t="s">
        <v>279</v>
      </c>
      <c r="D108" s="125"/>
      <c r="E108" s="99">
        <v>44505</v>
      </c>
      <c r="F108" s="100">
        <f t="shared" si="11"/>
        <v>44505</v>
      </c>
      <c r="G108" s="61">
        <v>1</v>
      </c>
      <c r="H108" s="62"/>
      <c r="I108" s="63"/>
      <c r="J108" s="94"/>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6"/>
      <c r="AS108" s="106"/>
      <c r="AT108" s="106"/>
      <c r="AU108" s="106"/>
      <c r="AV108" s="106"/>
      <c r="AW108" s="106"/>
      <c r="AX108" s="106"/>
      <c r="AY108" s="106"/>
      <c r="AZ108" s="106"/>
      <c r="BA108" s="106"/>
      <c r="BB108" s="106"/>
      <c r="BC108" s="106"/>
      <c r="BD108" s="106"/>
      <c r="BE108" s="106"/>
      <c r="BF108" s="106"/>
      <c r="BG108" s="106"/>
      <c r="BH108" s="106"/>
      <c r="BI108" s="106"/>
      <c r="BJ108" s="106"/>
      <c r="BK108" s="106"/>
      <c r="BL108" s="106"/>
      <c r="BM108" s="106"/>
      <c r="BN108" s="106"/>
    </row>
    <row r="109" spans="1:66" s="60" customFormat="1" ht="18" x14ac:dyDescent="0.2">
      <c r="A109" s="59" t="s">
        <v>246</v>
      </c>
      <c r="B109" s="126" t="s">
        <v>240</v>
      </c>
      <c r="C109" s="60" t="s">
        <v>279</v>
      </c>
      <c r="D109" s="125"/>
      <c r="E109" s="99">
        <v>44505</v>
      </c>
      <c r="F109" s="100">
        <f t="shared" si="11"/>
        <v>44505</v>
      </c>
      <c r="G109" s="61">
        <v>1</v>
      </c>
      <c r="H109" s="62"/>
      <c r="I109" s="63"/>
      <c r="J109" s="94"/>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6"/>
      <c r="AS109" s="106"/>
      <c r="AT109" s="106"/>
      <c r="AU109" s="106"/>
      <c r="AV109" s="106"/>
      <c r="AW109" s="106"/>
      <c r="AX109" s="106"/>
      <c r="AY109" s="106"/>
      <c r="AZ109" s="106"/>
      <c r="BA109" s="106"/>
      <c r="BB109" s="106"/>
      <c r="BC109" s="106"/>
      <c r="BD109" s="106"/>
      <c r="BE109" s="106"/>
      <c r="BF109" s="106"/>
      <c r="BG109" s="106"/>
      <c r="BH109" s="106"/>
      <c r="BI109" s="106"/>
      <c r="BJ109" s="106"/>
      <c r="BK109" s="106"/>
      <c r="BL109" s="106"/>
      <c r="BM109" s="106"/>
      <c r="BN109" s="106"/>
    </row>
    <row r="110" spans="1:66" s="60" customFormat="1" ht="18" x14ac:dyDescent="0.2">
      <c r="A11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110" s="124" t="s">
        <v>235</v>
      </c>
      <c r="C110" s="60" t="s">
        <v>279</v>
      </c>
      <c r="D110" s="125"/>
      <c r="E110" s="99">
        <v>44508</v>
      </c>
      <c r="F110" s="100">
        <f t="shared" si="11"/>
        <v>44508</v>
      </c>
      <c r="G110" s="61">
        <v>1</v>
      </c>
      <c r="H110" s="62">
        <v>0</v>
      </c>
      <c r="I110" s="63">
        <f t="shared" si="12"/>
        <v>1</v>
      </c>
      <c r="J110" s="94"/>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6"/>
      <c r="AS110" s="106"/>
      <c r="AT110" s="106"/>
      <c r="AU110" s="106"/>
      <c r="AV110" s="106"/>
      <c r="AW110" s="106"/>
      <c r="AX110" s="106"/>
      <c r="AY110" s="106"/>
      <c r="AZ110" s="106"/>
      <c r="BA110" s="106"/>
      <c r="BB110" s="106"/>
      <c r="BC110" s="106"/>
      <c r="BD110" s="106"/>
      <c r="BE110" s="106"/>
      <c r="BF110" s="106"/>
      <c r="BG110" s="106"/>
      <c r="BH110" s="106"/>
      <c r="BI110" s="106"/>
      <c r="BJ110" s="106"/>
      <c r="BK110" s="106"/>
      <c r="BL110" s="106"/>
      <c r="BM110" s="106"/>
      <c r="BN110" s="106"/>
    </row>
    <row r="111" spans="1:66" s="60" customFormat="1" ht="18" x14ac:dyDescent="0.2">
      <c r="A111" s="59" t="s">
        <v>247</v>
      </c>
      <c r="B111" s="126" t="s">
        <v>239</v>
      </c>
      <c r="C111" s="60" t="s">
        <v>279</v>
      </c>
      <c r="D111" s="125"/>
      <c r="E111" s="99">
        <v>44508</v>
      </c>
      <c r="F111" s="100">
        <f t="shared" si="11"/>
        <v>44508</v>
      </c>
      <c r="G111" s="61">
        <v>1</v>
      </c>
      <c r="H111" s="62"/>
      <c r="I111" s="63"/>
      <c r="J111" s="94"/>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6"/>
      <c r="AS111" s="106"/>
      <c r="AT111" s="106"/>
      <c r="AU111" s="106"/>
      <c r="AV111" s="106"/>
      <c r="AW111" s="106"/>
      <c r="AX111" s="106"/>
      <c r="AY111" s="106"/>
      <c r="AZ111" s="106"/>
      <c r="BA111" s="106"/>
      <c r="BB111" s="106"/>
      <c r="BC111" s="106"/>
      <c r="BD111" s="106"/>
      <c r="BE111" s="106"/>
      <c r="BF111" s="106"/>
      <c r="BG111" s="106"/>
      <c r="BH111" s="106"/>
      <c r="BI111" s="106"/>
      <c r="BJ111" s="106"/>
      <c r="BK111" s="106"/>
      <c r="BL111" s="106"/>
      <c r="BM111" s="106"/>
      <c r="BN111" s="106"/>
    </row>
    <row r="112" spans="1:66" s="60" customFormat="1" ht="18" x14ac:dyDescent="0.2">
      <c r="A112" s="59" t="s">
        <v>248</v>
      </c>
      <c r="B112" s="126" t="s">
        <v>240</v>
      </c>
      <c r="C112" s="60" t="s">
        <v>279</v>
      </c>
      <c r="D112" s="125"/>
      <c r="E112" s="99">
        <v>44508</v>
      </c>
      <c r="F112" s="100">
        <f t="shared" si="11"/>
        <v>44508</v>
      </c>
      <c r="G112" s="61">
        <v>1</v>
      </c>
      <c r="H112" s="62"/>
      <c r="I112" s="63"/>
      <c r="J112" s="94"/>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6"/>
      <c r="AS112" s="106"/>
      <c r="AT112" s="106"/>
      <c r="AU112" s="106"/>
      <c r="AV112" s="106"/>
      <c r="AW112" s="106"/>
      <c r="AX112" s="106"/>
      <c r="AY112" s="106"/>
      <c r="AZ112" s="106"/>
      <c r="BA112" s="106"/>
      <c r="BB112" s="106"/>
      <c r="BC112" s="106"/>
      <c r="BD112" s="106"/>
      <c r="BE112" s="106"/>
      <c r="BF112" s="106"/>
      <c r="BG112" s="106"/>
      <c r="BH112" s="106"/>
      <c r="BI112" s="106"/>
      <c r="BJ112" s="106"/>
      <c r="BK112" s="106"/>
      <c r="BL112" s="106"/>
      <c r="BM112" s="106"/>
      <c r="BN112" s="106"/>
    </row>
    <row r="113" spans="1:66" s="60" customFormat="1" ht="18" x14ac:dyDescent="0.2">
      <c r="A11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113" s="124" t="s">
        <v>236</v>
      </c>
      <c r="C113" s="60" t="s">
        <v>279</v>
      </c>
      <c r="D113" s="125"/>
      <c r="E113" s="99">
        <v>44509</v>
      </c>
      <c r="F113" s="100">
        <f t="shared" si="11"/>
        <v>44509</v>
      </c>
      <c r="G113" s="61">
        <v>1</v>
      </c>
      <c r="H113" s="62">
        <v>0</v>
      </c>
      <c r="I113" s="63">
        <f t="shared" si="12"/>
        <v>1</v>
      </c>
      <c r="J113" s="94"/>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6"/>
      <c r="AS113" s="106"/>
      <c r="AT113" s="106"/>
      <c r="AU113" s="106"/>
      <c r="AV113" s="106"/>
      <c r="AW113" s="106"/>
      <c r="AX113" s="106"/>
      <c r="AY113" s="106"/>
      <c r="AZ113" s="106"/>
      <c r="BA113" s="106"/>
      <c r="BB113" s="106"/>
      <c r="BC113" s="106"/>
      <c r="BD113" s="106"/>
      <c r="BE113" s="106"/>
      <c r="BF113" s="106"/>
      <c r="BG113" s="106"/>
      <c r="BH113" s="106"/>
      <c r="BI113" s="106"/>
      <c r="BJ113" s="106"/>
      <c r="BK113" s="106"/>
      <c r="BL113" s="106"/>
      <c r="BM113" s="106"/>
      <c r="BN113" s="106"/>
    </row>
    <row r="114" spans="1:66" s="60" customFormat="1" ht="18" x14ac:dyDescent="0.2">
      <c r="A114" s="59" t="s">
        <v>249</v>
      </c>
      <c r="B114" s="126" t="s">
        <v>239</v>
      </c>
      <c r="C114" s="60" t="s">
        <v>279</v>
      </c>
      <c r="D114" s="125"/>
      <c r="E114" s="99">
        <v>44509</v>
      </c>
      <c r="F114" s="100">
        <f t="shared" si="11"/>
        <v>44509</v>
      </c>
      <c r="G114" s="61">
        <v>1</v>
      </c>
      <c r="H114" s="62"/>
      <c r="I114" s="63"/>
      <c r="J114" s="94"/>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6"/>
      <c r="AS114" s="106"/>
      <c r="AT114" s="106"/>
      <c r="AU114" s="106"/>
      <c r="AV114" s="106"/>
      <c r="AW114" s="106"/>
      <c r="AX114" s="106"/>
      <c r="AY114" s="106"/>
      <c r="AZ114" s="106"/>
      <c r="BA114" s="106"/>
      <c r="BB114" s="106"/>
      <c r="BC114" s="106"/>
      <c r="BD114" s="106"/>
      <c r="BE114" s="106"/>
      <c r="BF114" s="106"/>
      <c r="BG114" s="106"/>
      <c r="BH114" s="106"/>
      <c r="BI114" s="106"/>
      <c r="BJ114" s="106"/>
      <c r="BK114" s="106"/>
      <c r="BL114" s="106"/>
      <c r="BM114" s="106"/>
      <c r="BN114" s="106"/>
    </row>
    <row r="115" spans="1:66" s="60" customFormat="1" ht="18" x14ac:dyDescent="0.2">
      <c r="A115" s="59" t="s">
        <v>250</v>
      </c>
      <c r="B115" s="126" t="s">
        <v>240</v>
      </c>
      <c r="C115" s="60" t="s">
        <v>279</v>
      </c>
      <c r="D115" s="125"/>
      <c r="E115" s="99">
        <v>44509</v>
      </c>
      <c r="F115" s="100">
        <f t="shared" si="11"/>
        <v>44509</v>
      </c>
      <c r="G115" s="61">
        <v>1</v>
      </c>
      <c r="H115" s="62"/>
      <c r="I115" s="63"/>
      <c r="J115" s="94"/>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6"/>
      <c r="AS115" s="106"/>
      <c r="AT115" s="106"/>
      <c r="AU115" s="106"/>
      <c r="AV115" s="106"/>
      <c r="AW115" s="106"/>
      <c r="AX115" s="106"/>
      <c r="AY115" s="106"/>
      <c r="AZ115" s="106"/>
      <c r="BA115" s="106"/>
      <c r="BB115" s="106"/>
      <c r="BC115" s="106"/>
      <c r="BD115" s="106"/>
      <c r="BE115" s="106"/>
      <c r="BF115" s="106"/>
      <c r="BG115" s="106"/>
      <c r="BH115" s="106"/>
      <c r="BI115" s="106"/>
      <c r="BJ115" s="106"/>
      <c r="BK115" s="106"/>
      <c r="BL115" s="106"/>
      <c r="BM115" s="106"/>
      <c r="BN115" s="106"/>
    </row>
    <row r="116" spans="1:66" s="60" customFormat="1" ht="18" x14ac:dyDescent="0.2">
      <c r="A1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5.6</v>
      </c>
      <c r="B116" s="124" t="s">
        <v>237</v>
      </c>
      <c r="C116" s="60" t="s">
        <v>279</v>
      </c>
      <c r="D116" s="125"/>
      <c r="E116" s="99">
        <v>44510</v>
      </c>
      <c r="F116" s="100">
        <f t="shared" si="11"/>
        <v>44510</v>
      </c>
      <c r="G116" s="61">
        <v>1</v>
      </c>
      <c r="H116" s="62">
        <v>0</v>
      </c>
      <c r="I116" s="63">
        <f t="shared" si="12"/>
        <v>1</v>
      </c>
      <c r="J116" s="94"/>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6"/>
      <c r="AS116" s="106"/>
      <c r="AT116" s="106"/>
      <c r="AU116" s="106"/>
      <c r="AV116" s="106"/>
      <c r="AW116" s="106"/>
      <c r="AX116" s="106"/>
      <c r="AY116" s="106"/>
      <c r="AZ116" s="106"/>
      <c r="BA116" s="106"/>
      <c r="BB116" s="106"/>
      <c r="BC116" s="106"/>
      <c r="BD116" s="106"/>
      <c r="BE116" s="106"/>
      <c r="BF116" s="106"/>
      <c r="BG116" s="106"/>
      <c r="BH116" s="106"/>
      <c r="BI116" s="106"/>
      <c r="BJ116" s="106"/>
      <c r="BK116" s="106"/>
      <c r="BL116" s="106"/>
      <c r="BM116" s="106"/>
      <c r="BN116" s="106"/>
    </row>
    <row r="117" spans="1:66" s="60" customFormat="1" ht="18" x14ac:dyDescent="0.2">
      <c r="A117" s="59" t="s">
        <v>251</v>
      </c>
      <c r="B117" s="126" t="s">
        <v>239</v>
      </c>
      <c r="C117" s="60" t="s">
        <v>279</v>
      </c>
      <c r="D117" s="125"/>
      <c r="E117" s="99">
        <v>44510</v>
      </c>
      <c r="F117" s="100">
        <f t="shared" si="11"/>
        <v>44510</v>
      </c>
      <c r="G117" s="61">
        <v>1</v>
      </c>
      <c r="H117" s="62"/>
      <c r="I117" s="63"/>
      <c r="J117" s="94"/>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6"/>
      <c r="AS117" s="106"/>
      <c r="AT117" s="106"/>
      <c r="AU117" s="106"/>
      <c r="AV117" s="106"/>
      <c r="AW117" s="106"/>
      <c r="AX117" s="106"/>
      <c r="AY117" s="106"/>
      <c r="AZ117" s="106"/>
      <c r="BA117" s="106"/>
      <c r="BB117" s="106"/>
      <c r="BC117" s="106"/>
      <c r="BD117" s="106"/>
      <c r="BE117" s="106"/>
      <c r="BF117" s="106"/>
      <c r="BG117" s="106"/>
      <c r="BH117" s="106"/>
      <c r="BI117" s="106"/>
      <c r="BJ117" s="106"/>
      <c r="BK117" s="106"/>
      <c r="BL117" s="106"/>
      <c r="BM117" s="106"/>
      <c r="BN117" s="106"/>
    </row>
    <row r="118" spans="1:66" s="60" customFormat="1" ht="18" x14ac:dyDescent="0.2">
      <c r="A118" s="59" t="s">
        <v>252</v>
      </c>
      <c r="B118" s="126" t="s">
        <v>240</v>
      </c>
      <c r="C118" s="60" t="s">
        <v>279</v>
      </c>
      <c r="D118" s="125"/>
      <c r="E118" s="99">
        <v>44510</v>
      </c>
      <c r="F118" s="100">
        <f t="shared" si="11"/>
        <v>44510</v>
      </c>
      <c r="G118" s="61">
        <v>1</v>
      </c>
      <c r="H118" s="62"/>
      <c r="I118" s="63"/>
      <c r="J118" s="94"/>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6"/>
      <c r="AS118" s="106"/>
      <c r="AT118" s="106"/>
      <c r="AU118" s="106"/>
      <c r="AV118" s="106"/>
      <c r="AW118" s="106"/>
      <c r="AX118" s="106"/>
      <c r="AY118" s="106"/>
      <c r="AZ118" s="106"/>
      <c r="BA118" s="106"/>
      <c r="BB118" s="106"/>
      <c r="BC118" s="106"/>
      <c r="BD118" s="106"/>
      <c r="BE118" s="106"/>
      <c r="BF118" s="106"/>
      <c r="BG118" s="106"/>
      <c r="BH118" s="106"/>
      <c r="BI118" s="106"/>
      <c r="BJ118" s="106"/>
      <c r="BK118" s="106"/>
      <c r="BL118" s="106"/>
      <c r="BM118" s="106"/>
      <c r="BN118" s="106"/>
    </row>
    <row r="119" spans="1:66" s="60" customFormat="1" ht="18" x14ac:dyDescent="0.2">
      <c r="A1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5.7</v>
      </c>
      <c r="B119" s="124" t="s">
        <v>238</v>
      </c>
      <c r="C119" s="60" t="s">
        <v>279</v>
      </c>
      <c r="D119" s="125"/>
      <c r="E119" s="99">
        <v>44511</v>
      </c>
      <c r="F119" s="100">
        <f t="shared" si="11"/>
        <v>44511</v>
      </c>
      <c r="G119" s="61">
        <v>1</v>
      </c>
      <c r="H119" s="62">
        <v>0</v>
      </c>
      <c r="I119" s="63">
        <f t="shared" si="12"/>
        <v>1</v>
      </c>
      <c r="J119" s="94"/>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6"/>
      <c r="AS119" s="106"/>
      <c r="AT119" s="106"/>
      <c r="AU119" s="106"/>
      <c r="AV119" s="106"/>
      <c r="AW119" s="106"/>
      <c r="AX119" s="106"/>
      <c r="AY119" s="106"/>
      <c r="AZ119" s="106"/>
      <c r="BA119" s="106"/>
      <c r="BB119" s="106"/>
      <c r="BC119" s="106"/>
      <c r="BD119" s="106"/>
      <c r="BE119" s="106"/>
      <c r="BF119" s="106"/>
      <c r="BG119" s="106"/>
      <c r="BH119" s="106"/>
      <c r="BI119" s="106"/>
      <c r="BJ119" s="106"/>
      <c r="BK119" s="106"/>
      <c r="BL119" s="106"/>
      <c r="BM119" s="106"/>
      <c r="BN119" s="106"/>
    </row>
    <row r="120" spans="1:66" s="60" customFormat="1" ht="18" x14ac:dyDescent="0.2">
      <c r="A120" s="59" t="s">
        <v>253</v>
      </c>
      <c r="B120" s="126" t="s">
        <v>239</v>
      </c>
      <c r="C120" s="60" t="s">
        <v>279</v>
      </c>
      <c r="D120" s="125"/>
      <c r="E120" s="99">
        <v>44511</v>
      </c>
      <c r="F120" s="100">
        <f t="shared" si="11"/>
        <v>44511</v>
      </c>
      <c r="G120" s="61">
        <v>1</v>
      </c>
      <c r="H120" s="62"/>
      <c r="I120" s="63"/>
      <c r="J120" s="94"/>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6"/>
      <c r="BE120" s="106"/>
      <c r="BF120" s="106"/>
      <c r="BG120" s="106"/>
      <c r="BH120" s="106"/>
      <c r="BI120" s="106"/>
      <c r="BJ120" s="106"/>
      <c r="BK120" s="106"/>
      <c r="BL120" s="106"/>
      <c r="BM120" s="106"/>
      <c r="BN120" s="106"/>
    </row>
    <row r="121" spans="1:66" s="60" customFormat="1" ht="18" x14ac:dyDescent="0.2">
      <c r="A121" s="59" t="s">
        <v>254</v>
      </c>
      <c r="B121" s="126" t="s">
        <v>240</v>
      </c>
      <c r="C121" s="60" t="s">
        <v>279</v>
      </c>
      <c r="D121" s="125"/>
      <c r="E121" s="99">
        <v>44511</v>
      </c>
      <c r="F121" s="100">
        <f t="shared" si="11"/>
        <v>44511</v>
      </c>
      <c r="G121" s="61">
        <v>1</v>
      </c>
      <c r="H121" s="62"/>
      <c r="I121" s="63"/>
      <c r="J121" s="94"/>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6"/>
      <c r="AS121" s="106"/>
      <c r="AT121" s="106"/>
      <c r="AU121" s="106"/>
      <c r="AV121" s="106"/>
      <c r="AW121" s="106"/>
      <c r="AX121" s="106"/>
      <c r="AY121" s="106"/>
      <c r="AZ121" s="106"/>
      <c r="BA121" s="106"/>
      <c r="BB121" s="106"/>
      <c r="BC121" s="106"/>
      <c r="BD121" s="106"/>
      <c r="BE121" s="106"/>
      <c r="BF121" s="106"/>
      <c r="BG121" s="106"/>
      <c r="BH121" s="106"/>
      <c r="BI121" s="106"/>
      <c r="BJ121" s="106"/>
      <c r="BK121" s="106"/>
      <c r="BL121" s="106"/>
      <c r="BM121" s="106"/>
      <c r="BN121" s="106"/>
    </row>
    <row r="122" spans="1:66" s="54" customFormat="1" ht="18" x14ac:dyDescent="0.2">
      <c r="A122" s="52" t="str">
        <f>IF(ISERROR(VALUE(SUBSTITUTE(prevWBS,".",""))),"1",IF(ISERROR(FIND("`",SUBSTITUTE(prevWBS,".","`",1))),TEXT(VALUE(prevWBS)+1,"#"),TEXT(VALUE(LEFT(prevWBS,FIND("`",SUBSTITUTE(prevWBS,".","`",1))-1))+1,"#")))</f>
        <v>6</v>
      </c>
      <c r="B122" s="53" t="s">
        <v>255</v>
      </c>
      <c r="D122" s="55"/>
      <c r="E122" s="101"/>
      <c r="F122" s="101" t="str">
        <f t="shared" si="11"/>
        <v xml:space="preserve"> - </v>
      </c>
      <c r="G122" s="56"/>
      <c r="H122" s="57"/>
      <c r="I122" s="58" t="str">
        <f t="shared" si="12"/>
        <v xml:space="preserve"> - </v>
      </c>
      <c r="J122" s="95"/>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c r="BE122" s="107"/>
      <c r="BF122" s="107"/>
      <c r="BG122" s="107"/>
      <c r="BH122" s="107"/>
      <c r="BI122" s="107"/>
      <c r="BJ122" s="107"/>
      <c r="BK122" s="107"/>
      <c r="BL122" s="107"/>
      <c r="BM122" s="107"/>
      <c r="BN122" s="107"/>
    </row>
    <row r="123" spans="1:66" s="60" customFormat="1" ht="18" x14ac:dyDescent="0.2">
      <c r="A1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3" s="124" t="s">
        <v>256</v>
      </c>
      <c r="C123" s="60" t="s">
        <v>279</v>
      </c>
      <c r="D123" s="125"/>
      <c r="E123" s="99">
        <v>44515</v>
      </c>
      <c r="F123" s="100">
        <f t="shared" si="11"/>
        <v>44516</v>
      </c>
      <c r="G123" s="61">
        <v>2</v>
      </c>
      <c r="H123" s="62">
        <v>0</v>
      </c>
      <c r="I123" s="63">
        <f t="shared" si="12"/>
        <v>2</v>
      </c>
      <c r="J123" s="94"/>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6"/>
      <c r="AS123" s="106"/>
      <c r="AT123" s="106"/>
      <c r="AU123" s="106"/>
      <c r="AV123" s="106"/>
      <c r="AW123" s="106"/>
      <c r="AX123" s="106"/>
      <c r="AY123" s="106"/>
      <c r="AZ123" s="106"/>
      <c r="BA123" s="106"/>
      <c r="BB123" s="106"/>
      <c r="BC123" s="106"/>
      <c r="BD123" s="106"/>
      <c r="BE123" s="106"/>
      <c r="BF123" s="106"/>
      <c r="BG123" s="106"/>
      <c r="BH123" s="106"/>
      <c r="BI123" s="106"/>
      <c r="BJ123" s="106"/>
      <c r="BK123" s="106"/>
      <c r="BL123" s="106"/>
      <c r="BM123" s="106"/>
      <c r="BN123" s="106"/>
    </row>
    <row r="124" spans="1:66" s="60" customFormat="1" ht="18" x14ac:dyDescent="0.2">
      <c r="A1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4" s="124" t="s">
        <v>257</v>
      </c>
      <c r="C124" s="60" t="s">
        <v>279</v>
      </c>
      <c r="D124" s="125"/>
      <c r="E124" s="99">
        <v>44517</v>
      </c>
      <c r="F124" s="100">
        <f t="shared" si="11"/>
        <v>44518</v>
      </c>
      <c r="G124" s="61">
        <v>2</v>
      </c>
      <c r="H124" s="62">
        <v>0</v>
      </c>
      <c r="I124" s="63">
        <f t="shared" si="12"/>
        <v>2</v>
      </c>
      <c r="J124" s="94"/>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6"/>
      <c r="AS124" s="106"/>
      <c r="AT124" s="106"/>
      <c r="AU124" s="106"/>
      <c r="AV124" s="106"/>
      <c r="AW124" s="106"/>
      <c r="AX124" s="106"/>
      <c r="AY124" s="106"/>
      <c r="AZ124" s="106"/>
      <c r="BA124" s="106"/>
      <c r="BB124" s="106"/>
      <c r="BC124" s="106"/>
      <c r="BD124" s="106"/>
      <c r="BE124" s="106"/>
      <c r="BF124" s="106"/>
      <c r="BG124" s="106"/>
      <c r="BH124" s="106"/>
      <c r="BI124" s="106"/>
      <c r="BJ124" s="106"/>
      <c r="BK124" s="106"/>
      <c r="BL124" s="106"/>
      <c r="BM124" s="106"/>
      <c r="BN124" s="106"/>
    </row>
    <row r="125" spans="1:66" s="60" customFormat="1" ht="18" x14ac:dyDescent="0.2">
      <c r="A1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25" s="124" t="s">
        <v>258</v>
      </c>
      <c r="C125" s="60" t="s">
        <v>279</v>
      </c>
      <c r="D125" s="125"/>
      <c r="E125" s="99">
        <v>44519</v>
      </c>
      <c r="F125" s="100">
        <f t="shared" si="11"/>
        <v>44520</v>
      </c>
      <c r="G125" s="61">
        <v>2</v>
      </c>
      <c r="H125" s="62">
        <v>0</v>
      </c>
      <c r="I125" s="63">
        <f t="shared" si="12"/>
        <v>1</v>
      </c>
      <c r="J125" s="94"/>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6"/>
      <c r="AS125" s="106"/>
      <c r="AT125" s="106"/>
      <c r="AU125" s="106"/>
      <c r="AV125" s="106"/>
      <c r="AW125" s="106"/>
      <c r="AX125" s="106"/>
      <c r="AY125" s="106"/>
      <c r="AZ125" s="106"/>
      <c r="BA125" s="106"/>
      <c r="BB125" s="106"/>
      <c r="BC125" s="106"/>
      <c r="BD125" s="106"/>
      <c r="BE125" s="106"/>
      <c r="BF125" s="106"/>
      <c r="BG125" s="106"/>
      <c r="BH125" s="106"/>
      <c r="BI125" s="106"/>
      <c r="BJ125" s="106"/>
      <c r="BK125" s="106"/>
      <c r="BL125" s="106"/>
      <c r="BM125" s="106"/>
      <c r="BN125" s="106"/>
    </row>
    <row r="126" spans="1:66" s="54" customFormat="1" ht="18" x14ac:dyDescent="0.2">
      <c r="A126" s="52" t="str">
        <f>IF(ISERROR(VALUE(SUBSTITUTE(prevWBS,".",""))),"1",IF(ISERROR(FIND("`",SUBSTITUTE(prevWBS,".","`",1))),TEXT(VALUE(prevWBS)+1,"#"),TEXT(VALUE(LEFT(prevWBS,FIND("`",SUBSTITUTE(prevWBS,".","`",1))-1))+1,"#")))</f>
        <v>7</v>
      </c>
      <c r="B126" s="53" t="s">
        <v>259</v>
      </c>
      <c r="D126" s="55"/>
      <c r="E126" s="101"/>
      <c r="F126" s="101" t="str">
        <f t="shared" si="8"/>
        <v xml:space="preserve"> - </v>
      </c>
      <c r="G126" s="56"/>
      <c r="H126" s="57"/>
      <c r="I126" s="58" t="str">
        <f t="shared" si="4"/>
        <v xml:space="preserve"> - </v>
      </c>
      <c r="J126" s="95"/>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c r="BE126" s="107"/>
      <c r="BF126" s="107"/>
      <c r="BG126" s="107"/>
      <c r="BH126" s="107"/>
      <c r="BI126" s="107"/>
      <c r="BJ126" s="107"/>
      <c r="BK126" s="107"/>
      <c r="BL126" s="107"/>
      <c r="BM126" s="107"/>
      <c r="BN126" s="107"/>
    </row>
    <row r="127" spans="1:66" s="60" customFormat="1" ht="18" x14ac:dyDescent="0.2">
      <c r="A1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27" s="124" t="s">
        <v>260</v>
      </c>
      <c r="C127" s="60" t="s">
        <v>279</v>
      </c>
      <c r="D127" s="125"/>
      <c r="E127" s="99">
        <v>44522</v>
      </c>
      <c r="F127" s="100">
        <f t="shared" si="8"/>
        <v>44522</v>
      </c>
      <c r="G127" s="61">
        <v>1</v>
      </c>
      <c r="H127" s="62">
        <v>0</v>
      </c>
      <c r="I127" s="63">
        <f t="shared" si="4"/>
        <v>1</v>
      </c>
      <c r="J127" s="94"/>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c r="AK127" s="106"/>
      <c r="AL127" s="106"/>
      <c r="AM127" s="106"/>
      <c r="AN127" s="106"/>
      <c r="AO127" s="106"/>
      <c r="AP127" s="106"/>
      <c r="AQ127" s="106"/>
      <c r="AR127" s="106"/>
      <c r="AS127" s="106"/>
      <c r="AT127" s="106"/>
      <c r="AU127" s="106"/>
      <c r="AV127" s="106"/>
      <c r="AW127" s="106"/>
      <c r="AX127" s="106"/>
      <c r="AY127" s="106"/>
      <c r="AZ127" s="106"/>
      <c r="BA127" s="106"/>
      <c r="BB127" s="106"/>
      <c r="BC127" s="106"/>
      <c r="BD127" s="106"/>
      <c r="BE127" s="106"/>
      <c r="BF127" s="106"/>
      <c r="BG127" s="106"/>
      <c r="BH127" s="106"/>
      <c r="BI127" s="106"/>
      <c r="BJ127" s="106"/>
      <c r="BK127" s="106"/>
      <c r="BL127" s="106"/>
      <c r="BM127" s="106"/>
      <c r="BN127" s="106"/>
    </row>
    <row r="128" spans="1:66" s="60" customFormat="1" ht="18" x14ac:dyDescent="0.2">
      <c r="A1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28" s="124" t="s">
        <v>261</v>
      </c>
      <c r="C128" s="60" t="s">
        <v>279</v>
      </c>
      <c r="D128" s="125"/>
      <c r="E128" s="99">
        <v>44523</v>
      </c>
      <c r="F128" s="100">
        <f t="shared" si="8"/>
        <v>44524</v>
      </c>
      <c r="G128" s="61">
        <v>2</v>
      </c>
      <c r="H128" s="62">
        <v>0</v>
      </c>
      <c r="I128" s="63">
        <f t="shared" si="4"/>
        <v>2</v>
      </c>
      <c r="J128" s="94"/>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c r="AK128" s="106"/>
      <c r="AL128" s="106"/>
      <c r="AM128" s="106"/>
      <c r="AN128" s="106"/>
      <c r="AO128" s="106"/>
      <c r="AP128" s="106"/>
      <c r="AQ128" s="106"/>
      <c r="AR128" s="106"/>
      <c r="AS128" s="106"/>
      <c r="AT128" s="106"/>
      <c r="AU128" s="106"/>
      <c r="AV128" s="106"/>
      <c r="AW128" s="106"/>
      <c r="AX128" s="106"/>
      <c r="AY128" s="106"/>
      <c r="AZ128" s="106"/>
      <c r="BA128" s="106"/>
      <c r="BB128" s="106"/>
      <c r="BC128" s="106"/>
      <c r="BD128" s="106"/>
      <c r="BE128" s="106"/>
      <c r="BF128" s="106"/>
      <c r="BG128" s="106"/>
      <c r="BH128" s="106"/>
      <c r="BI128" s="106"/>
      <c r="BJ128" s="106"/>
      <c r="BK128" s="106"/>
      <c r="BL128" s="106"/>
      <c r="BM128" s="106"/>
      <c r="BN128" s="106"/>
    </row>
    <row r="129" spans="1:66" s="60" customFormat="1" ht="18" x14ac:dyDescent="0.2">
      <c r="A129" s="59" t="s">
        <v>263</v>
      </c>
      <c r="B129" s="126" t="s">
        <v>262</v>
      </c>
      <c r="C129" s="60" t="s">
        <v>279</v>
      </c>
      <c r="D129" s="125"/>
      <c r="E129" s="99">
        <v>44523</v>
      </c>
      <c r="F129" s="100">
        <f t="shared" si="8"/>
        <v>44524</v>
      </c>
      <c r="G129" s="61">
        <v>2</v>
      </c>
      <c r="H129" s="62"/>
      <c r="I129" s="63">
        <f t="shared" si="4"/>
        <v>2</v>
      </c>
      <c r="J129" s="94"/>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c r="AK129" s="106"/>
      <c r="AL129" s="106"/>
      <c r="AM129" s="106"/>
      <c r="AN129" s="106"/>
      <c r="AO129" s="106"/>
      <c r="AP129" s="106"/>
      <c r="AQ129" s="106"/>
      <c r="AR129" s="106"/>
      <c r="AS129" s="106"/>
      <c r="AT129" s="106"/>
      <c r="AU129" s="106"/>
      <c r="AV129" s="106"/>
      <c r="AW129" s="106"/>
      <c r="AX129" s="106"/>
      <c r="AY129" s="106"/>
      <c r="AZ129" s="106"/>
      <c r="BA129" s="106"/>
      <c r="BB129" s="106"/>
      <c r="BC129" s="106"/>
      <c r="BD129" s="106"/>
      <c r="BE129" s="106"/>
      <c r="BF129" s="106"/>
      <c r="BG129" s="106"/>
      <c r="BH129" s="106"/>
      <c r="BI129" s="106"/>
      <c r="BJ129" s="106"/>
      <c r="BK129" s="106"/>
      <c r="BL129" s="106"/>
      <c r="BM129" s="106"/>
      <c r="BN129" s="106"/>
    </row>
    <row r="130" spans="1:66" s="60" customFormat="1" ht="18" x14ac:dyDescent="0.2">
      <c r="A130" s="59" t="s">
        <v>264</v>
      </c>
      <c r="B130" s="126" t="s">
        <v>267</v>
      </c>
      <c r="C130" s="60" t="s">
        <v>279</v>
      </c>
      <c r="D130" s="125"/>
      <c r="E130" s="99">
        <v>44523</v>
      </c>
      <c r="F130" s="100">
        <f t="shared" si="8"/>
        <v>44524</v>
      </c>
      <c r="G130" s="61">
        <v>2</v>
      </c>
      <c r="H130" s="62"/>
      <c r="I130" s="63">
        <f t="shared" si="4"/>
        <v>2</v>
      </c>
      <c r="J130" s="94"/>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c r="AK130" s="106"/>
      <c r="AL130" s="106"/>
      <c r="AM130" s="106"/>
      <c r="AN130" s="106"/>
      <c r="AO130" s="106"/>
      <c r="AP130" s="106"/>
      <c r="AQ130" s="106"/>
      <c r="AR130" s="106"/>
      <c r="AS130" s="106"/>
      <c r="AT130" s="106"/>
      <c r="AU130" s="106"/>
      <c r="AV130" s="106"/>
      <c r="AW130" s="106"/>
      <c r="AX130" s="106"/>
      <c r="AY130" s="106"/>
      <c r="AZ130" s="106"/>
      <c r="BA130" s="106"/>
      <c r="BB130" s="106"/>
      <c r="BC130" s="106"/>
      <c r="BD130" s="106"/>
      <c r="BE130" s="106"/>
      <c r="BF130" s="106"/>
      <c r="BG130" s="106"/>
      <c r="BH130" s="106"/>
      <c r="BI130" s="106"/>
      <c r="BJ130" s="106"/>
      <c r="BK130" s="106"/>
      <c r="BL130" s="106"/>
      <c r="BM130" s="106"/>
      <c r="BN130" s="106"/>
    </row>
    <row r="131" spans="1:66" s="60" customFormat="1" ht="18" x14ac:dyDescent="0.2">
      <c r="A131" s="59" t="s">
        <v>265</v>
      </c>
      <c r="B131" s="126" t="s">
        <v>268</v>
      </c>
      <c r="C131" s="60" t="s">
        <v>279</v>
      </c>
      <c r="D131" s="125"/>
      <c r="E131" s="99">
        <v>44523</v>
      </c>
      <c r="F131" s="100">
        <f t="shared" si="8"/>
        <v>44523</v>
      </c>
      <c r="G131" s="61">
        <v>1</v>
      </c>
      <c r="H131" s="62"/>
      <c r="I131" s="63">
        <f t="shared" si="4"/>
        <v>1</v>
      </c>
      <c r="J131" s="94"/>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c r="AK131" s="106"/>
      <c r="AL131" s="106"/>
      <c r="AM131" s="106"/>
      <c r="AN131" s="106"/>
      <c r="AO131" s="106"/>
      <c r="AP131" s="106"/>
      <c r="AQ131" s="106"/>
      <c r="AR131" s="106"/>
      <c r="AS131" s="106"/>
      <c r="AT131" s="106"/>
      <c r="AU131" s="106"/>
      <c r="AV131" s="106"/>
      <c r="AW131" s="106"/>
      <c r="AX131" s="106"/>
      <c r="AY131" s="106"/>
      <c r="AZ131" s="106"/>
      <c r="BA131" s="106"/>
      <c r="BB131" s="106"/>
      <c r="BC131" s="106"/>
      <c r="BD131" s="106"/>
      <c r="BE131" s="106"/>
      <c r="BF131" s="106"/>
      <c r="BG131" s="106"/>
      <c r="BH131" s="106"/>
      <c r="BI131" s="106"/>
      <c r="BJ131" s="106"/>
      <c r="BK131" s="106"/>
      <c r="BL131" s="106"/>
      <c r="BM131" s="106"/>
      <c r="BN131" s="106"/>
    </row>
    <row r="132" spans="1:66" s="60" customFormat="1" ht="18" x14ac:dyDescent="0.2">
      <c r="A132" s="59" t="s">
        <v>266</v>
      </c>
      <c r="B132" s="126" t="s">
        <v>269</v>
      </c>
      <c r="C132" s="60" t="s">
        <v>279</v>
      </c>
      <c r="D132" s="125"/>
      <c r="E132" s="99">
        <v>44525</v>
      </c>
      <c r="F132" s="100">
        <f t="shared" si="8"/>
        <v>44525</v>
      </c>
      <c r="G132" s="61">
        <v>1</v>
      </c>
      <c r="H132" s="62"/>
      <c r="I132" s="63">
        <f t="shared" si="4"/>
        <v>1</v>
      </c>
      <c r="J132" s="94"/>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c r="AK132" s="106"/>
      <c r="AL132" s="106"/>
      <c r="AM132" s="106"/>
      <c r="AN132" s="106"/>
      <c r="AO132" s="106"/>
      <c r="AP132" s="106"/>
      <c r="AQ132" s="106"/>
      <c r="AR132" s="106"/>
      <c r="AS132" s="106"/>
      <c r="AT132" s="106"/>
      <c r="AU132" s="106"/>
      <c r="AV132" s="106"/>
      <c r="AW132" s="106"/>
      <c r="AX132" s="106"/>
      <c r="AY132" s="106"/>
      <c r="AZ132" s="106"/>
      <c r="BA132" s="106"/>
      <c r="BB132" s="106"/>
      <c r="BC132" s="106"/>
      <c r="BD132" s="106"/>
      <c r="BE132" s="106"/>
      <c r="BF132" s="106"/>
      <c r="BG132" s="106"/>
      <c r="BH132" s="106"/>
      <c r="BI132" s="106"/>
      <c r="BJ132" s="106"/>
      <c r="BK132" s="106"/>
      <c r="BL132" s="106"/>
      <c r="BM132" s="106"/>
      <c r="BN132" s="106"/>
    </row>
    <row r="133" spans="1:66" s="69" customFormat="1" ht="18" x14ac:dyDescent="0.2">
      <c r="A133" s="59"/>
      <c r="B133" s="64"/>
      <c r="C133" s="64"/>
      <c r="D133" s="65"/>
      <c r="E133" s="102"/>
      <c r="F133" s="102"/>
      <c r="G133" s="66"/>
      <c r="H133" s="67"/>
      <c r="I133" s="68" t="str">
        <f t="shared" si="4"/>
        <v xml:space="preserve"> - </v>
      </c>
      <c r="J133" s="9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c r="AK133" s="106"/>
      <c r="AL133" s="106"/>
      <c r="AM133" s="106"/>
      <c r="AN133" s="106"/>
      <c r="AO133" s="106"/>
      <c r="AP133" s="106"/>
      <c r="AQ133" s="106"/>
      <c r="AR133" s="106"/>
      <c r="AS133" s="106"/>
      <c r="AT133" s="106"/>
      <c r="AU133" s="106"/>
      <c r="AV133" s="106"/>
      <c r="AW133" s="106"/>
      <c r="AX133" s="106"/>
      <c r="AY133" s="106"/>
      <c r="AZ133" s="106"/>
      <c r="BA133" s="106"/>
      <c r="BB133" s="106"/>
      <c r="BC133" s="106"/>
      <c r="BD133" s="106"/>
      <c r="BE133" s="106"/>
      <c r="BF133" s="106"/>
      <c r="BG133" s="106"/>
      <c r="BH133" s="106"/>
      <c r="BI133" s="106"/>
      <c r="BJ133" s="106"/>
      <c r="BK133" s="106"/>
      <c r="BL133" s="106"/>
      <c r="BM133" s="106"/>
      <c r="BN133" s="106"/>
    </row>
    <row r="134" spans="1:66" s="69" customFormat="1" ht="18" x14ac:dyDescent="0.2">
      <c r="A134" s="59"/>
      <c r="B134" s="64"/>
      <c r="C134" s="64"/>
      <c r="D134" s="65"/>
      <c r="E134" s="102"/>
      <c r="F134" s="102"/>
      <c r="G134" s="66"/>
      <c r="H134" s="67"/>
      <c r="I134" s="68" t="str">
        <f t="shared" si="4"/>
        <v xml:space="preserve"> - </v>
      </c>
      <c r="J134" s="9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c r="AK134" s="106"/>
      <c r="AL134" s="106"/>
      <c r="AM134" s="106"/>
      <c r="AN134" s="106"/>
      <c r="AO134" s="106"/>
      <c r="AP134" s="106"/>
      <c r="AQ134" s="106"/>
      <c r="AR134" s="106"/>
      <c r="AS134" s="106"/>
      <c r="AT134" s="106"/>
      <c r="AU134" s="106"/>
      <c r="AV134" s="106"/>
      <c r="AW134" s="106"/>
      <c r="AX134" s="106"/>
      <c r="AY134" s="106"/>
      <c r="AZ134" s="106"/>
      <c r="BA134" s="106"/>
      <c r="BB134" s="106"/>
      <c r="BC134" s="106"/>
      <c r="BD134" s="106"/>
      <c r="BE134" s="106"/>
      <c r="BF134" s="106"/>
      <c r="BG134" s="106"/>
      <c r="BH134" s="106"/>
      <c r="BI134" s="106"/>
      <c r="BJ134" s="106"/>
      <c r="BK134" s="106"/>
      <c r="BL134" s="106"/>
      <c r="BM134" s="106"/>
      <c r="BN134" s="106"/>
    </row>
    <row r="135" spans="1:66" s="74" customFormat="1" ht="18" x14ac:dyDescent="0.2">
      <c r="A135" s="70" t="s">
        <v>3</v>
      </c>
      <c r="B135" s="71"/>
      <c r="C135" s="72"/>
      <c r="D135" s="72"/>
      <c r="E135" s="103"/>
      <c r="F135" s="103"/>
      <c r="G135" s="73"/>
      <c r="H135" s="73"/>
      <c r="I135" s="73"/>
      <c r="J135" s="97"/>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c r="AK135" s="106"/>
      <c r="AL135" s="106"/>
      <c r="AM135" s="106"/>
      <c r="AN135" s="106"/>
      <c r="AO135" s="106"/>
      <c r="AP135" s="106"/>
      <c r="AQ135" s="106"/>
      <c r="AR135" s="106"/>
      <c r="AS135" s="106"/>
      <c r="AT135" s="106"/>
      <c r="AU135" s="106"/>
      <c r="AV135" s="106"/>
      <c r="AW135" s="106"/>
      <c r="AX135" s="106"/>
      <c r="AY135" s="106"/>
      <c r="AZ135" s="106"/>
      <c r="BA135" s="106"/>
      <c r="BB135" s="106"/>
      <c r="BC135" s="106"/>
      <c r="BD135" s="106"/>
      <c r="BE135" s="106"/>
      <c r="BF135" s="106"/>
      <c r="BG135" s="106"/>
      <c r="BH135" s="106"/>
      <c r="BI135" s="106"/>
      <c r="BJ135" s="106"/>
      <c r="BK135" s="106"/>
      <c r="BL135" s="106"/>
      <c r="BM135" s="106"/>
      <c r="BN135" s="106"/>
    </row>
    <row r="136" spans="1:66" s="69" customFormat="1" ht="18" x14ac:dyDescent="0.2">
      <c r="A136" s="75" t="s">
        <v>39</v>
      </c>
      <c r="B136" s="76"/>
      <c r="C136" s="76"/>
      <c r="D136" s="76"/>
      <c r="E136" s="104"/>
      <c r="F136" s="104"/>
      <c r="G136" s="76"/>
      <c r="H136" s="76"/>
      <c r="I136" s="76"/>
      <c r="J136" s="97"/>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c r="AK136" s="106"/>
      <c r="AL136" s="106"/>
      <c r="AM136" s="106"/>
      <c r="AN136" s="106"/>
      <c r="AO136" s="106"/>
      <c r="AP136" s="106"/>
      <c r="AQ136" s="106"/>
      <c r="AR136" s="106"/>
      <c r="AS136" s="106"/>
      <c r="AT136" s="106"/>
      <c r="AU136" s="106"/>
      <c r="AV136" s="106"/>
      <c r="AW136" s="106"/>
      <c r="AX136" s="106"/>
      <c r="AY136" s="106"/>
      <c r="AZ136" s="106"/>
      <c r="BA136" s="106"/>
      <c r="BB136" s="106"/>
      <c r="BC136" s="106"/>
      <c r="BD136" s="106"/>
      <c r="BE136" s="106"/>
      <c r="BF136" s="106"/>
      <c r="BG136" s="106"/>
      <c r="BH136" s="106"/>
      <c r="BI136" s="106"/>
      <c r="BJ136" s="106"/>
      <c r="BK136" s="106"/>
      <c r="BL136" s="106"/>
      <c r="BM136" s="106"/>
      <c r="BN136" s="106"/>
    </row>
    <row r="137" spans="1:66" s="69" customFormat="1" ht="18" x14ac:dyDescent="0.2">
      <c r="A137" s="128" t="str">
        <f>IF(ISERROR(VALUE(SUBSTITUTE(prevWBS,".",""))),"1",IF(ISERROR(FIND("`",SUBSTITUTE(prevWBS,".","`",1))),TEXT(VALUE(prevWBS)+1,"#"),TEXT(VALUE(LEFT(prevWBS,FIND("`",SUBSTITUTE(prevWBS,".","`",1))-1))+1,"#")))</f>
        <v>1</v>
      </c>
      <c r="B137" s="129" t="s">
        <v>78</v>
      </c>
      <c r="C137" s="77"/>
      <c r="D137" s="78"/>
      <c r="E137" s="99"/>
      <c r="F137" s="100" t="str">
        <f t="shared" ref="F137:F140" si="19">IF(ISBLANK(E137)," - ",IF(G137=0,E137,E137+G137-1))</f>
        <v xml:space="preserve"> - </v>
      </c>
      <c r="G137" s="61"/>
      <c r="H137" s="62"/>
      <c r="I137" s="79" t="str">
        <f>IF(OR(F137=0,E137=0)," - ",NETWORKDAYS(E137,F137))</f>
        <v xml:space="preserve"> - </v>
      </c>
      <c r="J137" s="98"/>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c r="AK137" s="106"/>
      <c r="AL137" s="106"/>
      <c r="AM137" s="106"/>
      <c r="AN137" s="106"/>
      <c r="AO137" s="106"/>
      <c r="AP137" s="106"/>
      <c r="AQ137" s="106"/>
      <c r="AR137" s="106"/>
      <c r="AS137" s="106"/>
      <c r="AT137" s="106"/>
      <c r="AU137" s="106"/>
      <c r="AV137" s="106"/>
      <c r="AW137" s="106"/>
      <c r="AX137" s="106"/>
      <c r="AY137" s="106"/>
      <c r="AZ137" s="106"/>
      <c r="BA137" s="106"/>
      <c r="BB137" s="106"/>
      <c r="BC137" s="106"/>
      <c r="BD137" s="106"/>
      <c r="BE137" s="106"/>
      <c r="BF137" s="106"/>
      <c r="BG137" s="106"/>
      <c r="BH137" s="106"/>
      <c r="BI137" s="106"/>
      <c r="BJ137" s="106"/>
      <c r="BK137" s="106"/>
      <c r="BL137" s="106"/>
      <c r="BM137" s="106"/>
      <c r="BN137" s="106"/>
    </row>
    <row r="138" spans="1:66" s="69" customFormat="1" ht="18" x14ac:dyDescent="0.2">
      <c r="A13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8" s="80" t="s">
        <v>64</v>
      </c>
      <c r="C138" s="80"/>
      <c r="D138" s="78"/>
      <c r="E138" s="99"/>
      <c r="F138" s="100" t="str">
        <f t="shared" si="19"/>
        <v xml:space="preserve"> - </v>
      </c>
      <c r="G138" s="61"/>
      <c r="H138" s="62"/>
      <c r="I138" s="79" t="str">
        <f t="shared" ref="I138:I140" si="20">IF(OR(F138=0,E138=0)," - ",NETWORKDAYS(E138,F138))</f>
        <v xml:space="preserve"> - </v>
      </c>
      <c r="J138" s="98"/>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c r="AK138" s="106"/>
      <c r="AL138" s="106"/>
      <c r="AM138" s="106"/>
      <c r="AN138" s="106"/>
      <c r="AO138" s="106"/>
      <c r="AP138" s="106"/>
      <c r="AQ138" s="106"/>
      <c r="AR138" s="106"/>
      <c r="AS138" s="106"/>
      <c r="AT138" s="106"/>
      <c r="AU138" s="106"/>
      <c r="AV138" s="106"/>
      <c r="AW138" s="106"/>
      <c r="AX138" s="106"/>
      <c r="AY138" s="106"/>
      <c r="AZ138" s="106"/>
      <c r="BA138" s="106"/>
      <c r="BB138" s="106"/>
      <c r="BC138" s="106"/>
      <c r="BD138" s="106"/>
      <c r="BE138" s="106"/>
      <c r="BF138" s="106"/>
      <c r="BG138" s="106"/>
      <c r="BH138" s="106"/>
      <c r="BI138" s="106"/>
      <c r="BJ138" s="106"/>
      <c r="BK138" s="106"/>
      <c r="BL138" s="106"/>
      <c r="BM138" s="106"/>
      <c r="BN138" s="106"/>
    </row>
    <row r="139" spans="1:66" s="69" customFormat="1" ht="18" x14ac:dyDescent="0.2">
      <c r="A13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39" s="81" t="s">
        <v>65</v>
      </c>
      <c r="C139" s="80"/>
      <c r="D139" s="78"/>
      <c r="E139" s="99"/>
      <c r="F139" s="100" t="str">
        <f t="shared" si="19"/>
        <v xml:space="preserve"> - </v>
      </c>
      <c r="G139" s="61"/>
      <c r="H139" s="62"/>
      <c r="I139" s="79" t="str">
        <f t="shared" si="20"/>
        <v xml:space="preserve"> - </v>
      </c>
      <c r="J139" s="98"/>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c r="AK139" s="106"/>
      <c r="AL139" s="106"/>
      <c r="AM139" s="106"/>
      <c r="AN139" s="106"/>
      <c r="AO139" s="106"/>
      <c r="AP139" s="106"/>
      <c r="AQ139" s="106"/>
      <c r="AR139" s="106"/>
      <c r="AS139" s="106"/>
      <c r="AT139" s="106"/>
      <c r="AU139" s="106"/>
      <c r="AV139" s="106"/>
      <c r="AW139" s="106"/>
      <c r="AX139" s="106"/>
      <c r="AY139" s="106"/>
      <c r="AZ139" s="106"/>
      <c r="BA139" s="106"/>
      <c r="BB139" s="106"/>
      <c r="BC139" s="106"/>
      <c r="BD139" s="106"/>
      <c r="BE139" s="106"/>
      <c r="BF139" s="106"/>
      <c r="BG139" s="106"/>
      <c r="BH139" s="106"/>
      <c r="BI139" s="106"/>
      <c r="BJ139" s="106"/>
      <c r="BK139" s="106"/>
      <c r="BL139" s="106"/>
      <c r="BM139" s="106"/>
      <c r="BN139" s="106"/>
    </row>
    <row r="140" spans="1:66" s="69" customFormat="1" ht="18" x14ac:dyDescent="0.2">
      <c r="A140"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40" s="81" t="s">
        <v>66</v>
      </c>
      <c r="C140" s="80"/>
      <c r="D140" s="78"/>
      <c r="E140" s="99"/>
      <c r="F140" s="100" t="str">
        <f t="shared" si="19"/>
        <v xml:space="preserve"> - </v>
      </c>
      <c r="G140" s="61"/>
      <c r="H140" s="62"/>
      <c r="I140" s="79" t="str">
        <f t="shared" si="20"/>
        <v xml:space="preserve"> - </v>
      </c>
      <c r="J140" s="98"/>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c r="AK140" s="106"/>
      <c r="AL140" s="106"/>
      <c r="AM140" s="106"/>
      <c r="AN140" s="106"/>
      <c r="AO140" s="106"/>
      <c r="AP140" s="106"/>
      <c r="AQ140" s="106"/>
      <c r="AR140" s="106"/>
      <c r="AS140" s="106"/>
      <c r="AT140" s="106"/>
      <c r="AU140" s="106"/>
      <c r="AV140" s="106"/>
      <c r="AW140" s="106"/>
      <c r="AX140" s="106"/>
      <c r="AY140" s="106"/>
      <c r="AZ140" s="106"/>
      <c r="BA140" s="106"/>
      <c r="BB140" s="106"/>
      <c r="BC140" s="106"/>
      <c r="BD140" s="106"/>
      <c r="BE140" s="106"/>
      <c r="BF140" s="106"/>
      <c r="BG140" s="106"/>
      <c r="BH140" s="106"/>
      <c r="BI140" s="106"/>
      <c r="BJ140" s="106"/>
      <c r="BK140" s="106"/>
      <c r="BL140" s="106"/>
      <c r="BM140" s="106"/>
      <c r="BN140" s="106"/>
    </row>
    <row r="141" spans="1:66" s="32" customFormat="1" x14ac:dyDescent="0.2">
      <c r="A141" s="161" t="str">
        <f>HYPERLINK("https://vertex42.link/HowToCreateAGanttChart","► Watch How to Create a Gantt Chart in Excel")</f>
        <v>► Watch How to Create a Gantt Chart in Excel</v>
      </c>
      <c r="B141" s="30"/>
      <c r="C141" s="30"/>
      <c r="D141" s="31"/>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21:H22 H27 H30:H52 H79 H104 H126:H128 H133:H140">
    <cfRule type="dataBar" priority="19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4" priority="241">
      <formula>K$6=TODAY()</formula>
    </cfRule>
  </conditionalFormatting>
  <conditionalFormatting sqref="K8:BN11 K27:BN27 K21:BN22 K30:BN140">
    <cfRule type="expression" dxfId="73" priority="244">
      <formula>AND($E8&lt;=K$6,ROUNDDOWN(($F8-$E8+1)*$H8,0)+$E8-1&gt;=K$6)</formula>
    </cfRule>
    <cfRule type="expression" dxfId="72" priority="245">
      <formula>AND(NOT(ISBLANK($E8)),$E8&lt;=K$6,$F8&gt;=K$6)</formula>
    </cfRule>
  </conditionalFormatting>
  <conditionalFormatting sqref="K6:BN9 K21:BN22 K27:BN27 K30:BN52 K79:BN79 K104:BN104 K126:BN128 K133:BN140">
    <cfRule type="expression" dxfId="71" priority="204">
      <formula>K$6=TODAY()</formula>
    </cfRule>
  </conditionalFormatting>
  <conditionalFormatting sqref="H10:H11">
    <cfRule type="dataBar" priority="193">
      <dataBar>
        <cfvo type="num" val="0"/>
        <cfvo type="num" val="1"/>
        <color theme="0" tint="-0.34998626667073579"/>
      </dataBar>
      <extLst>
        <ext xmlns:x14="http://schemas.microsoft.com/office/spreadsheetml/2009/9/main" uri="{B025F937-C7B1-47D3-B67F-A62EFF666E3E}">
          <x14:id>{FD373618-FAAD-4C01-9A1E-B18C6CBBE93B}</x14:id>
        </ext>
      </extLst>
    </cfRule>
  </conditionalFormatting>
  <conditionalFormatting sqref="K10:BN11">
    <cfRule type="expression" dxfId="70" priority="194">
      <formula>K$6=TODAY()</formula>
    </cfRule>
  </conditionalFormatting>
  <conditionalFormatting sqref="K25:BN26">
    <cfRule type="expression" dxfId="69" priority="191">
      <formula>AND($E25&lt;=K$6,ROUNDDOWN(($F25-$E25+1)*$H25,0)+$E25-1&gt;=K$6)</formula>
    </cfRule>
    <cfRule type="expression" dxfId="68" priority="192">
      <formula>AND(NOT(ISBLANK($E25)),$E25&lt;=K$6,$F25&gt;=K$6)</formula>
    </cfRule>
  </conditionalFormatting>
  <conditionalFormatting sqref="H25:H26">
    <cfRule type="dataBar" priority="189">
      <dataBar>
        <cfvo type="num" val="0"/>
        <cfvo type="num" val="1"/>
        <color theme="0" tint="-0.34998626667073579"/>
      </dataBar>
      <extLst>
        <ext xmlns:x14="http://schemas.microsoft.com/office/spreadsheetml/2009/9/main" uri="{B025F937-C7B1-47D3-B67F-A62EFF666E3E}">
          <x14:id>{AA5DBB34-B8A0-440E-94AA-9D9979730738}</x14:id>
        </ext>
      </extLst>
    </cfRule>
  </conditionalFormatting>
  <conditionalFormatting sqref="K25:BN26">
    <cfRule type="expression" dxfId="67" priority="190">
      <formula>K$6=TODAY()</formula>
    </cfRule>
  </conditionalFormatting>
  <conditionalFormatting sqref="K23:BN24">
    <cfRule type="expression" dxfId="66" priority="187">
      <formula>AND($E23&lt;=K$6,ROUNDDOWN(($F23-$E23+1)*$H23,0)+$E23-1&gt;=K$6)</formula>
    </cfRule>
    <cfRule type="expression" dxfId="65" priority="188">
      <formula>AND(NOT(ISBLANK($E23)),$E23&lt;=K$6,$F23&gt;=K$6)</formula>
    </cfRule>
  </conditionalFormatting>
  <conditionalFormatting sqref="H23:H24">
    <cfRule type="dataBar" priority="185">
      <dataBar>
        <cfvo type="num" val="0"/>
        <cfvo type="num" val="1"/>
        <color theme="0" tint="-0.34998626667073579"/>
      </dataBar>
      <extLst>
        <ext xmlns:x14="http://schemas.microsoft.com/office/spreadsheetml/2009/9/main" uri="{B025F937-C7B1-47D3-B67F-A62EFF666E3E}">
          <x14:id>{8C503F7D-2EB2-4665-9A4A-6CB3992F07DF}</x14:id>
        </ext>
      </extLst>
    </cfRule>
  </conditionalFormatting>
  <conditionalFormatting sqref="K23:BN24">
    <cfRule type="expression" dxfId="64" priority="186">
      <formula>K$6=TODAY()</formula>
    </cfRule>
  </conditionalFormatting>
  <conditionalFormatting sqref="K28:BN29">
    <cfRule type="expression" dxfId="63" priority="183">
      <formula>AND($E28&lt;=K$6,ROUNDDOWN(($F28-$E28+1)*$H28,0)+$E28-1&gt;=K$6)</formula>
    </cfRule>
    <cfRule type="expression" dxfId="62" priority="184">
      <formula>AND(NOT(ISBLANK($E28)),$E28&lt;=K$6,$F28&gt;=K$6)</formula>
    </cfRule>
  </conditionalFormatting>
  <conditionalFormatting sqref="H28:H29">
    <cfRule type="dataBar" priority="181">
      <dataBar>
        <cfvo type="num" val="0"/>
        <cfvo type="num" val="1"/>
        <color theme="0" tint="-0.34998626667073579"/>
      </dataBar>
      <extLst>
        <ext xmlns:x14="http://schemas.microsoft.com/office/spreadsheetml/2009/9/main" uri="{B025F937-C7B1-47D3-B67F-A62EFF666E3E}">
          <x14:id>{DB90DAFA-876F-4AB0-9E01-950FCBD310D6}</x14:id>
        </ext>
      </extLst>
    </cfRule>
  </conditionalFormatting>
  <conditionalFormatting sqref="K28:BN29">
    <cfRule type="expression" dxfId="61" priority="182">
      <formula>K$6=TODAY()</formula>
    </cfRule>
  </conditionalFormatting>
  <conditionalFormatting sqref="H53:H54 H84 H59:H69">
    <cfRule type="dataBar" priority="177">
      <dataBar>
        <cfvo type="num" val="0"/>
        <cfvo type="num" val="1"/>
        <color theme="0" tint="-0.34998626667073579"/>
      </dataBar>
      <extLst>
        <ext xmlns:x14="http://schemas.microsoft.com/office/spreadsheetml/2009/9/main" uri="{B025F937-C7B1-47D3-B67F-A62EFF666E3E}">
          <x14:id>{9BC90680-9237-4B08-8460-AE1084743674}</x14:id>
        </ext>
      </extLst>
    </cfRule>
  </conditionalFormatting>
  <conditionalFormatting sqref="K53:BN54 K84:BN84 K59:BN69">
    <cfRule type="expression" dxfId="60" priority="178">
      <formula>K$6=TODAY()</formula>
    </cfRule>
  </conditionalFormatting>
  <conditionalFormatting sqref="H94:H95 H98 H101">
    <cfRule type="dataBar" priority="169">
      <dataBar>
        <cfvo type="num" val="0"/>
        <cfvo type="num" val="1"/>
        <color theme="0" tint="-0.34998626667073579"/>
      </dataBar>
      <extLst>
        <ext xmlns:x14="http://schemas.microsoft.com/office/spreadsheetml/2009/9/main" uri="{B025F937-C7B1-47D3-B67F-A62EFF666E3E}">
          <x14:id>{0E0E844C-7030-4857-BC81-932F5F6F7F1F}</x14:id>
        </ext>
      </extLst>
    </cfRule>
  </conditionalFormatting>
  <conditionalFormatting sqref="K94:BN95 K98:BN98 K101:BN101">
    <cfRule type="expression" dxfId="59" priority="170">
      <formula>K$6=TODAY()</formula>
    </cfRule>
  </conditionalFormatting>
  <conditionalFormatting sqref="H80">
    <cfRule type="dataBar" priority="165">
      <dataBar>
        <cfvo type="num" val="0"/>
        <cfvo type="num" val="1"/>
        <color theme="0" tint="-0.34998626667073579"/>
      </dataBar>
      <extLst>
        <ext xmlns:x14="http://schemas.microsoft.com/office/spreadsheetml/2009/9/main" uri="{B025F937-C7B1-47D3-B67F-A62EFF666E3E}">
          <x14:id>{63968F93-5E25-43D7-956A-D3CEB50D09AE}</x14:id>
        </ext>
      </extLst>
    </cfRule>
  </conditionalFormatting>
  <conditionalFormatting sqref="K80:BN80">
    <cfRule type="expression" dxfId="58" priority="166">
      <formula>K$6=TODAY()</formula>
    </cfRule>
  </conditionalFormatting>
  <conditionalFormatting sqref="H58">
    <cfRule type="dataBar" priority="161">
      <dataBar>
        <cfvo type="num" val="0"/>
        <cfvo type="num" val="1"/>
        <color theme="0" tint="-0.34998626667073579"/>
      </dataBar>
      <extLst>
        <ext xmlns:x14="http://schemas.microsoft.com/office/spreadsheetml/2009/9/main" uri="{B025F937-C7B1-47D3-B67F-A62EFF666E3E}">
          <x14:id>{00ADEBF9-BB45-4059-B953-C8AE6C113250}</x14:id>
        </ext>
      </extLst>
    </cfRule>
  </conditionalFormatting>
  <conditionalFormatting sqref="K58:BN58">
    <cfRule type="expression" dxfId="57" priority="162">
      <formula>K$6=TODAY()</formula>
    </cfRule>
  </conditionalFormatting>
  <conditionalFormatting sqref="H55:H57">
    <cfRule type="dataBar" priority="157">
      <dataBar>
        <cfvo type="num" val="0"/>
        <cfvo type="num" val="1"/>
        <color theme="0" tint="-0.34998626667073579"/>
      </dataBar>
      <extLst>
        <ext xmlns:x14="http://schemas.microsoft.com/office/spreadsheetml/2009/9/main" uri="{B025F937-C7B1-47D3-B67F-A62EFF666E3E}">
          <x14:id>{E60284C8-FFC4-496C-B5F0-B63CFB600DAB}</x14:id>
        </ext>
      </extLst>
    </cfRule>
  </conditionalFormatting>
  <conditionalFormatting sqref="K55:BN57">
    <cfRule type="expression" dxfId="56" priority="158">
      <formula>K$6=TODAY()</formula>
    </cfRule>
  </conditionalFormatting>
  <conditionalFormatting sqref="H71:H78">
    <cfRule type="dataBar" priority="153">
      <dataBar>
        <cfvo type="num" val="0"/>
        <cfvo type="num" val="1"/>
        <color theme="0" tint="-0.34998626667073579"/>
      </dataBar>
      <extLst>
        <ext xmlns:x14="http://schemas.microsoft.com/office/spreadsheetml/2009/9/main" uri="{B025F937-C7B1-47D3-B67F-A62EFF666E3E}">
          <x14:id>{1227D9C4-4254-4FA7-B080-75F761DE7401}</x14:id>
        </ext>
      </extLst>
    </cfRule>
  </conditionalFormatting>
  <conditionalFormatting sqref="K71:BN78">
    <cfRule type="expression" dxfId="55" priority="154">
      <formula>K$6=TODAY()</formula>
    </cfRule>
  </conditionalFormatting>
  <conditionalFormatting sqref="H70">
    <cfRule type="dataBar" priority="149">
      <dataBar>
        <cfvo type="num" val="0"/>
        <cfvo type="num" val="1"/>
        <color theme="0" tint="-0.34998626667073579"/>
      </dataBar>
      <extLst>
        <ext xmlns:x14="http://schemas.microsoft.com/office/spreadsheetml/2009/9/main" uri="{B025F937-C7B1-47D3-B67F-A62EFF666E3E}">
          <x14:id>{E27A1FA3-B3B7-405F-9A28-24E3A9968717}</x14:id>
        </ext>
      </extLst>
    </cfRule>
  </conditionalFormatting>
  <conditionalFormatting sqref="K70:BN70">
    <cfRule type="expression" dxfId="54" priority="150">
      <formula>K$6=TODAY()</formula>
    </cfRule>
  </conditionalFormatting>
  <conditionalFormatting sqref="H81:H83">
    <cfRule type="dataBar" priority="145">
      <dataBar>
        <cfvo type="num" val="0"/>
        <cfvo type="num" val="1"/>
        <color theme="0" tint="-0.34998626667073579"/>
      </dataBar>
      <extLst>
        <ext xmlns:x14="http://schemas.microsoft.com/office/spreadsheetml/2009/9/main" uri="{B025F937-C7B1-47D3-B67F-A62EFF666E3E}">
          <x14:id>{9699D616-3D5C-431B-AA7E-844D6A39DE88}</x14:id>
        </ext>
      </extLst>
    </cfRule>
  </conditionalFormatting>
  <conditionalFormatting sqref="K81:BN83">
    <cfRule type="expression" dxfId="53" priority="146">
      <formula>K$6=TODAY()</formula>
    </cfRule>
  </conditionalFormatting>
  <conditionalFormatting sqref="H86:H93">
    <cfRule type="dataBar" priority="141">
      <dataBar>
        <cfvo type="num" val="0"/>
        <cfvo type="num" val="1"/>
        <color theme="0" tint="-0.34998626667073579"/>
      </dataBar>
      <extLst>
        <ext xmlns:x14="http://schemas.microsoft.com/office/spreadsheetml/2009/9/main" uri="{B025F937-C7B1-47D3-B67F-A62EFF666E3E}">
          <x14:id>{C03803A5-EE03-4554-9477-4E18470E4C88}</x14:id>
        </ext>
      </extLst>
    </cfRule>
  </conditionalFormatting>
  <conditionalFormatting sqref="K86:BN93">
    <cfRule type="expression" dxfId="52" priority="142">
      <formula>K$6=TODAY()</formula>
    </cfRule>
  </conditionalFormatting>
  <conditionalFormatting sqref="H85">
    <cfRule type="dataBar" priority="137">
      <dataBar>
        <cfvo type="num" val="0"/>
        <cfvo type="num" val="1"/>
        <color theme="0" tint="-0.34998626667073579"/>
      </dataBar>
      <extLst>
        <ext xmlns:x14="http://schemas.microsoft.com/office/spreadsheetml/2009/9/main" uri="{B025F937-C7B1-47D3-B67F-A62EFF666E3E}">
          <x14:id>{898795E7-7B0A-4F80-AFC4-BCE7482EB8B1}</x14:id>
        </ext>
      </extLst>
    </cfRule>
  </conditionalFormatting>
  <conditionalFormatting sqref="K85:BN85">
    <cfRule type="expression" dxfId="51" priority="138">
      <formula>K$6=TODAY()</formula>
    </cfRule>
  </conditionalFormatting>
  <conditionalFormatting sqref="H122:H125">
    <cfRule type="dataBar" priority="133">
      <dataBar>
        <cfvo type="num" val="0"/>
        <cfvo type="num" val="1"/>
        <color theme="0" tint="-0.34998626667073579"/>
      </dataBar>
      <extLst>
        <ext xmlns:x14="http://schemas.microsoft.com/office/spreadsheetml/2009/9/main" uri="{B025F937-C7B1-47D3-B67F-A62EFF666E3E}">
          <x14:id>{37D5AA57-92BC-4186-A938-B55ED9DE7B6D}</x14:id>
        </ext>
      </extLst>
    </cfRule>
  </conditionalFormatting>
  <conditionalFormatting sqref="K122:BN125">
    <cfRule type="expression" dxfId="50" priority="134">
      <formula>K$6=TODAY()</formula>
    </cfRule>
  </conditionalFormatting>
  <conditionalFormatting sqref="H107 H110 H113 H116 H119">
    <cfRule type="dataBar" priority="129">
      <dataBar>
        <cfvo type="num" val="0"/>
        <cfvo type="num" val="1"/>
        <color theme="0" tint="-0.34998626667073579"/>
      </dataBar>
      <extLst>
        <ext xmlns:x14="http://schemas.microsoft.com/office/spreadsheetml/2009/9/main" uri="{B025F937-C7B1-47D3-B67F-A62EFF666E3E}">
          <x14:id>{17A03AF2-EDBC-4EBF-AADA-C1A79142187B}</x14:id>
        </ext>
      </extLst>
    </cfRule>
  </conditionalFormatting>
  <conditionalFormatting sqref="K107:BN107 K110:BN110 K113:BN113 K116:BN116 K119:BN119">
    <cfRule type="expression" dxfId="49" priority="130">
      <formula>K$6=TODAY()</formula>
    </cfRule>
  </conditionalFormatting>
  <conditionalFormatting sqref="H97">
    <cfRule type="dataBar" priority="125">
      <dataBar>
        <cfvo type="num" val="0"/>
        <cfvo type="num" val="1"/>
        <color theme="0" tint="-0.34998626667073579"/>
      </dataBar>
      <extLst>
        <ext xmlns:x14="http://schemas.microsoft.com/office/spreadsheetml/2009/9/main" uri="{B025F937-C7B1-47D3-B67F-A62EFF666E3E}">
          <x14:id>{15D45F72-F3C2-4EF7-A82F-7BCA6154C493}</x14:id>
        </ext>
      </extLst>
    </cfRule>
  </conditionalFormatting>
  <conditionalFormatting sqref="K97:BN97">
    <cfRule type="expression" dxfId="48" priority="126">
      <formula>K$6=TODAY()</formula>
    </cfRule>
  </conditionalFormatting>
  <conditionalFormatting sqref="H96">
    <cfRule type="dataBar" priority="121">
      <dataBar>
        <cfvo type="num" val="0"/>
        <cfvo type="num" val="1"/>
        <color theme="0" tint="-0.34998626667073579"/>
      </dataBar>
      <extLst>
        <ext xmlns:x14="http://schemas.microsoft.com/office/spreadsheetml/2009/9/main" uri="{B025F937-C7B1-47D3-B67F-A62EFF666E3E}">
          <x14:id>{AD821677-E92E-48AB-A20E-FEB13EA5E91C}</x14:id>
        </ext>
      </extLst>
    </cfRule>
  </conditionalFormatting>
  <conditionalFormatting sqref="K96:BN96">
    <cfRule type="expression" dxfId="47" priority="122">
      <formula>K$6=TODAY()</formula>
    </cfRule>
  </conditionalFormatting>
  <conditionalFormatting sqref="H100">
    <cfRule type="dataBar" priority="117">
      <dataBar>
        <cfvo type="num" val="0"/>
        <cfvo type="num" val="1"/>
        <color theme="0" tint="-0.34998626667073579"/>
      </dataBar>
      <extLst>
        <ext xmlns:x14="http://schemas.microsoft.com/office/spreadsheetml/2009/9/main" uri="{B025F937-C7B1-47D3-B67F-A62EFF666E3E}">
          <x14:id>{3B0E2E48-8F34-4CC2-9234-14BE430F3A61}</x14:id>
        </ext>
      </extLst>
    </cfRule>
  </conditionalFormatting>
  <conditionalFormatting sqref="K100:BN100">
    <cfRule type="expression" dxfId="46" priority="118">
      <formula>K$6=TODAY()</formula>
    </cfRule>
  </conditionalFormatting>
  <conditionalFormatting sqref="H99">
    <cfRule type="dataBar" priority="113">
      <dataBar>
        <cfvo type="num" val="0"/>
        <cfvo type="num" val="1"/>
        <color theme="0" tint="-0.34998626667073579"/>
      </dataBar>
      <extLst>
        <ext xmlns:x14="http://schemas.microsoft.com/office/spreadsheetml/2009/9/main" uri="{B025F937-C7B1-47D3-B67F-A62EFF666E3E}">
          <x14:id>{211ED154-AA0E-405E-933F-54D865E0AC8F}</x14:id>
        </ext>
      </extLst>
    </cfRule>
  </conditionalFormatting>
  <conditionalFormatting sqref="K99:BN99">
    <cfRule type="expression" dxfId="45" priority="114">
      <formula>K$6=TODAY()</formula>
    </cfRule>
  </conditionalFormatting>
  <conditionalFormatting sqref="H103">
    <cfRule type="dataBar" priority="109">
      <dataBar>
        <cfvo type="num" val="0"/>
        <cfvo type="num" val="1"/>
        <color theme="0" tint="-0.34998626667073579"/>
      </dataBar>
      <extLst>
        <ext xmlns:x14="http://schemas.microsoft.com/office/spreadsheetml/2009/9/main" uri="{B025F937-C7B1-47D3-B67F-A62EFF666E3E}">
          <x14:id>{10D6963D-F140-4997-A59A-6AA922731D99}</x14:id>
        </ext>
      </extLst>
    </cfRule>
  </conditionalFormatting>
  <conditionalFormatting sqref="K103:BN103">
    <cfRule type="expression" dxfId="44" priority="110">
      <formula>K$6=TODAY()</formula>
    </cfRule>
  </conditionalFormatting>
  <conditionalFormatting sqref="H102">
    <cfRule type="dataBar" priority="105">
      <dataBar>
        <cfvo type="num" val="0"/>
        <cfvo type="num" val="1"/>
        <color theme="0" tint="-0.34998626667073579"/>
      </dataBar>
      <extLst>
        <ext xmlns:x14="http://schemas.microsoft.com/office/spreadsheetml/2009/9/main" uri="{B025F937-C7B1-47D3-B67F-A62EFF666E3E}">
          <x14:id>{78C85B6D-3667-44E0-858E-D0C3E9301380}</x14:id>
        </ext>
      </extLst>
    </cfRule>
  </conditionalFormatting>
  <conditionalFormatting sqref="K102:BN102">
    <cfRule type="expression" dxfId="43" priority="106">
      <formula>K$6=TODAY()</formula>
    </cfRule>
  </conditionalFormatting>
  <conditionalFormatting sqref="H106">
    <cfRule type="dataBar" priority="101">
      <dataBar>
        <cfvo type="num" val="0"/>
        <cfvo type="num" val="1"/>
        <color theme="0" tint="-0.34998626667073579"/>
      </dataBar>
      <extLst>
        <ext xmlns:x14="http://schemas.microsoft.com/office/spreadsheetml/2009/9/main" uri="{B025F937-C7B1-47D3-B67F-A62EFF666E3E}">
          <x14:id>{E41C68C9-636D-4677-9252-B042DECB406C}</x14:id>
        </ext>
      </extLst>
    </cfRule>
  </conditionalFormatting>
  <conditionalFormatting sqref="K106:BN106">
    <cfRule type="expression" dxfId="42" priority="102">
      <formula>K$6=TODAY()</formula>
    </cfRule>
  </conditionalFormatting>
  <conditionalFormatting sqref="H105">
    <cfRule type="dataBar" priority="97">
      <dataBar>
        <cfvo type="num" val="0"/>
        <cfvo type="num" val="1"/>
        <color theme="0" tint="-0.34998626667073579"/>
      </dataBar>
      <extLst>
        <ext xmlns:x14="http://schemas.microsoft.com/office/spreadsheetml/2009/9/main" uri="{B025F937-C7B1-47D3-B67F-A62EFF666E3E}">
          <x14:id>{5F26FDD8-66BE-44B1-B643-0841EF518D53}</x14:id>
        </ext>
      </extLst>
    </cfRule>
  </conditionalFormatting>
  <conditionalFormatting sqref="K105:BN105">
    <cfRule type="expression" dxfId="41" priority="98">
      <formula>K$6=TODAY()</formula>
    </cfRule>
  </conditionalFormatting>
  <conditionalFormatting sqref="H109">
    <cfRule type="dataBar" priority="93">
      <dataBar>
        <cfvo type="num" val="0"/>
        <cfvo type="num" val="1"/>
        <color theme="0" tint="-0.34998626667073579"/>
      </dataBar>
      <extLst>
        <ext xmlns:x14="http://schemas.microsoft.com/office/spreadsheetml/2009/9/main" uri="{B025F937-C7B1-47D3-B67F-A62EFF666E3E}">
          <x14:id>{6A63070F-A78E-4A0D-A4A4-EA61E0B2F682}</x14:id>
        </ext>
      </extLst>
    </cfRule>
  </conditionalFormatting>
  <conditionalFormatting sqref="K109:BN109">
    <cfRule type="expression" dxfId="40" priority="94">
      <formula>K$6=TODAY()</formula>
    </cfRule>
  </conditionalFormatting>
  <conditionalFormatting sqref="H108">
    <cfRule type="dataBar" priority="89">
      <dataBar>
        <cfvo type="num" val="0"/>
        <cfvo type="num" val="1"/>
        <color theme="0" tint="-0.34998626667073579"/>
      </dataBar>
      <extLst>
        <ext xmlns:x14="http://schemas.microsoft.com/office/spreadsheetml/2009/9/main" uri="{B025F937-C7B1-47D3-B67F-A62EFF666E3E}">
          <x14:id>{918E985B-F179-401B-974F-916752029861}</x14:id>
        </ext>
      </extLst>
    </cfRule>
  </conditionalFormatting>
  <conditionalFormatting sqref="K108:BN108">
    <cfRule type="expression" dxfId="39" priority="90">
      <formula>K$6=TODAY()</formula>
    </cfRule>
  </conditionalFormatting>
  <conditionalFormatting sqref="H112">
    <cfRule type="dataBar" priority="85">
      <dataBar>
        <cfvo type="num" val="0"/>
        <cfvo type="num" val="1"/>
        <color theme="0" tint="-0.34998626667073579"/>
      </dataBar>
      <extLst>
        <ext xmlns:x14="http://schemas.microsoft.com/office/spreadsheetml/2009/9/main" uri="{B025F937-C7B1-47D3-B67F-A62EFF666E3E}">
          <x14:id>{B41AAFCB-D815-4DE6-A225-27EAB532DB16}</x14:id>
        </ext>
      </extLst>
    </cfRule>
  </conditionalFormatting>
  <conditionalFormatting sqref="K112:BN112">
    <cfRule type="expression" dxfId="38" priority="86">
      <formula>K$6=TODAY()</formula>
    </cfRule>
  </conditionalFormatting>
  <conditionalFormatting sqref="H111">
    <cfRule type="dataBar" priority="81">
      <dataBar>
        <cfvo type="num" val="0"/>
        <cfvo type="num" val="1"/>
        <color theme="0" tint="-0.34998626667073579"/>
      </dataBar>
      <extLst>
        <ext xmlns:x14="http://schemas.microsoft.com/office/spreadsheetml/2009/9/main" uri="{B025F937-C7B1-47D3-B67F-A62EFF666E3E}">
          <x14:id>{954436DD-DCA5-4BC7-9DA3-5C7898BEE370}</x14:id>
        </ext>
      </extLst>
    </cfRule>
  </conditionalFormatting>
  <conditionalFormatting sqref="K111:BN111">
    <cfRule type="expression" dxfId="37" priority="82">
      <formula>K$6=TODAY()</formula>
    </cfRule>
  </conditionalFormatting>
  <conditionalFormatting sqref="H115">
    <cfRule type="dataBar" priority="77">
      <dataBar>
        <cfvo type="num" val="0"/>
        <cfvo type="num" val="1"/>
        <color theme="0" tint="-0.34998626667073579"/>
      </dataBar>
      <extLst>
        <ext xmlns:x14="http://schemas.microsoft.com/office/spreadsheetml/2009/9/main" uri="{B025F937-C7B1-47D3-B67F-A62EFF666E3E}">
          <x14:id>{0B525DFB-00AC-48CA-8BBC-D25F2B0D19D8}</x14:id>
        </ext>
      </extLst>
    </cfRule>
  </conditionalFormatting>
  <conditionalFormatting sqref="K115:BN115">
    <cfRule type="expression" dxfId="36" priority="78">
      <formula>K$6=TODAY()</formula>
    </cfRule>
  </conditionalFormatting>
  <conditionalFormatting sqref="H114">
    <cfRule type="dataBar" priority="73">
      <dataBar>
        <cfvo type="num" val="0"/>
        <cfvo type="num" val="1"/>
        <color theme="0" tint="-0.34998626667073579"/>
      </dataBar>
      <extLst>
        <ext xmlns:x14="http://schemas.microsoft.com/office/spreadsheetml/2009/9/main" uri="{B025F937-C7B1-47D3-B67F-A62EFF666E3E}">
          <x14:id>{8150FB98-01AE-41EF-B380-A19850A1AE6B}</x14:id>
        </ext>
      </extLst>
    </cfRule>
  </conditionalFormatting>
  <conditionalFormatting sqref="K114:BN114">
    <cfRule type="expression" dxfId="35" priority="74">
      <formula>K$6=TODAY()</formula>
    </cfRule>
  </conditionalFormatting>
  <conditionalFormatting sqref="H118">
    <cfRule type="dataBar" priority="69">
      <dataBar>
        <cfvo type="num" val="0"/>
        <cfvo type="num" val="1"/>
        <color theme="0" tint="-0.34998626667073579"/>
      </dataBar>
      <extLst>
        <ext xmlns:x14="http://schemas.microsoft.com/office/spreadsheetml/2009/9/main" uri="{B025F937-C7B1-47D3-B67F-A62EFF666E3E}">
          <x14:id>{2AEBE94C-290B-4FE5-8CC2-008AF2B0B7C9}</x14:id>
        </ext>
      </extLst>
    </cfRule>
  </conditionalFormatting>
  <conditionalFormatting sqref="K118:BN118">
    <cfRule type="expression" dxfId="34" priority="70">
      <formula>K$6=TODAY()</formula>
    </cfRule>
  </conditionalFormatting>
  <conditionalFormatting sqref="H117">
    <cfRule type="dataBar" priority="65">
      <dataBar>
        <cfvo type="num" val="0"/>
        <cfvo type="num" val="1"/>
        <color theme="0" tint="-0.34998626667073579"/>
      </dataBar>
      <extLst>
        <ext xmlns:x14="http://schemas.microsoft.com/office/spreadsheetml/2009/9/main" uri="{B025F937-C7B1-47D3-B67F-A62EFF666E3E}">
          <x14:id>{FB2411B5-92A9-4883-A33A-4ACC2DD8FAA6}</x14:id>
        </ext>
      </extLst>
    </cfRule>
  </conditionalFormatting>
  <conditionalFormatting sqref="K117:BN117">
    <cfRule type="expression" dxfId="33" priority="66">
      <formula>K$6=TODAY()</formula>
    </cfRule>
  </conditionalFormatting>
  <conditionalFormatting sqref="H121">
    <cfRule type="dataBar" priority="61">
      <dataBar>
        <cfvo type="num" val="0"/>
        <cfvo type="num" val="1"/>
        <color theme="0" tint="-0.34998626667073579"/>
      </dataBar>
      <extLst>
        <ext xmlns:x14="http://schemas.microsoft.com/office/spreadsheetml/2009/9/main" uri="{B025F937-C7B1-47D3-B67F-A62EFF666E3E}">
          <x14:id>{D1E590BB-2C92-48BB-BE18-C3D516F70CF9}</x14:id>
        </ext>
      </extLst>
    </cfRule>
  </conditionalFormatting>
  <conditionalFormatting sqref="K121:BN121">
    <cfRule type="expression" dxfId="32" priority="62">
      <formula>K$6=TODAY()</formula>
    </cfRule>
  </conditionalFormatting>
  <conditionalFormatting sqref="H120">
    <cfRule type="dataBar" priority="57">
      <dataBar>
        <cfvo type="num" val="0"/>
        <cfvo type="num" val="1"/>
        <color theme="0" tint="-0.34998626667073579"/>
      </dataBar>
      <extLst>
        <ext xmlns:x14="http://schemas.microsoft.com/office/spreadsheetml/2009/9/main" uri="{B025F937-C7B1-47D3-B67F-A62EFF666E3E}">
          <x14:id>{B071B033-C419-450C-A312-92631185CCC3}</x14:id>
        </ext>
      </extLst>
    </cfRule>
  </conditionalFormatting>
  <conditionalFormatting sqref="K120:BN120">
    <cfRule type="expression" dxfId="31" priority="58">
      <formula>K$6=TODAY()</formula>
    </cfRule>
  </conditionalFormatting>
  <conditionalFormatting sqref="H132">
    <cfRule type="dataBar" priority="53">
      <dataBar>
        <cfvo type="num" val="0"/>
        <cfvo type="num" val="1"/>
        <color theme="0" tint="-0.34998626667073579"/>
      </dataBar>
      <extLst>
        <ext xmlns:x14="http://schemas.microsoft.com/office/spreadsheetml/2009/9/main" uri="{B025F937-C7B1-47D3-B67F-A62EFF666E3E}">
          <x14:id>{E69898FF-777C-4602-A505-1C761FDC807E}</x14:id>
        </ext>
      </extLst>
    </cfRule>
  </conditionalFormatting>
  <conditionalFormatting sqref="K132:BN132">
    <cfRule type="expression" dxfId="30" priority="54">
      <formula>K$6=TODAY()</formula>
    </cfRule>
  </conditionalFormatting>
  <conditionalFormatting sqref="H131">
    <cfRule type="dataBar" priority="49">
      <dataBar>
        <cfvo type="num" val="0"/>
        <cfvo type="num" val="1"/>
        <color theme="0" tint="-0.34998626667073579"/>
      </dataBar>
      <extLst>
        <ext xmlns:x14="http://schemas.microsoft.com/office/spreadsheetml/2009/9/main" uri="{B025F937-C7B1-47D3-B67F-A62EFF666E3E}">
          <x14:id>{DD92975B-504B-4D34-9D4E-2BB79DD0C311}</x14:id>
        </ext>
      </extLst>
    </cfRule>
  </conditionalFormatting>
  <conditionalFormatting sqref="K131:BN131">
    <cfRule type="expression" dxfId="29" priority="50">
      <formula>K$6=TODAY()</formula>
    </cfRule>
  </conditionalFormatting>
  <conditionalFormatting sqref="H130">
    <cfRule type="dataBar" priority="45">
      <dataBar>
        <cfvo type="num" val="0"/>
        <cfvo type="num" val="1"/>
        <color theme="0" tint="-0.34998626667073579"/>
      </dataBar>
      <extLst>
        <ext xmlns:x14="http://schemas.microsoft.com/office/spreadsheetml/2009/9/main" uri="{B025F937-C7B1-47D3-B67F-A62EFF666E3E}">
          <x14:id>{047B2BAD-4C29-4420-95CD-1302C978E90F}</x14:id>
        </ext>
      </extLst>
    </cfRule>
  </conditionalFormatting>
  <conditionalFormatting sqref="K130:BN130">
    <cfRule type="expression" dxfId="28" priority="46">
      <formula>K$6=TODAY()</formula>
    </cfRule>
  </conditionalFormatting>
  <conditionalFormatting sqref="H129">
    <cfRule type="dataBar" priority="41">
      <dataBar>
        <cfvo type="num" val="0"/>
        <cfvo type="num" val="1"/>
        <color theme="0" tint="-0.34998626667073579"/>
      </dataBar>
      <extLst>
        <ext xmlns:x14="http://schemas.microsoft.com/office/spreadsheetml/2009/9/main" uri="{B025F937-C7B1-47D3-B67F-A62EFF666E3E}">
          <x14:id>{04159BAC-77EF-4960-A60D-0A104A399A85}</x14:id>
        </ext>
      </extLst>
    </cfRule>
  </conditionalFormatting>
  <conditionalFormatting sqref="K129:BN129">
    <cfRule type="expression" dxfId="27" priority="42">
      <formula>K$6=TODAY()</formula>
    </cfRule>
  </conditionalFormatting>
  <conditionalFormatting sqref="H12">
    <cfRule type="dataBar" priority="37">
      <dataBar>
        <cfvo type="num" val="0"/>
        <cfvo type="num" val="1"/>
        <color theme="0" tint="-0.34998626667073579"/>
      </dataBar>
      <extLst>
        <ext xmlns:x14="http://schemas.microsoft.com/office/spreadsheetml/2009/9/main" uri="{B025F937-C7B1-47D3-B67F-A62EFF666E3E}">
          <x14:id>{E63D2674-3795-477E-B1D4-7401F2FECC13}</x14:id>
        </ext>
      </extLst>
    </cfRule>
  </conditionalFormatting>
  <conditionalFormatting sqref="K12:BN12">
    <cfRule type="expression" dxfId="26" priority="39">
      <formula>AND($E12&lt;=K$6,ROUNDDOWN(($F12-$E12+1)*$H12,0)+$E12-1&gt;=K$6)</formula>
    </cfRule>
    <cfRule type="expression" dxfId="25" priority="40">
      <formula>AND(NOT(ISBLANK($E12)),$E12&lt;=K$6,$F12&gt;=K$6)</formula>
    </cfRule>
  </conditionalFormatting>
  <conditionalFormatting sqref="K12:BN12">
    <cfRule type="expression" dxfId="24" priority="38">
      <formula>K$6=TODAY()</formula>
    </cfRule>
  </conditionalFormatting>
  <conditionalFormatting sqref="H13">
    <cfRule type="dataBar" priority="33">
      <dataBar>
        <cfvo type="num" val="0"/>
        <cfvo type="num" val="1"/>
        <color theme="0" tint="-0.34998626667073579"/>
      </dataBar>
      <extLst>
        <ext xmlns:x14="http://schemas.microsoft.com/office/spreadsheetml/2009/9/main" uri="{B025F937-C7B1-47D3-B67F-A62EFF666E3E}">
          <x14:id>{04EFE980-954E-4052-95FA-F24F973DCA2F}</x14:id>
        </ext>
      </extLst>
    </cfRule>
  </conditionalFormatting>
  <conditionalFormatting sqref="K13:BN13">
    <cfRule type="expression" dxfId="23" priority="35">
      <formula>AND($E13&lt;=K$6,ROUNDDOWN(($F13-$E13+1)*$H13,0)+$E13-1&gt;=K$6)</formula>
    </cfRule>
    <cfRule type="expression" dxfId="22" priority="36">
      <formula>AND(NOT(ISBLANK($E13)),$E13&lt;=K$6,$F13&gt;=K$6)</formula>
    </cfRule>
  </conditionalFormatting>
  <conditionalFormatting sqref="K13:BN13">
    <cfRule type="expression" dxfId="21" priority="34">
      <formula>K$6=TODAY()</formula>
    </cfRule>
  </conditionalFormatting>
  <conditionalFormatting sqref="H14">
    <cfRule type="dataBar" priority="29">
      <dataBar>
        <cfvo type="num" val="0"/>
        <cfvo type="num" val="1"/>
        <color theme="0" tint="-0.34998626667073579"/>
      </dataBar>
      <extLst>
        <ext xmlns:x14="http://schemas.microsoft.com/office/spreadsheetml/2009/9/main" uri="{B025F937-C7B1-47D3-B67F-A62EFF666E3E}">
          <x14:id>{5D4FD79E-C7F2-4D97-8A65-7F1FD68D61C9}</x14:id>
        </ext>
      </extLst>
    </cfRule>
  </conditionalFormatting>
  <conditionalFormatting sqref="K14:BN14">
    <cfRule type="expression" dxfId="20" priority="31">
      <formula>AND($E14&lt;=K$6,ROUNDDOWN(($F14-$E14+1)*$H14,0)+$E14-1&gt;=K$6)</formula>
    </cfRule>
    <cfRule type="expression" dxfId="19" priority="32">
      <formula>AND(NOT(ISBLANK($E14)),$E14&lt;=K$6,$F14&gt;=K$6)</formula>
    </cfRule>
  </conditionalFormatting>
  <conditionalFormatting sqref="K14:BN14">
    <cfRule type="expression" dxfId="18" priority="30">
      <formula>K$6=TODAY()</formula>
    </cfRule>
  </conditionalFormatting>
  <conditionalFormatting sqref="H15">
    <cfRule type="dataBar" priority="25">
      <dataBar>
        <cfvo type="num" val="0"/>
        <cfvo type="num" val="1"/>
        <color theme="0" tint="-0.34998626667073579"/>
      </dataBar>
      <extLst>
        <ext xmlns:x14="http://schemas.microsoft.com/office/spreadsheetml/2009/9/main" uri="{B025F937-C7B1-47D3-B67F-A62EFF666E3E}">
          <x14:id>{D64CB103-69A3-4417-A6BE-AD9451DB482E}</x14:id>
        </ext>
      </extLst>
    </cfRule>
  </conditionalFormatting>
  <conditionalFormatting sqref="K15:BN15">
    <cfRule type="expression" dxfId="17" priority="27">
      <formula>AND($E15&lt;=K$6,ROUNDDOWN(($F15-$E15+1)*$H15,0)+$E15-1&gt;=K$6)</formula>
    </cfRule>
    <cfRule type="expression" dxfId="16" priority="28">
      <formula>AND(NOT(ISBLANK($E15)),$E15&lt;=K$6,$F15&gt;=K$6)</formula>
    </cfRule>
  </conditionalFormatting>
  <conditionalFormatting sqref="K15:BN15">
    <cfRule type="expression" dxfId="15" priority="26">
      <formula>K$6=TODAY()</formula>
    </cfRule>
  </conditionalFormatting>
  <conditionalFormatting sqref="H16">
    <cfRule type="dataBar" priority="21">
      <dataBar>
        <cfvo type="num" val="0"/>
        <cfvo type="num" val="1"/>
        <color theme="0" tint="-0.34998626667073579"/>
      </dataBar>
      <extLst>
        <ext xmlns:x14="http://schemas.microsoft.com/office/spreadsheetml/2009/9/main" uri="{B025F937-C7B1-47D3-B67F-A62EFF666E3E}">
          <x14:id>{61DF7885-A658-4D07-B1A6-9E0190BF9254}</x14:id>
        </ext>
      </extLst>
    </cfRule>
  </conditionalFormatting>
  <conditionalFormatting sqref="K16:BN16">
    <cfRule type="expression" dxfId="14" priority="23">
      <formula>AND($E16&lt;=K$6,ROUNDDOWN(($F16-$E16+1)*$H16,0)+$E16-1&gt;=K$6)</formula>
    </cfRule>
    <cfRule type="expression" dxfId="13" priority="24">
      <formula>AND(NOT(ISBLANK($E16)),$E16&lt;=K$6,$F16&gt;=K$6)</formula>
    </cfRule>
  </conditionalFormatting>
  <conditionalFormatting sqref="K16:BN16">
    <cfRule type="expression" dxfId="12" priority="22">
      <formula>K$6=TODAY()</formula>
    </cfRule>
  </conditionalFormatting>
  <conditionalFormatting sqref="H17">
    <cfRule type="dataBar" priority="17">
      <dataBar>
        <cfvo type="num" val="0"/>
        <cfvo type="num" val="1"/>
        <color theme="0" tint="-0.34998626667073579"/>
      </dataBar>
      <extLst>
        <ext xmlns:x14="http://schemas.microsoft.com/office/spreadsheetml/2009/9/main" uri="{B025F937-C7B1-47D3-B67F-A62EFF666E3E}">
          <x14:id>{C08D2B5A-3D9B-4603-9701-EEA610F9814B}</x14:id>
        </ext>
      </extLst>
    </cfRule>
  </conditionalFormatting>
  <conditionalFormatting sqref="K17:BN17">
    <cfRule type="expression" dxfId="11" priority="19">
      <formula>AND($E17&lt;=K$6,ROUNDDOWN(($F17-$E17+1)*$H17,0)+$E17-1&gt;=K$6)</formula>
    </cfRule>
    <cfRule type="expression" dxfId="10" priority="20">
      <formula>AND(NOT(ISBLANK($E17)),$E17&lt;=K$6,$F17&gt;=K$6)</formula>
    </cfRule>
  </conditionalFormatting>
  <conditionalFormatting sqref="K17:BN17">
    <cfRule type="expression" dxfId="9" priority="18">
      <formula>K$6=TODAY()</formula>
    </cfRule>
  </conditionalFormatting>
  <conditionalFormatting sqref="H18">
    <cfRule type="dataBar" priority="13">
      <dataBar>
        <cfvo type="num" val="0"/>
        <cfvo type="num" val="1"/>
        <color theme="0" tint="-0.34998626667073579"/>
      </dataBar>
      <extLst>
        <ext xmlns:x14="http://schemas.microsoft.com/office/spreadsheetml/2009/9/main" uri="{B025F937-C7B1-47D3-B67F-A62EFF666E3E}">
          <x14:id>{B915196D-F95D-4F9B-B13B-B3663ADFD412}</x14:id>
        </ext>
      </extLst>
    </cfRule>
  </conditionalFormatting>
  <conditionalFormatting sqref="K18:BN18">
    <cfRule type="expression" dxfId="8" priority="15">
      <formula>AND($E18&lt;=K$6,ROUNDDOWN(($F18-$E18+1)*$H18,0)+$E18-1&gt;=K$6)</formula>
    </cfRule>
    <cfRule type="expression" dxfId="7" priority="16">
      <formula>AND(NOT(ISBLANK($E18)),$E18&lt;=K$6,$F18&gt;=K$6)</formula>
    </cfRule>
  </conditionalFormatting>
  <conditionalFormatting sqref="K18:BN18">
    <cfRule type="expression" dxfId="6" priority="14">
      <formula>K$6=TODAY()</formula>
    </cfRule>
  </conditionalFormatting>
  <conditionalFormatting sqref="H19">
    <cfRule type="dataBar" priority="9">
      <dataBar>
        <cfvo type="num" val="0"/>
        <cfvo type="num" val="1"/>
        <color theme="0" tint="-0.34998626667073579"/>
      </dataBar>
      <extLst>
        <ext xmlns:x14="http://schemas.microsoft.com/office/spreadsheetml/2009/9/main" uri="{B025F937-C7B1-47D3-B67F-A62EFF666E3E}">
          <x14:id>{51921023-5348-435E-9249-7B0BE211FC48}</x14:id>
        </ext>
      </extLst>
    </cfRule>
  </conditionalFormatting>
  <conditionalFormatting sqref="K19:BN19">
    <cfRule type="expression" dxfId="5" priority="11">
      <formula>AND($E19&lt;=K$6,ROUNDDOWN(($F19-$E19+1)*$H19,0)+$E19-1&gt;=K$6)</formula>
    </cfRule>
    <cfRule type="expression" dxfId="4" priority="12">
      <formula>AND(NOT(ISBLANK($E19)),$E19&lt;=K$6,$F19&gt;=K$6)</formula>
    </cfRule>
  </conditionalFormatting>
  <conditionalFormatting sqref="K19:BN19">
    <cfRule type="expression" dxfId="3" priority="10">
      <formula>K$6=TODAY()</formula>
    </cfRule>
  </conditionalFormatting>
  <conditionalFormatting sqref="H20">
    <cfRule type="dataBar" priority="5">
      <dataBar>
        <cfvo type="num" val="0"/>
        <cfvo type="num" val="1"/>
        <color theme="0" tint="-0.34998626667073579"/>
      </dataBar>
      <extLst>
        <ext xmlns:x14="http://schemas.microsoft.com/office/spreadsheetml/2009/9/main" uri="{B025F937-C7B1-47D3-B67F-A62EFF666E3E}">
          <x14:id>{015EE1F0-2DFD-44A4-806A-31577802C65C}</x14:id>
        </ext>
      </extLst>
    </cfRule>
  </conditionalFormatting>
  <conditionalFormatting sqref="K20:BN20">
    <cfRule type="expression" dxfId="2" priority="7">
      <formula>AND($E20&lt;=K$6,ROUNDDOWN(($F20-$E20+1)*$H20,0)+$E20-1&gt;=K$6)</formula>
    </cfRule>
    <cfRule type="expression" dxfId="1" priority="8">
      <formula>AND(NOT(ISBLANK($E20)),$E20&lt;=K$6,$F20&gt;=K$6)</formula>
    </cfRule>
  </conditionalFormatting>
  <conditionalFormatting sqref="K20:BN20">
    <cfRule type="expression" dxfId="0" priority="6">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133:B134 A136:B136 B135 E21 E30 E126 E133:H136 G21:H21 G30:H30 G137:G140 H27 H43 H31:H33 G126:H127 H128" unlockedFormula="1"/>
    <ignoredError sqref="A126 A30 A2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H21:H22 H27 H30:H52 H79 H104 H126:H128 H133:H140</xm:sqref>
        </x14:conditionalFormatting>
        <x14:conditionalFormatting xmlns:xm="http://schemas.microsoft.com/office/excel/2006/main">
          <x14:cfRule type="dataBar" id="{FD373618-FAAD-4C01-9A1E-B18C6CBBE93B}">
            <x14:dataBar minLength="0" maxLength="100" gradient="0">
              <x14:cfvo type="num">
                <xm:f>0</xm:f>
              </x14:cfvo>
              <x14:cfvo type="num">
                <xm:f>1</xm:f>
              </x14:cfvo>
              <x14:negativeFillColor rgb="FFFF0000"/>
              <x14:axisColor rgb="FF000000"/>
            </x14:dataBar>
          </x14:cfRule>
          <xm:sqref>H10:H11</xm:sqref>
        </x14:conditionalFormatting>
        <x14:conditionalFormatting xmlns:xm="http://schemas.microsoft.com/office/excel/2006/main">
          <x14:cfRule type="dataBar" id="{AA5DBB34-B8A0-440E-94AA-9D9979730738}">
            <x14:dataBar minLength="0" maxLength="100" gradient="0">
              <x14:cfvo type="num">
                <xm:f>0</xm:f>
              </x14:cfvo>
              <x14:cfvo type="num">
                <xm:f>1</xm:f>
              </x14:cfvo>
              <x14:negativeFillColor rgb="FFFF0000"/>
              <x14:axisColor rgb="FF000000"/>
            </x14:dataBar>
          </x14:cfRule>
          <xm:sqref>H25:H26</xm:sqref>
        </x14:conditionalFormatting>
        <x14:conditionalFormatting xmlns:xm="http://schemas.microsoft.com/office/excel/2006/main">
          <x14:cfRule type="dataBar" id="{8C503F7D-2EB2-4665-9A4A-6CB3992F07DF}">
            <x14:dataBar minLength="0" maxLength="100" gradient="0">
              <x14:cfvo type="num">
                <xm:f>0</xm:f>
              </x14:cfvo>
              <x14:cfvo type="num">
                <xm:f>1</xm:f>
              </x14:cfvo>
              <x14:negativeFillColor rgb="FFFF0000"/>
              <x14:axisColor rgb="FF000000"/>
            </x14:dataBar>
          </x14:cfRule>
          <xm:sqref>H23:H24</xm:sqref>
        </x14:conditionalFormatting>
        <x14:conditionalFormatting xmlns:xm="http://schemas.microsoft.com/office/excel/2006/main">
          <x14:cfRule type="dataBar" id="{DB90DAFA-876F-4AB0-9E01-950FCBD310D6}">
            <x14:dataBar minLength="0" maxLength="100" gradient="0">
              <x14:cfvo type="num">
                <xm:f>0</xm:f>
              </x14:cfvo>
              <x14:cfvo type="num">
                <xm:f>1</xm:f>
              </x14:cfvo>
              <x14:negativeFillColor rgb="FFFF0000"/>
              <x14:axisColor rgb="FF000000"/>
            </x14:dataBar>
          </x14:cfRule>
          <xm:sqref>H28:H29</xm:sqref>
        </x14:conditionalFormatting>
        <x14:conditionalFormatting xmlns:xm="http://schemas.microsoft.com/office/excel/2006/main">
          <x14:cfRule type="dataBar" id="{9BC90680-9237-4B08-8460-AE1084743674}">
            <x14:dataBar minLength="0" maxLength="100" gradient="0">
              <x14:cfvo type="num">
                <xm:f>0</xm:f>
              </x14:cfvo>
              <x14:cfvo type="num">
                <xm:f>1</xm:f>
              </x14:cfvo>
              <x14:negativeFillColor rgb="FFFF0000"/>
              <x14:axisColor rgb="FF000000"/>
            </x14:dataBar>
          </x14:cfRule>
          <xm:sqref>H53:H54 H84 H59:H69</xm:sqref>
        </x14:conditionalFormatting>
        <x14:conditionalFormatting xmlns:xm="http://schemas.microsoft.com/office/excel/2006/main">
          <x14:cfRule type="dataBar" id="{0E0E844C-7030-4857-BC81-932F5F6F7F1F}">
            <x14:dataBar minLength="0" maxLength="100" gradient="0">
              <x14:cfvo type="num">
                <xm:f>0</xm:f>
              </x14:cfvo>
              <x14:cfvo type="num">
                <xm:f>1</xm:f>
              </x14:cfvo>
              <x14:negativeFillColor rgb="FFFF0000"/>
              <x14:axisColor rgb="FF000000"/>
            </x14:dataBar>
          </x14:cfRule>
          <xm:sqref>H94:H95 H98 H101</xm:sqref>
        </x14:conditionalFormatting>
        <x14:conditionalFormatting xmlns:xm="http://schemas.microsoft.com/office/excel/2006/main">
          <x14:cfRule type="dataBar" id="{63968F93-5E25-43D7-956A-D3CEB50D09AE}">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00ADEBF9-BB45-4059-B953-C8AE6C11325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E60284C8-FFC4-496C-B5F0-B63CFB600DAB}">
            <x14:dataBar minLength="0" maxLength="100" gradient="0">
              <x14:cfvo type="num">
                <xm:f>0</xm:f>
              </x14:cfvo>
              <x14:cfvo type="num">
                <xm:f>1</xm:f>
              </x14:cfvo>
              <x14:negativeFillColor rgb="FFFF0000"/>
              <x14:axisColor rgb="FF000000"/>
            </x14:dataBar>
          </x14:cfRule>
          <xm:sqref>H55:H57</xm:sqref>
        </x14:conditionalFormatting>
        <x14:conditionalFormatting xmlns:xm="http://schemas.microsoft.com/office/excel/2006/main">
          <x14:cfRule type="dataBar" id="{1227D9C4-4254-4FA7-B080-75F761DE7401}">
            <x14:dataBar minLength="0" maxLength="100" gradient="0">
              <x14:cfvo type="num">
                <xm:f>0</xm:f>
              </x14:cfvo>
              <x14:cfvo type="num">
                <xm:f>1</xm:f>
              </x14:cfvo>
              <x14:negativeFillColor rgb="FFFF0000"/>
              <x14:axisColor rgb="FF000000"/>
            </x14:dataBar>
          </x14:cfRule>
          <xm:sqref>H71:H78</xm:sqref>
        </x14:conditionalFormatting>
        <x14:conditionalFormatting xmlns:xm="http://schemas.microsoft.com/office/excel/2006/main">
          <x14:cfRule type="dataBar" id="{E27A1FA3-B3B7-405F-9A28-24E3A9968717}">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9699D616-3D5C-431B-AA7E-844D6A39DE88}">
            <x14:dataBar minLength="0" maxLength="100" gradient="0">
              <x14:cfvo type="num">
                <xm:f>0</xm:f>
              </x14:cfvo>
              <x14:cfvo type="num">
                <xm:f>1</xm:f>
              </x14:cfvo>
              <x14:negativeFillColor rgb="FFFF0000"/>
              <x14:axisColor rgb="FF000000"/>
            </x14:dataBar>
          </x14:cfRule>
          <xm:sqref>H81:H83</xm:sqref>
        </x14:conditionalFormatting>
        <x14:conditionalFormatting xmlns:xm="http://schemas.microsoft.com/office/excel/2006/main">
          <x14:cfRule type="dataBar" id="{C03803A5-EE03-4554-9477-4E18470E4C88}">
            <x14:dataBar minLength="0" maxLength="100" gradient="0">
              <x14:cfvo type="num">
                <xm:f>0</xm:f>
              </x14:cfvo>
              <x14:cfvo type="num">
                <xm:f>1</xm:f>
              </x14:cfvo>
              <x14:negativeFillColor rgb="FFFF0000"/>
              <x14:axisColor rgb="FF000000"/>
            </x14:dataBar>
          </x14:cfRule>
          <xm:sqref>H86:H93</xm:sqref>
        </x14:conditionalFormatting>
        <x14:conditionalFormatting xmlns:xm="http://schemas.microsoft.com/office/excel/2006/main">
          <x14:cfRule type="dataBar" id="{898795E7-7B0A-4F80-AFC4-BCE7482EB8B1}">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37D5AA57-92BC-4186-A938-B55ED9DE7B6D}">
            <x14:dataBar minLength="0" maxLength="100" gradient="0">
              <x14:cfvo type="num">
                <xm:f>0</xm:f>
              </x14:cfvo>
              <x14:cfvo type="num">
                <xm:f>1</xm:f>
              </x14:cfvo>
              <x14:negativeFillColor rgb="FFFF0000"/>
              <x14:axisColor rgb="FF000000"/>
            </x14:dataBar>
          </x14:cfRule>
          <xm:sqref>H122:H125</xm:sqref>
        </x14:conditionalFormatting>
        <x14:conditionalFormatting xmlns:xm="http://schemas.microsoft.com/office/excel/2006/main">
          <x14:cfRule type="dataBar" id="{17A03AF2-EDBC-4EBF-AADA-C1A79142187B}">
            <x14:dataBar minLength="0" maxLength="100" gradient="0">
              <x14:cfvo type="num">
                <xm:f>0</xm:f>
              </x14:cfvo>
              <x14:cfvo type="num">
                <xm:f>1</xm:f>
              </x14:cfvo>
              <x14:negativeFillColor rgb="FFFF0000"/>
              <x14:axisColor rgb="FF000000"/>
            </x14:dataBar>
          </x14:cfRule>
          <xm:sqref>H107 H110 H113 H116 H119</xm:sqref>
        </x14:conditionalFormatting>
        <x14:conditionalFormatting xmlns:xm="http://schemas.microsoft.com/office/excel/2006/main">
          <x14:cfRule type="dataBar" id="{15D45F72-F3C2-4EF7-A82F-7BCA6154C493}">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D821677-E92E-48AB-A20E-FEB13EA5E91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B0E2E48-8F34-4CC2-9234-14BE430F3A6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211ED154-AA0E-405E-933F-54D865E0AC8F}">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0D6963D-F140-4997-A59A-6AA922731D99}">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8C85B6D-3667-44E0-858E-D0C3E9301380}">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E41C68C9-636D-4677-9252-B042DECB406C}">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5F26FDD8-66BE-44B1-B643-0841EF518D53}">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6A63070F-A78E-4A0D-A4A4-EA61E0B2F6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18E985B-F179-401B-974F-91675202986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41AAFCB-D815-4DE6-A225-27EAB532DB16}">
            <x14:dataBar minLength="0" maxLength="100" gradient="0">
              <x14:cfvo type="num">
                <xm:f>0</xm:f>
              </x14:cfvo>
              <x14:cfvo type="num">
                <xm:f>1</xm:f>
              </x14:cfvo>
              <x14:negativeFillColor rgb="FFFF0000"/>
              <x14:axisColor rgb="FF000000"/>
            </x14:dataBar>
          </x14:cfRule>
          <xm:sqref>H112</xm:sqref>
        </x14:conditionalFormatting>
        <x14:conditionalFormatting xmlns:xm="http://schemas.microsoft.com/office/excel/2006/main">
          <x14:cfRule type="dataBar" id="{954436DD-DCA5-4BC7-9DA3-5C7898BEE370}">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0B525DFB-00AC-48CA-8BBC-D25F2B0D19D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8150FB98-01AE-41EF-B380-A19850A1AE6B}">
            <x14:dataBar minLength="0" maxLength="100" gradient="0">
              <x14:cfvo type="num">
                <xm:f>0</xm:f>
              </x14:cfvo>
              <x14:cfvo type="num">
                <xm:f>1</xm:f>
              </x14:cfvo>
              <x14:negativeFillColor rgb="FFFF0000"/>
              <x14:axisColor rgb="FF000000"/>
            </x14:dataBar>
          </x14:cfRule>
          <xm:sqref>H114</xm:sqref>
        </x14:conditionalFormatting>
        <x14:conditionalFormatting xmlns:xm="http://schemas.microsoft.com/office/excel/2006/main">
          <x14:cfRule type="dataBar" id="{2AEBE94C-290B-4FE5-8CC2-008AF2B0B7C9}">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FB2411B5-92A9-4883-A33A-4ACC2DD8FAA6}">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D1E590BB-2C92-48BB-BE18-C3D516F70CF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B071B033-C419-450C-A312-92631185CCC3}">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69898FF-777C-4602-A505-1C761FDC807E}">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DD92975B-504B-4D34-9D4E-2BB79DD0C311}">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047B2BAD-4C29-4420-95CD-1302C978E90F}">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4159BAC-77EF-4960-A60D-0A104A399A85}">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E63D2674-3795-477E-B1D4-7401F2FECC1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04EFE980-954E-4052-95FA-F24F973DCA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5D4FD79E-C7F2-4D97-8A65-7F1FD68D61C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64CB103-69A3-4417-A6BE-AD9451DB482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1DF7885-A658-4D07-B1A6-9E0190BF9254}">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08D2B5A-3D9B-4603-9701-EEA610F9814B}">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915196D-F95D-4F9B-B13B-B3663ADFD41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1921023-5348-435E-9249-7B0BE211FC4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15EE1F0-2DFD-44A4-806A-31577802C65C}">
            <x14:dataBar minLength="0" maxLength="100" gradient="0">
              <x14:cfvo type="num">
                <xm:f>0</xm:f>
              </x14:cfvo>
              <x14:cfvo type="num">
                <xm:f>1</xm:f>
              </x14:cfvo>
              <x14:negativeFillColor rgb="FFFF0000"/>
              <x14:axisColor rgb="FF000000"/>
            </x14:dataBar>
          </x14:cfRule>
          <xm:sqref>H20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124</v>
      </c>
      <c r="B1" s="40"/>
      <c r="C1" s="41"/>
    </row>
    <row r="2" spans="1:3" ht="14.25" x14ac:dyDescent="0.2">
      <c r="A2" s="136" t="s">
        <v>50</v>
      </c>
      <c r="B2" s="9"/>
      <c r="C2" s="8"/>
    </row>
    <row r="3" spans="1:3" s="20" customFormat="1" x14ac:dyDescent="0.2">
      <c r="A3" s="8"/>
      <c r="B3" s="9"/>
      <c r="C3" s="8"/>
    </row>
    <row r="4" spans="1:3" s="8" customFormat="1" ht="18" x14ac:dyDescent="0.25">
      <c r="A4" s="131" t="s">
        <v>91</v>
      </c>
      <c r="B4" s="38"/>
    </row>
    <row r="5" spans="1:3" s="8" customFormat="1" ht="57" x14ac:dyDescent="0.2">
      <c r="B5" s="137" t="s">
        <v>80</v>
      </c>
    </row>
    <row r="7" spans="1:3" ht="28.5" x14ac:dyDescent="0.2">
      <c r="B7" s="137" t="s">
        <v>92</v>
      </c>
    </row>
    <row r="9" spans="1:3" ht="14.25" x14ac:dyDescent="0.2">
      <c r="B9" s="136" t="s">
        <v>62</v>
      </c>
    </row>
    <row r="11" spans="1:3" ht="28.5" x14ac:dyDescent="0.2">
      <c r="B11" s="135" t="s">
        <v>63</v>
      </c>
    </row>
    <row r="12" spans="1:3" s="20" customFormat="1" x14ac:dyDescent="0.2"/>
    <row r="13" spans="1:3" ht="18" x14ac:dyDescent="0.25">
      <c r="A13" s="171" t="s">
        <v>6</v>
      </c>
      <c r="B13" s="171"/>
    </row>
    <row r="14" spans="1:3" s="20" customFormat="1" x14ac:dyDescent="0.2"/>
    <row r="15" spans="1:3" s="132" customFormat="1" ht="18" x14ac:dyDescent="0.2">
      <c r="A15" s="140"/>
      <c r="B15" s="138" t="s">
        <v>83</v>
      </c>
    </row>
    <row r="16" spans="1:3" s="132" customFormat="1" ht="18" x14ac:dyDescent="0.2">
      <c r="A16" s="140"/>
      <c r="B16" s="139" t="s">
        <v>81</v>
      </c>
      <c r="C16" s="134" t="s">
        <v>5</v>
      </c>
    </row>
    <row r="17" spans="1:3" ht="18" x14ac:dyDescent="0.25">
      <c r="A17" s="141"/>
      <c r="B17" s="139" t="s">
        <v>85</v>
      </c>
    </row>
    <row r="18" spans="1:3" s="20" customFormat="1" ht="18" x14ac:dyDescent="0.25">
      <c r="A18" s="141"/>
      <c r="B18" s="139" t="s">
        <v>93</v>
      </c>
    </row>
    <row r="19" spans="1:3" s="41" customFormat="1" ht="18" x14ac:dyDescent="0.25">
      <c r="A19" s="144"/>
      <c r="B19" s="139" t="s">
        <v>94</v>
      </c>
    </row>
    <row r="20" spans="1:3" s="132" customFormat="1" ht="18" x14ac:dyDescent="0.2">
      <c r="A20" s="140"/>
      <c r="B20" s="138" t="s">
        <v>82</v>
      </c>
      <c r="C20" s="133" t="s">
        <v>4</v>
      </c>
    </row>
    <row r="21" spans="1:3" ht="18" x14ac:dyDescent="0.25">
      <c r="A21" s="141"/>
      <c r="B21" s="139" t="s">
        <v>84</v>
      </c>
    </row>
    <row r="22" spans="1:3" s="8" customFormat="1" ht="18" x14ac:dyDescent="0.25">
      <c r="A22" s="142"/>
      <c r="B22" s="143" t="s">
        <v>86</v>
      </c>
    </row>
    <row r="23" spans="1:3" s="8" customFormat="1" ht="18" x14ac:dyDescent="0.25">
      <c r="A23" s="142"/>
      <c r="B23" s="10"/>
    </row>
    <row r="24" spans="1:3" s="8" customFormat="1" ht="18" x14ac:dyDescent="0.25">
      <c r="A24" s="171" t="s">
        <v>87</v>
      </c>
      <c r="B24" s="171"/>
    </row>
    <row r="25" spans="1:3" s="8" customFormat="1" ht="43.5" x14ac:dyDescent="0.25">
      <c r="A25" s="142"/>
      <c r="B25" s="139" t="s">
        <v>95</v>
      </c>
    </row>
    <row r="26" spans="1:3" s="8" customFormat="1" ht="18" x14ac:dyDescent="0.25">
      <c r="A26" s="142"/>
      <c r="B26" s="139"/>
    </row>
    <row r="27" spans="1:3" s="8" customFormat="1" ht="18" x14ac:dyDescent="0.25">
      <c r="A27" s="142"/>
      <c r="B27" s="160" t="s">
        <v>99</v>
      </c>
    </row>
    <row r="28" spans="1:3" s="8" customFormat="1" ht="18" x14ac:dyDescent="0.25">
      <c r="A28" s="142"/>
      <c r="B28" s="139" t="s">
        <v>88</v>
      </c>
    </row>
    <row r="29" spans="1:3" s="8" customFormat="1" ht="28.5" x14ac:dyDescent="0.25">
      <c r="A29" s="142"/>
      <c r="B29" s="139" t="s">
        <v>90</v>
      </c>
    </row>
    <row r="30" spans="1:3" s="8" customFormat="1" ht="18" x14ac:dyDescent="0.25">
      <c r="A30" s="142"/>
      <c r="B30" s="139"/>
    </row>
    <row r="31" spans="1:3" s="8" customFormat="1" ht="18" x14ac:dyDescent="0.25">
      <c r="A31" s="142"/>
      <c r="B31" s="160" t="s">
        <v>96</v>
      </c>
    </row>
    <row r="32" spans="1:3" s="8" customFormat="1" ht="18" x14ac:dyDescent="0.25">
      <c r="A32" s="142"/>
      <c r="B32" s="139" t="s">
        <v>89</v>
      </c>
    </row>
    <row r="33" spans="1:2" s="8" customFormat="1" ht="18" x14ac:dyDescent="0.25">
      <c r="A33" s="142"/>
      <c r="B33" s="139" t="s">
        <v>97</v>
      </c>
    </row>
    <row r="34" spans="1:2" s="8" customFormat="1" ht="18" x14ac:dyDescent="0.25">
      <c r="A34" s="142"/>
      <c r="B34" s="10"/>
    </row>
    <row r="35" spans="1:2" s="8" customFormat="1" ht="28.5" x14ac:dyDescent="0.25">
      <c r="A35" s="142"/>
      <c r="B35" s="139" t="s">
        <v>134</v>
      </c>
    </row>
    <row r="36" spans="1:2" s="8" customFormat="1" ht="18" x14ac:dyDescent="0.25">
      <c r="A36" s="142"/>
      <c r="B36" s="145" t="s">
        <v>98</v>
      </c>
    </row>
    <row r="37" spans="1:2" s="8" customFormat="1" ht="18" x14ac:dyDescent="0.25">
      <c r="A37" s="142"/>
      <c r="B37" s="10"/>
    </row>
    <row r="38" spans="1:2" ht="18" x14ac:dyDescent="0.25">
      <c r="A38" s="171" t="s">
        <v>11</v>
      </c>
      <c r="B38" s="171"/>
    </row>
    <row r="39" spans="1:2" ht="28.5" x14ac:dyDescent="0.2">
      <c r="B39" s="139" t="s">
        <v>101</v>
      </c>
    </row>
    <row r="40" spans="1:2" s="20" customFormat="1" x14ac:dyDescent="0.2"/>
    <row r="41" spans="1:2" s="20" customFormat="1" ht="14.25" x14ac:dyDescent="0.2">
      <c r="B41" s="139" t="s">
        <v>102</v>
      </c>
    </row>
    <row r="42" spans="1:2" s="20" customFormat="1" x14ac:dyDescent="0.2"/>
    <row r="43" spans="1:2" s="20" customFormat="1" ht="28.5" x14ac:dyDescent="0.2">
      <c r="B43" s="139" t="s">
        <v>100</v>
      </c>
    </row>
    <row r="44" spans="1:2" s="20" customFormat="1" x14ac:dyDescent="0.2"/>
    <row r="45" spans="1:2" ht="28.5" x14ac:dyDescent="0.2">
      <c r="B45" s="139" t="s">
        <v>103</v>
      </c>
    </row>
    <row r="46" spans="1:2" x14ac:dyDescent="0.2">
      <c r="B46" s="21"/>
    </row>
    <row r="47" spans="1:2" ht="28.5" x14ac:dyDescent="0.2">
      <c r="B47" s="139" t="s">
        <v>104</v>
      </c>
    </row>
    <row r="48" spans="1:2" x14ac:dyDescent="0.2">
      <c r="B48" s="11"/>
    </row>
    <row r="49" spans="1:2" ht="18" x14ac:dyDescent="0.25">
      <c r="A49" s="171" t="s">
        <v>9</v>
      </c>
      <c r="B49" s="171"/>
    </row>
    <row r="50" spans="1:2" ht="28.5" x14ac:dyDescent="0.2">
      <c r="B50" s="139" t="s">
        <v>135</v>
      </c>
    </row>
    <row r="51" spans="1:2" x14ac:dyDescent="0.2">
      <c r="B51" s="11"/>
    </row>
    <row r="52" spans="1:2" ht="14.25" x14ac:dyDescent="0.2">
      <c r="A52" s="146" t="s">
        <v>12</v>
      </c>
      <c r="B52" s="139" t="s">
        <v>13</v>
      </c>
    </row>
    <row r="53" spans="1:2" ht="14.25" x14ac:dyDescent="0.2">
      <c r="A53" s="146" t="s">
        <v>14</v>
      </c>
      <c r="B53" s="139" t="s">
        <v>15</v>
      </c>
    </row>
    <row r="54" spans="1:2" ht="14.25" x14ac:dyDescent="0.2">
      <c r="A54" s="146" t="s">
        <v>16</v>
      </c>
      <c r="B54" s="139" t="s">
        <v>17</v>
      </c>
    </row>
    <row r="55" spans="1:2" ht="28.5" x14ac:dyDescent="0.2">
      <c r="A55" s="135"/>
      <c r="B55" s="139" t="s">
        <v>105</v>
      </c>
    </row>
    <row r="56" spans="1:2" ht="28.5" x14ac:dyDescent="0.2">
      <c r="A56" s="135"/>
      <c r="B56" s="139" t="s">
        <v>106</v>
      </c>
    </row>
    <row r="57" spans="1:2" ht="14.25" x14ac:dyDescent="0.2">
      <c r="A57" s="146" t="s">
        <v>18</v>
      </c>
      <c r="B57" s="139" t="s">
        <v>19</v>
      </c>
    </row>
    <row r="58" spans="1:2" ht="14.25" x14ac:dyDescent="0.2">
      <c r="A58" s="135"/>
      <c r="B58" s="139" t="s">
        <v>107</v>
      </c>
    </row>
    <row r="59" spans="1:2" ht="14.25" x14ac:dyDescent="0.2">
      <c r="A59" s="135"/>
      <c r="B59" s="139" t="s">
        <v>108</v>
      </c>
    </row>
    <row r="60" spans="1:2" ht="14.25" x14ac:dyDescent="0.2">
      <c r="A60" s="146" t="s">
        <v>20</v>
      </c>
      <c r="B60" s="139" t="s">
        <v>21</v>
      </c>
    </row>
    <row r="61" spans="1:2" ht="28.5" x14ac:dyDescent="0.2">
      <c r="A61" s="135"/>
      <c r="B61" s="139" t="s">
        <v>109</v>
      </c>
    </row>
    <row r="62" spans="1:2" ht="14.25" x14ac:dyDescent="0.2">
      <c r="A62" s="146" t="s">
        <v>110</v>
      </c>
      <c r="B62" s="139" t="s">
        <v>111</v>
      </c>
    </row>
    <row r="63" spans="1:2" ht="14.25" x14ac:dyDescent="0.2">
      <c r="A63" s="147"/>
      <c r="B63" s="139" t="s">
        <v>112</v>
      </c>
    </row>
    <row r="64" spans="1:2" s="20" customFormat="1" x14ac:dyDescent="0.2">
      <c r="B64" s="12"/>
    </row>
    <row r="65" spans="1:2" s="20" customFormat="1" ht="18" x14ac:dyDescent="0.25">
      <c r="A65" s="171" t="s">
        <v>10</v>
      </c>
      <c r="B65" s="171"/>
    </row>
    <row r="66" spans="1:2" s="20" customFormat="1" ht="42.75" x14ac:dyDescent="0.2">
      <c r="B66" s="139" t="s">
        <v>113</v>
      </c>
    </row>
    <row r="67" spans="1:2" s="20" customFormat="1" x14ac:dyDescent="0.2">
      <c r="B67" s="13"/>
    </row>
    <row r="68" spans="1:2" s="8" customFormat="1" ht="18" x14ac:dyDescent="0.25">
      <c r="A68" s="171" t="s">
        <v>7</v>
      </c>
      <c r="B68" s="171"/>
    </row>
    <row r="69" spans="1:2" s="20" customFormat="1" ht="15" x14ac:dyDescent="0.25">
      <c r="A69" s="154" t="s">
        <v>8</v>
      </c>
      <c r="B69" s="155" t="s">
        <v>114</v>
      </c>
    </row>
    <row r="70" spans="1:2" s="8" customFormat="1" ht="28.5" x14ac:dyDescent="0.2">
      <c r="A70" s="148"/>
      <c r="B70" s="153" t="s">
        <v>116</v>
      </c>
    </row>
    <row r="71" spans="1:2" s="8" customFormat="1" ht="14.25" x14ac:dyDescent="0.2">
      <c r="A71" s="148"/>
      <c r="B71" s="149"/>
    </row>
    <row r="72" spans="1:2" s="20" customFormat="1" ht="15" x14ac:dyDescent="0.25">
      <c r="A72" s="154" t="s">
        <v>8</v>
      </c>
      <c r="B72" s="155" t="s">
        <v>133</v>
      </c>
    </row>
    <row r="73" spans="1:2" s="8" customFormat="1" ht="28.5" x14ac:dyDescent="0.2">
      <c r="A73" s="148"/>
      <c r="B73" s="153" t="s">
        <v>137</v>
      </c>
    </row>
    <row r="74" spans="1:2" s="8" customFormat="1" ht="14.25" x14ac:dyDescent="0.2">
      <c r="A74" s="148"/>
      <c r="B74" s="149"/>
    </row>
    <row r="75" spans="1:2" ht="15" x14ac:dyDescent="0.25">
      <c r="A75" s="154" t="s">
        <v>8</v>
      </c>
      <c r="B75" s="157" t="s">
        <v>119</v>
      </c>
    </row>
    <row r="76" spans="1:2" s="8" customFormat="1" ht="42.75" x14ac:dyDescent="0.2">
      <c r="A76" s="148"/>
      <c r="B76" s="137" t="s">
        <v>136</v>
      </c>
    </row>
    <row r="77" spans="1:2" ht="14.25" x14ac:dyDescent="0.2">
      <c r="A77" s="147"/>
      <c r="B77" s="147"/>
    </row>
    <row r="78" spans="1:2" s="20" customFormat="1" ht="15" x14ac:dyDescent="0.25">
      <c r="A78" s="154" t="s">
        <v>8</v>
      </c>
      <c r="B78" s="157" t="s">
        <v>125</v>
      </c>
    </row>
    <row r="79" spans="1:2" s="8" customFormat="1" ht="28.5" x14ac:dyDescent="0.2">
      <c r="A79" s="148"/>
      <c r="B79" s="137" t="s">
        <v>120</v>
      </c>
    </row>
    <row r="80" spans="1:2" s="20" customFormat="1" ht="14.25" x14ac:dyDescent="0.2">
      <c r="A80" s="147"/>
      <c r="B80" s="147"/>
    </row>
    <row r="81" spans="1:2" ht="15" x14ac:dyDescent="0.25">
      <c r="A81" s="154" t="s">
        <v>8</v>
      </c>
      <c r="B81" s="157" t="s">
        <v>126</v>
      </c>
    </row>
    <row r="82" spans="1:2" s="8" customFormat="1" ht="14.25" x14ac:dyDescent="0.2">
      <c r="A82" s="148"/>
      <c r="B82" s="152" t="s">
        <v>121</v>
      </c>
    </row>
    <row r="83" spans="1:2" s="8" customFormat="1" ht="14.25" x14ac:dyDescent="0.2">
      <c r="A83" s="148"/>
      <c r="B83" s="152" t="s">
        <v>122</v>
      </c>
    </row>
    <row r="84" spans="1:2" s="8" customFormat="1" ht="14.25" x14ac:dyDescent="0.2">
      <c r="A84" s="148"/>
      <c r="B84" s="152" t="s">
        <v>123</v>
      </c>
    </row>
    <row r="85" spans="1:2" ht="15" x14ac:dyDescent="0.25">
      <c r="A85" s="147"/>
      <c r="B85" s="151"/>
    </row>
    <row r="86" spans="1:2" ht="15" x14ac:dyDescent="0.25">
      <c r="A86" s="154" t="s">
        <v>8</v>
      </c>
      <c r="B86" s="157" t="s">
        <v>127</v>
      </c>
    </row>
    <row r="87" spans="1:2" s="8" customFormat="1" ht="42.75" x14ac:dyDescent="0.2">
      <c r="A87" s="148"/>
      <c r="B87" s="137" t="s">
        <v>115</v>
      </c>
    </row>
    <row r="88" spans="1:2" s="8" customFormat="1" ht="14.25" x14ac:dyDescent="0.2">
      <c r="A88" s="148"/>
      <c r="B88" s="150" t="s">
        <v>117</v>
      </c>
    </row>
    <row r="89" spans="1:2" s="8" customFormat="1" ht="57" x14ac:dyDescent="0.2">
      <c r="A89" s="148"/>
      <c r="B89" s="156" t="s">
        <v>118</v>
      </c>
    </row>
    <row r="90" spans="1:2" ht="14.25" x14ac:dyDescent="0.2">
      <c r="A90" s="147"/>
      <c r="B90" s="147"/>
    </row>
    <row r="91" spans="1:2" ht="15" x14ac:dyDescent="0.25">
      <c r="A91" s="154" t="s">
        <v>8</v>
      </c>
      <c r="B91" s="159" t="s">
        <v>128</v>
      </c>
    </row>
    <row r="92" spans="1:2" ht="28.5" x14ac:dyDescent="0.2">
      <c r="A92" s="135"/>
      <c r="B92" s="152"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53</v>
      </c>
      <c r="B1" s="39"/>
      <c r="C1" s="44"/>
      <c r="D1" s="44"/>
    </row>
    <row r="2" spans="1:4" ht="15" x14ac:dyDescent="0.2">
      <c r="A2" s="41"/>
      <c r="B2" s="45"/>
      <c r="C2" s="44"/>
      <c r="D2" s="44"/>
    </row>
    <row r="3" spans="1:4" ht="15" x14ac:dyDescent="0.2">
      <c r="A3" s="42"/>
      <c r="B3" s="35" t="s">
        <v>54</v>
      </c>
      <c r="C3" s="43"/>
    </row>
    <row r="4" spans="1:4" ht="14.25" x14ac:dyDescent="0.2">
      <c r="A4" s="14"/>
      <c r="B4" s="37"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6"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Guimin Yao</cp:lastModifiedBy>
  <cp:lastPrinted>2018-02-12T20:25:38Z</cp:lastPrinted>
  <dcterms:created xsi:type="dcterms:W3CDTF">2010-06-09T16:05:03Z</dcterms:created>
  <dcterms:modified xsi:type="dcterms:W3CDTF">2021-09-23T04:33:26Z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