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ApplicationPattern_v2\testSuites\"/>
    </mc:Choice>
  </mc:AlternateContent>
  <xr:revisionPtr revIDLastSave="0" documentId="13_ncr:1_{6004ABF3-8740-4DFC-A3E5-EF3ADB0EF435}" xr6:coauthVersionLast="47" xr6:coauthVersionMax="47" xr10:uidLastSave="{00000000-0000-0000-0000-000000000000}"/>
  <bookViews>
    <workbookView xWindow="-120" yWindow="-120" windowWidth="20730" windowHeight="11160" xr2:uid="{5947114D-DBB0-48EC-8A07-3C785D0D3740}"/>
  </bookViews>
  <sheets>
    <sheet name="ServiceLayer" sheetId="1" r:id="rId1"/>
    <sheet name="OamLay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7" i="1"/>
  <c r="K53" i="1"/>
  <c r="K51" i="1"/>
  <c r="G68" i="1"/>
  <c r="F68" i="1"/>
  <c r="C13" i="1"/>
  <c r="C21" i="1"/>
  <c r="G121" i="1"/>
  <c r="G89" i="1"/>
  <c r="G84" i="1"/>
  <c r="D80" i="1"/>
  <c r="C80" i="1"/>
  <c r="O46" i="1"/>
  <c r="P46" i="1"/>
  <c r="Q46" i="1"/>
  <c r="R46" i="1"/>
  <c r="N46" i="1"/>
  <c r="C72" i="1"/>
  <c r="C68" i="1"/>
  <c r="C64" i="1"/>
  <c r="O60" i="1"/>
  <c r="N60" i="1"/>
  <c r="P60" i="1"/>
  <c r="Q60" i="1"/>
  <c r="R60" i="1"/>
  <c r="P55" i="1"/>
  <c r="N55" i="1"/>
  <c r="O5" i="1"/>
  <c r="O51" i="1" s="1"/>
  <c r="P5" i="1"/>
  <c r="P17" i="1" s="1"/>
  <c r="Q5" i="1"/>
  <c r="Q17" i="1" s="1"/>
  <c r="R5" i="1"/>
  <c r="R9" i="1" s="1"/>
  <c r="N5" i="1"/>
  <c r="N9" i="1" s="1"/>
  <c r="Q51" i="1"/>
  <c r="N52" i="1"/>
  <c r="D5" i="1"/>
  <c r="D25" i="1" s="1"/>
  <c r="C5" i="1"/>
  <c r="C29" i="1"/>
  <c r="C25" i="1"/>
  <c r="C17" i="1"/>
  <c r="C9" i="1"/>
  <c r="E5" i="1"/>
  <c r="E60" i="1" s="1"/>
  <c r="F5" i="1"/>
  <c r="F64" i="1" s="1"/>
  <c r="R51" i="1"/>
  <c r="C33" i="1"/>
  <c r="C41" i="1" s="1"/>
  <c r="M5" i="1"/>
  <c r="M60" i="1" s="1"/>
  <c r="L5" i="1"/>
  <c r="L60" i="1" s="1"/>
  <c r="K5" i="1"/>
  <c r="K64" i="1" s="1"/>
  <c r="J5" i="1"/>
  <c r="J46" i="1" s="1"/>
  <c r="I5" i="1"/>
  <c r="I60" i="1" s="1"/>
  <c r="H5" i="1"/>
  <c r="H64" i="1" s="1"/>
  <c r="G5" i="1"/>
  <c r="G64" i="1" s="1"/>
  <c r="K6" i="1"/>
  <c r="Q6" i="1"/>
  <c r="CE30" i="2"/>
  <c r="CC30" i="2"/>
  <c r="CA30" i="2"/>
  <c r="BY30" i="2"/>
  <c r="BW30" i="2"/>
  <c r="BQ30" i="2"/>
  <c r="BO30" i="2"/>
  <c r="BM30" i="2"/>
  <c r="BI30" i="2"/>
  <c r="BG30" i="2"/>
  <c r="BE30" i="2"/>
  <c r="BC30" i="2"/>
  <c r="BA30" i="2"/>
  <c r="AY30" i="2"/>
  <c r="AP30" i="2"/>
  <c r="AN30" i="2"/>
  <c r="AK30" i="2"/>
  <c r="CE39" i="2"/>
  <c r="CE37" i="2"/>
  <c r="CE35" i="2"/>
  <c r="CE34" i="2"/>
  <c r="CE33" i="2"/>
  <c r="CE31" i="2"/>
  <c r="CE29" i="2"/>
  <c r="CE28" i="2"/>
  <c r="CD26" i="2"/>
  <c r="CD24" i="2"/>
  <c r="CE21" i="2"/>
  <c r="CD21" i="2"/>
  <c r="CE19" i="2"/>
  <c r="CD19" i="2"/>
  <c r="CE17" i="2"/>
  <c r="CD17" i="2"/>
  <c r="CE15" i="2"/>
  <c r="CD15" i="2"/>
  <c r="CE12" i="2"/>
  <c r="CD12" i="2"/>
  <c r="CE11" i="2"/>
  <c r="CD11" i="2"/>
  <c r="CE10" i="2"/>
  <c r="CD10" i="2"/>
  <c r="CE8" i="2"/>
  <c r="CD8" i="2"/>
  <c r="CE7" i="2"/>
  <c r="CD7" i="2"/>
  <c r="CE6" i="2"/>
  <c r="CD6" i="2"/>
  <c r="CC39" i="2"/>
  <c r="CC37" i="2"/>
  <c r="CC35" i="2"/>
  <c r="CC34" i="2"/>
  <c r="CC33" i="2"/>
  <c r="CC31" i="2"/>
  <c r="CC29" i="2"/>
  <c r="CC28" i="2"/>
  <c r="CB26" i="2"/>
  <c r="CB24" i="2"/>
  <c r="CC21" i="2"/>
  <c r="CB21" i="2"/>
  <c r="CC19" i="2"/>
  <c r="CB19" i="2"/>
  <c r="CC17" i="2"/>
  <c r="CB17" i="2"/>
  <c r="CC15" i="2"/>
  <c r="CB15" i="2"/>
  <c r="CC12" i="2"/>
  <c r="CB12" i="2"/>
  <c r="CC11" i="2"/>
  <c r="CB11" i="2"/>
  <c r="CC10" i="2"/>
  <c r="CB10" i="2"/>
  <c r="CC8" i="2"/>
  <c r="CB8" i="2"/>
  <c r="CC7" i="2"/>
  <c r="CB7" i="2"/>
  <c r="CC6" i="2"/>
  <c r="CB6" i="2"/>
  <c r="CA39" i="2"/>
  <c r="CA37" i="2"/>
  <c r="CA35" i="2"/>
  <c r="CA34" i="2"/>
  <c r="CA33" i="2"/>
  <c r="CA31" i="2"/>
  <c r="CA29" i="2"/>
  <c r="CA28" i="2"/>
  <c r="BZ26" i="2"/>
  <c r="BZ24" i="2"/>
  <c r="CA21" i="2"/>
  <c r="BZ21" i="2"/>
  <c r="CA19" i="2"/>
  <c r="BZ19" i="2"/>
  <c r="CA17" i="2"/>
  <c r="BZ17" i="2"/>
  <c r="CA15" i="2"/>
  <c r="BZ15" i="2"/>
  <c r="CA12" i="2"/>
  <c r="BZ12" i="2"/>
  <c r="CA11" i="2"/>
  <c r="BZ11" i="2"/>
  <c r="CA10" i="2"/>
  <c r="BZ10" i="2"/>
  <c r="CA8" i="2"/>
  <c r="BZ8" i="2"/>
  <c r="CA7" i="2"/>
  <c r="BZ7" i="2"/>
  <c r="CA6" i="2"/>
  <c r="BZ6" i="2"/>
  <c r="BY39" i="2"/>
  <c r="BY37" i="2"/>
  <c r="BY35" i="2"/>
  <c r="BY34" i="2"/>
  <c r="BY33" i="2"/>
  <c r="BY31" i="2"/>
  <c r="BY29" i="2"/>
  <c r="BY28" i="2"/>
  <c r="BY21" i="2"/>
  <c r="BY19" i="2"/>
  <c r="BY17" i="2"/>
  <c r="BY15" i="2"/>
  <c r="BY12" i="2"/>
  <c r="BY11" i="2"/>
  <c r="BY10" i="2"/>
  <c r="BY8" i="2"/>
  <c r="BY7" i="2"/>
  <c r="BY6" i="2"/>
  <c r="BW39" i="2"/>
  <c r="BW37" i="2"/>
  <c r="BW35" i="2"/>
  <c r="BW34" i="2"/>
  <c r="BW33" i="2"/>
  <c r="BW31" i="2"/>
  <c r="BW29" i="2"/>
  <c r="BW28" i="2"/>
  <c r="BW21" i="2"/>
  <c r="BW19" i="2"/>
  <c r="BW17" i="2"/>
  <c r="BW15" i="2"/>
  <c r="BW12" i="2"/>
  <c r="BW11" i="2"/>
  <c r="BW10" i="2"/>
  <c r="BW8" i="2"/>
  <c r="BW7" i="2"/>
  <c r="BW6" i="2"/>
  <c r="BX26" i="2"/>
  <c r="BX24" i="2"/>
  <c r="BX21" i="2"/>
  <c r="BX19" i="2"/>
  <c r="BX17" i="2"/>
  <c r="BX15" i="2"/>
  <c r="BX12" i="2"/>
  <c r="BX11" i="2"/>
  <c r="BX10" i="2"/>
  <c r="BX8" i="2"/>
  <c r="BX7" i="2"/>
  <c r="BX6" i="2"/>
  <c r="BV26" i="2"/>
  <c r="BV24" i="2"/>
  <c r="BV21" i="2"/>
  <c r="BV19" i="2"/>
  <c r="BV17" i="2"/>
  <c r="BV15" i="2"/>
  <c r="BV12" i="2"/>
  <c r="BV11" i="2"/>
  <c r="BV10" i="2"/>
  <c r="BV8" i="2"/>
  <c r="BV7" i="2"/>
  <c r="BV6" i="2"/>
  <c r="BS39" i="2"/>
  <c r="BS37" i="2"/>
  <c r="BS35" i="2"/>
  <c r="BS34" i="2"/>
  <c r="BS33" i="2"/>
  <c r="BS21" i="2"/>
  <c r="BS19" i="2"/>
  <c r="BS17" i="2"/>
  <c r="BS15" i="2"/>
  <c r="BS12" i="2"/>
  <c r="BS11" i="2"/>
  <c r="BS10" i="2"/>
  <c r="BS8" i="2"/>
  <c r="BS7" i="2"/>
  <c r="BS6" i="2"/>
  <c r="BQ35" i="2"/>
  <c r="BQ34" i="2"/>
  <c r="BQ33" i="2"/>
  <c r="BQ31" i="2"/>
  <c r="BQ29" i="2"/>
  <c r="BQ28" i="2"/>
  <c r="BQ21" i="2"/>
  <c r="BQ19" i="2"/>
  <c r="BQ17" i="2"/>
  <c r="BQ15" i="2"/>
  <c r="BQ12" i="2"/>
  <c r="BQ11" i="2"/>
  <c r="BQ10" i="2"/>
  <c r="BQ8" i="2"/>
  <c r="BQ7" i="2"/>
  <c r="BQ6" i="2"/>
  <c r="BO35" i="2"/>
  <c r="BO34" i="2"/>
  <c r="BO33" i="2"/>
  <c r="BO31" i="2"/>
  <c r="BO29" i="2"/>
  <c r="BO28" i="2"/>
  <c r="BO21" i="2"/>
  <c r="BO19" i="2"/>
  <c r="BO17" i="2"/>
  <c r="BO15" i="2"/>
  <c r="BO12" i="2"/>
  <c r="BO11" i="2"/>
  <c r="BO10" i="2"/>
  <c r="BO8" i="2"/>
  <c r="BO7" i="2"/>
  <c r="BO6" i="2"/>
  <c r="BU26" i="2"/>
  <c r="BU24" i="2"/>
  <c r="BU21" i="2"/>
  <c r="BU19" i="2"/>
  <c r="BU17" i="2"/>
  <c r="BU15" i="2"/>
  <c r="BU12" i="2"/>
  <c r="BU11" i="2"/>
  <c r="BU10" i="2"/>
  <c r="BU8" i="2"/>
  <c r="BU7" i="2"/>
  <c r="BU6" i="2"/>
  <c r="BT26" i="2"/>
  <c r="BT24" i="2"/>
  <c r="BT21" i="2"/>
  <c r="BT19" i="2"/>
  <c r="BT17" i="2"/>
  <c r="BT15" i="2"/>
  <c r="BT12" i="2"/>
  <c r="BT11" i="2"/>
  <c r="BT10" i="2"/>
  <c r="BT8" i="2"/>
  <c r="BT7" i="2"/>
  <c r="BT6" i="2"/>
  <c r="BR26" i="2"/>
  <c r="BR24" i="2"/>
  <c r="BR21" i="2"/>
  <c r="BR19" i="2"/>
  <c r="BR17" i="2"/>
  <c r="BR15" i="2"/>
  <c r="BR12" i="2"/>
  <c r="BR11" i="2"/>
  <c r="BR10" i="2"/>
  <c r="BR8" i="2"/>
  <c r="BR7" i="2"/>
  <c r="BR6" i="2"/>
  <c r="BP26" i="2"/>
  <c r="BP24" i="2"/>
  <c r="BP21" i="2"/>
  <c r="BP19" i="2"/>
  <c r="BP17" i="2"/>
  <c r="BP15" i="2"/>
  <c r="BP12" i="2"/>
  <c r="BP11" i="2"/>
  <c r="BP10" i="2"/>
  <c r="BP8" i="2"/>
  <c r="BP7" i="2"/>
  <c r="BP6" i="2"/>
  <c r="BN26" i="2"/>
  <c r="BN24" i="2"/>
  <c r="BN21" i="2"/>
  <c r="BN19" i="2"/>
  <c r="BN17" i="2"/>
  <c r="BN15" i="2"/>
  <c r="BN12" i="2"/>
  <c r="BN11" i="2"/>
  <c r="BN10" i="2"/>
  <c r="BN8" i="2"/>
  <c r="BN7" i="2"/>
  <c r="BN6" i="2"/>
  <c r="BM39" i="2"/>
  <c r="BM37" i="2"/>
  <c r="BM35" i="2"/>
  <c r="BM34" i="2"/>
  <c r="BM33" i="2"/>
  <c r="BM31" i="2"/>
  <c r="BM29" i="2"/>
  <c r="BM28" i="2"/>
  <c r="BM21" i="2"/>
  <c r="BM19" i="2"/>
  <c r="BM17" i="2"/>
  <c r="BM15" i="2"/>
  <c r="BM12" i="2"/>
  <c r="BM11" i="2"/>
  <c r="BM10" i="2"/>
  <c r="BM8" i="2"/>
  <c r="BM7" i="2"/>
  <c r="BM6" i="2"/>
  <c r="BI39" i="2"/>
  <c r="BI37" i="2"/>
  <c r="BI35" i="2"/>
  <c r="BI34" i="2"/>
  <c r="BI33" i="2"/>
  <c r="BI31" i="2"/>
  <c r="BI29" i="2"/>
  <c r="BI28" i="2"/>
  <c r="BI21" i="2"/>
  <c r="BI19" i="2"/>
  <c r="BI17" i="2"/>
  <c r="BI15" i="2"/>
  <c r="BI12" i="2"/>
  <c r="BI11" i="2"/>
  <c r="BI10" i="2"/>
  <c r="BI8" i="2"/>
  <c r="BI7" i="2"/>
  <c r="BI6" i="2"/>
  <c r="BG39" i="2"/>
  <c r="BG37" i="2"/>
  <c r="BG35" i="2"/>
  <c r="BG34" i="2"/>
  <c r="BG33" i="2"/>
  <c r="BG31" i="2"/>
  <c r="BG29" i="2"/>
  <c r="BG28" i="2"/>
  <c r="BG21" i="2"/>
  <c r="BG19" i="2"/>
  <c r="BG17" i="2"/>
  <c r="BG15" i="2"/>
  <c r="BG12" i="2"/>
  <c r="BG11" i="2"/>
  <c r="BG10" i="2"/>
  <c r="BG8" i="2"/>
  <c r="BG7" i="2"/>
  <c r="BG6" i="2"/>
  <c r="BL26" i="2"/>
  <c r="BL24" i="2"/>
  <c r="BL21" i="2"/>
  <c r="BL19" i="2"/>
  <c r="BL17" i="2"/>
  <c r="BL15" i="2"/>
  <c r="BL12" i="2"/>
  <c r="BL11" i="2"/>
  <c r="BL10" i="2"/>
  <c r="BL8" i="2"/>
  <c r="BL7" i="2"/>
  <c r="BL6" i="2"/>
  <c r="BK26" i="2"/>
  <c r="BK24" i="2"/>
  <c r="BK21" i="2"/>
  <c r="BK19" i="2"/>
  <c r="BK17" i="2"/>
  <c r="BK15" i="2"/>
  <c r="BK12" i="2"/>
  <c r="BK11" i="2"/>
  <c r="BK10" i="2"/>
  <c r="BK8" i="2"/>
  <c r="BK7" i="2"/>
  <c r="BK6" i="2"/>
  <c r="BJ26" i="2"/>
  <c r="BJ24" i="2"/>
  <c r="BJ21" i="2"/>
  <c r="BJ19" i="2"/>
  <c r="BJ17" i="2"/>
  <c r="BJ15" i="2"/>
  <c r="BJ12" i="2"/>
  <c r="BJ11" i="2"/>
  <c r="BJ10" i="2"/>
  <c r="BJ8" i="2"/>
  <c r="BJ7" i="2"/>
  <c r="BJ6" i="2"/>
  <c r="BH26" i="2"/>
  <c r="BH24" i="2"/>
  <c r="BH21" i="2"/>
  <c r="BH19" i="2"/>
  <c r="BH17" i="2"/>
  <c r="BH15" i="2"/>
  <c r="BH12" i="2"/>
  <c r="BH11" i="2"/>
  <c r="BH10" i="2"/>
  <c r="BH8" i="2"/>
  <c r="BH7" i="2"/>
  <c r="BH6" i="2"/>
  <c r="BF26" i="2"/>
  <c r="BF24" i="2"/>
  <c r="BF21" i="2"/>
  <c r="BF19" i="2"/>
  <c r="BF17" i="2"/>
  <c r="BF15" i="2"/>
  <c r="BF12" i="2"/>
  <c r="BF11" i="2"/>
  <c r="BF10" i="2"/>
  <c r="BF8" i="2"/>
  <c r="BF7" i="2"/>
  <c r="BF6" i="2"/>
  <c r="BE39" i="2"/>
  <c r="BE37" i="2"/>
  <c r="BE35" i="2"/>
  <c r="BE34" i="2"/>
  <c r="BE33" i="2"/>
  <c r="BE31" i="2"/>
  <c r="BE29" i="2"/>
  <c r="BE28" i="2"/>
  <c r="BE21" i="2"/>
  <c r="BE19" i="2"/>
  <c r="BE17" i="2"/>
  <c r="BE15" i="2"/>
  <c r="BE12" i="2"/>
  <c r="BE11" i="2"/>
  <c r="BE10" i="2"/>
  <c r="BE8" i="2"/>
  <c r="BE7" i="2"/>
  <c r="BE6" i="2"/>
  <c r="BC39" i="2"/>
  <c r="BC37" i="2"/>
  <c r="BC35" i="2"/>
  <c r="BC34" i="2"/>
  <c r="BC33" i="2"/>
  <c r="BC31" i="2"/>
  <c r="BC29" i="2"/>
  <c r="BC28" i="2"/>
  <c r="BC21" i="2"/>
  <c r="BC19" i="2"/>
  <c r="BC17" i="2"/>
  <c r="BC15" i="2"/>
  <c r="BC12" i="2"/>
  <c r="BC11" i="2"/>
  <c r="BC10" i="2"/>
  <c r="BC8" i="2"/>
  <c r="BC7" i="2"/>
  <c r="BC6" i="2"/>
  <c r="BA39" i="2"/>
  <c r="BA37" i="2"/>
  <c r="BA35" i="2"/>
  <c r="BA34" i="2"/>
  <c r="BA33" i="2"/>
  <c r="BA31" i="2"/>
  <c r="BA29" i="2"/>
  <c r="BA28" i="2"/>
  <c r="BA21" i="2"/>
  <c r="BA19" i="2"/>
  <c r="BA17" i="2"/>
  <c r="BA15" i="2"/>
  <c r="BA12" i="2"/>
  <c r="BA11" i="2"/>
  <c r="BA10" i="2"/>
  <c r="BA8" i="2"/>
  <c r="BA7" i="2"/>
  <c r="BA6" i="2"/>
  <c r="AY35" i="2"/>
  <c r="AY34" i="2"/>
  <c r="AY33" i="2"/>
  <c r="AY31" i="2"/>
  <c r="AY29" i="2"/>
  <c r="AY28" i="2"/>
  <c r="AY21" i="2"/>
  <c r="AY19" i="2"/>
  <c r="AY17" i="2"/>
  <c r="AY15" i="2"/>
  <c r="AY12" i="2"/>
  <c r="AY11" i="2"/>
  <c r="AY10" i="2"/>
  <c r="AY8" i="2"/>
  <c r="AY7" i="2"/>
  <c r="AY6" i="2"/>
  <c r="BD26" i="2"/>
  <c r="BD24" i="2"/>
  <c r="BD21" i="2"/>
  <c r="BD19" i="2"/>
  <c r="BD17" i="2"/>
  <c r="BD15" i="2"/>
  <c r="BD12" i="2"/>
  <c r="BD11" i="2"/>
  <c r="BD10" i="2"/>
  <c r="BD8" i="2"/>
  <c r="BD7" i="2"/>
  <c r="BD6" i="2"/>
  <c r="BB26" i="2"/>
  <c r="BB24" i="2"/>
  <c r="BB21" i="2"/>
  <c r="BB19" i="2"/>
  <c r="BB17" i="2"/>
  <c r="BB15" i="2"/>
  <c r="BB12" i="2"/>
  <c r="BB11" i="2"/>
  <c r="BB10" i="2"/>
  <c r="BB8" i="2"/>
  <c r="BB7" i="2"/>
  <c r="BB6" i="2"/>
  <c r="AZ26" i="2"/>
  <c r="AZ24" i="2"/>
  <c r="AZ21" i="2"/>
  <c r="AZ19" i="2"/>
  <c r="AZ17" i="2"/>
  <c r="AZ15" i="2"/>
  <c r="AZ12" i="2"/>
  <c r="AZ11" i="2"/>
  <c r="AZ10" i="2"/>
  <c r="AZ8" i="2"/>
  <c r="AZ7" i="2"/>
  <c r="AZ6" i="2"/>
  <c r="AX26" i="2"/>
  <c r="AX24" i="2"/>
  <c r="AX21" i="2"/>
  <c r="AX19" i="2"/>
  <c r="AX17" i="2"/>
  <c r="AX15" i="2"/>
  <c r="AX12" i="2"/>
  <c r="AX11" i="2"/>
  <c r="AX10" i="2"/>
  <c r="AX8" i="2"/>
  <c r="AX7" i="2"/>
  <c r="AX6" i="2"/>
  <c r="AW26" i="2"/>
  <c r="AW24" i="2"/>
  <c r="AW21" i="2"/>
  <c r="AW19" i="2"/>
  <c r="AW17" i="2"/>
  <c r="AW15" i="2"/>
  <c r="AW12" i="2"/>
  <c r="AW11" i="2"/>
  <c r="AW10" i="2"/>
  <c r="AW8" i="2"/>
  <c r="AW7" i="2"/>
  <c r="AW6" i="2"/>
  <c r="AV26" i="2"/>
  <c r="AV24" i="2"/>
  <c r="AV21" i="2"/>
  <c r="AV19" i="2"/>
  <c r="AV17" i="2"/>
  <c r="AV15" i="2"/>
  <c r="AV12" i="2"/>
  <c r="AV11" i="2"/>
  <c r="AV10" i="2"/>
  <c r="AV8" i="2"/>
  <c r="AV7" i="2"/>
  <c r="AV6" i="2"/>
  <c r="AU26" i="2"/>
  <c r="AU24" i="2"/>
  <c r="AU21" i="2"/>
  <c r="AU19" i="2"/>
  <c r="AU17" i="2"/>
  <c r="AU15" i="2"/>
  <c r="AU12" i="2"/>
  <c r="AU11" i="2"/>
  <c r="AU10" i="2"/>
  <c r="AU8" i="2"/>
  <c r="AU7" i="2"/>
  <c r="AU6" i="2"/>
  <c r="AT26" i="2"/>
  <c r="AT24" i="2"/>
  <c r="AT21" i="2"/>
  <c r="AT19" i="2"/>
  <c r="AT17" i="2"/>
  <c r="AT15" i="2"/>
  <c r="AT12" i="2"/>
  <c r="AT11" i="2"/>
  <c r="AT10" i="2"/>
  <c r="AT8" i="2"/>
  <c r="AT7" i="2"/>
  <c r="AT6" i="2"/>
  <c r="AS26" i="2"/>
  <c r="AS24" i="2"/>
  <c r="AS21" i="2"/>
  <c r="AS19" i="2"/>
  <c r="AS17" i="2"/>
  <c r="AS15" i="2"/>
  <c r="AS12" i="2"/>
  <c r="AS11" i="2"/>
  <c r="AS10" i="2"/>
  <c r="AS8" i="2"/>
  <c r="AS7" i="2"/>
  <c r="AS6" i="2"/>
  <c r="AR26" i="2"/>
  <c r="AR24" i="2"/>
  <c r="AR21" i="2"/>
  <c r="AR19" i="2"/>
  <c r="AR17" i="2"/>
  <c r="AR15" i="2"/>
  <c r="AR12" i="2"/>
  <c r="AR11" i="2"/>
  <c r="AR10" i="2"/>
  <c r="AR8" i="2"/>
  <c r="AR7" i="2"/>
  <c r="AR6" i="2"/>
  <c r="AQ26" i="2"/>
  <c r="AQ24" i="2"/>
  <c r="AQ21" i="2"/>
  <c r="AQ19" i="2"/>
  <c r="AQ17" i="2"/>
  <c r="AQ15" i="2"/>
  <c r="AQ12" i="2"/>
  <c r="AQ11" i="2"/>
  <c r="AQ10" i="2"/>
  <c r="AQ8" i="2"/>
  <c r="AQ7" i="2"/>
  <c r="AQ6" i="2"/>
  <c r="AP39" i="2"/>
  <c r="AP37" i="2"/>
  <c r="AP35" i="2"/>
  <c r="AP34" i="2"/>
  <c r="AP33" i="2"/>
  <c r="AP31" i="2"/>
  <c r="AP29" i="2"/>
  <c r="AP28" i="2"/>
  <c r="AP21" i="2"/>
  <c r="AP19" i="2"/>
  <c r="AP17" i="2"/>
  <c r="AP15" i="2"/>
  <c r="AP12" i="2"/>
  <c r="AP11" i="2"/>
  <c r="AP10" i="2"/>
  <c r="AP8" i="2"/>
  <c r="AP7" i="2"/>
  <c r="AP6" i="2"/>
  <c r="AN39" i="2"/>
  <c r="AN37" i="2"/>
  <c r="AN35" i="2"/>
  <c r="AN34" i="2"/>
  <c r="AN33" i="2"/>
  <c r="AN31" i="2"/>
  <c r="AN29" i="2"/>
  <c r="AN28" i="2"/>
  <c r="AN21" i="2"/>
  <c r="AN19" i="2"/>
  <c r="AN17" i="2"/>
  <c r="AN15" i="2"/>
  <c r="AN12" i="2"/>
  <c r="AN11" i="2"/>
  <c r="AN10" i="2"/>
  <c r="AN8" i="2"/>
  <c r="AN7" i="2"/>
  <c r="AN6" i="2"/>
  <c r="AO26" i="2"/>
  <c r="AO24" i="2"/>
  <c r="AO21" i="2"/>
  <c r="AO19" i="2"/>
  <c r="AO17" i="2"/>
  <c r="AO15" i="2"/>
  <c r="AO12" i="2"/>
  <c r="AO11" i="2"/>
  <c r="AO10" i="2"/>
  <c r="AO8" i="2"/>
  <c r="AO7" i="2"/>
  <c r="AO6" i="2"/>
  <c r="AM26" i="2"/>
  <c r="AM24" i="2"/>
  <c r="AM21" i="2"/>
  <c r="AM19" i="2"/>
  <c r="AM17" i="2"/>
  <c r="AM15" i="2"/>
  <c r="AM12" i="2"/>
  <c r="AM11" i="2"/>
  <c r="AM10" i="2"/>
  <c r="AM8" i="2"/>
  <c r="AM7" i="2"/>
  <c r="AM6" i="2"/>
  <c r="AL26" i="2"/>
  <c r="AL24" i="2"/>
  <c r="AL21" i="2"/>
  <c r="AL19" i="2"/>
  <c r="AL17" i="2"/>
  <c r="AL15" i="2"/>
  <c r="AL12" i="2"/>
  <c r="AL11" i="2"/>
  <c r="AL10" i="2"/>
  <c r="AL8" i="2"/>
  <c r="AL7" i="2"/>
  <c r="AL6" i="2"/>
  <c r="AK35" i="2"/>
  <c r="AK34" i="2"/>
  <c r="AK33" i="2"/>
  <c r="AK31" i="2"/>
  <c r="AK29" i="2"/>
  <c r="AK28" i="2"/>
  <c r="AK21" i="2"/>
  <c r="AK19" i="2"/>
  <c r="AK17" i="2"/>
  <c r="AK15" i="2"/>
  <c r="AK12" i="2"/>
  <c r="AK11" i="2"/>
  <c r="AK10" i="2"/>
  <c r="AK8" i="2"/>
  <c r="AK7" i="2"/>
  <c r="AK6" i="2"/>
  <c r="AJ26" i="2"/>
  <c r="AJ24" i="2"/>
  <c r="AJ21" i="2"/>
  <c r="AJ19" i="2"/>
  <c r="AJ17" i="2"/>
  <c r="AJ15" i="2"/>
  <c r="AJ12" i="2"/>
  <c r="AJ11" i="2"/>
  <c r="AJ10" i="2"/>
  <c r="AJ8" i="2"/>
  <c r="AJ7" i="2"/>
  <c r="AJ6" i="2"/>
  <c r="AI26" i="2"/>
  <c r="AI24" i="2"/>
  <c r="AI21" i="2"/>
  <c r="AI19" i="2"/>
  <c r="AI17" i="2"/>
  <c r="AI15" i="2"/>
  <c r="AI12" i="2"/>
  <c r="AI11" i="2"/>
  <c r="AI10" i="2"/>
  <c r="AI8" i="2"/>
  <c r="AI7" i="2"/>
  <c r="AI6" i="2"/>
  <c r="AH26" i="2"/>
  <c r="AH24" i="2"/>
  <c r="AH21" i="2"/>
  <c r="AH19" i="2"/>
  <c r="AH17" i="2"/>
  <c r="AH15" i="2"/>
  <c r="AH12" i="2"/>
  <c r="AH11" i="2"/>
  <c r="AH10" i="2"/>
  <c r="AH8" i="2"/>
  <c r="AH7" i="2"/>
  <c r="AH6" i="2"/>
  <c r="AG26" i="2"/>
  <c r="AG24" i="2"/>
  <c r="AG21" i="2"/>
  <c r="AG19" i="2"/>
  <c r="AG17" i="2"/>
  <c r="AG15" i="2"/>
  <c r="AG12" i="2"/>
  <c r="AG11" i="2"/>
  <c r="AG10" i="2"/>
  <c r="AG8" i="2"/>
  <c r="AG7" i="2"/>
  <c r="AG6" i="2"/>
  <c r="AF39" i="2"/>
  <c r="AF37" i="2"/>
  <c r="AF35" i="2"/>
  <c r="AF34" i="2"/>
  <c r="AF33" i="2"/>
  <c r="AF31" i="2"/>
  <c r="AF30" i="2"/>
  <c r="AF29" i="2"/>
  <c r="AF28" i="2"/>
  <c r="AF21" i="2"/>
  <c r="AF19" i="2"/>
  <c r="AF17" i="2"/>
  <c r="AF15" i="2"/>
  <c r="AF12" i="2"/>
  <c r="AF11" i="2"/>
  <c r="AF10" i="2"/>
  <c r="AF8" i="2"/>
  <c r="AF7" i="2"/>
  <c r="AF6" i="2"/>
  <c r="AE26" i="2"/>
  <c r="AE24" i="2"/>
  <c r="AE19" i="2"/>
  <c r="AE17" i="2"/>
  <c r="AE15" i="2"/>
  <c r="AE12" i="2"/>
  <c r="AE11" i="2"/>
  <c r="AE10" i="2"/>
  <c r="AE8" i="2"/>
  <c r="AE7" i="2"/>
  <c r="AE6" i="2"/>
  <c r="AD26" i="2"/>
  <c r="AD24" i="2"/>
  <c r="AD19" i="2"/>
  <c r="AD17" i="2"/>
  <c r="AD15" i="2"/>
  <c r="AD12" i="2"/>
  <c r="AD11" i="2"/>
  <c r="AD10" i="2"/>
  <c r="AD8" i="2"/>
  <c r="AD7" i="2"/>
  <c r="AD6" i="2"/>
  <c r="AC26" i="2"/>
  <c r="AC24" i="2"/>
  <c r="AC19" i="2"/>
  <c r="AC17" i="2"/>
  <c r="AC15" i="2"/>
  <c r="AC12" i="2"/>
  <c r="AC11" i="2"/>
  <c r="AC10" i="2"/>
  <c r="AC8" i="2"/>
  <c r="AC7" i="2"/>
  <c r="AC6" i="2"/>
  <c r="AB26" i="2"/>
  <c r="AB24" i="2"/>
  <c r="AB19" i="2"/>
  <c r="AB17" i="2"/>
  <c r="AB15" i="2"/>
  <c r="AB12" i="2"/>
  <c r="AB11" i="2"/>
  <c r="AB10" i="2"/>
  <c r="AB8" i="2"/>
  <c r="AB7" i="2"/>
  <c r="AB6" i="2"/>
  <c r="AA26" i="2"/>
  <c r="AA24" i="2"/>
  <c r="AA19" i="2"/>
  <c r="AA17" i="2"/>
  <c r="AA15" i="2"/>
  <c r="AA12" i="2"/>
  <c r="AA11" i="2"/>
  <c r="AA10" i="2"/>
  <c r="AA8" i="2"/>
  <c r="AA7" i="2"/>
  <c r="AA6" i="2"/>
  <c r="Z39" i="2"/>
  <c r="Z37" i="2"/>
  <c r="Z35" i="2"/>
  <c r="Z34" i="2"/>
  <c r="Z33" i="2"/>
  <c r="Z31" i="2"/>
  <c r="Z30" i="2"/>
  <c r="Z29" i="2"/>
  <c r="Z28" i="2"/>
  <c r="Z19" i="2"/>
  <c r="Z17" i="2"/>
  <c r="Z15" i="2"/>
  <c r="Z12" i="2"/>
  <c r="Z11" i="2"/>
  <c r="Z10" i="2"/>
  <c r="Z8" i="2"/>
  <c r="Z7" i="2"/>
  <c r="Z6" i="2"/>
  <c r="X35" i="2"/>
  <c r="X34" i="2"/>
  <c r="X33" i="2"/>
  <c r="X31" i="2"/>
  <c r="X30" i="2"/>
  <c r="X29" i="2"/>
  <c r="X28" i="2"/>
  <c r="X19" i="2"/>
  <c r="X17" i="2"/>
  <c r="X15" i="2"/>
  <c r="X12" i="2"/>
  <c r="X11" i="2"/>
  <c r="X10" i="2"/>
  <c r="X8" i="2"/>
  <c r="X7" i="2"/>
  <c r="X6" i="2"/>
  <c r="V35" i="2"/>
  <c r="V34" i="2"/>
  <c r="V33" i="2"/>
  <c r="V31" i="2"/>
  <c r="V30" i="2"/>
  <c r="V29" i="2"/>
  <c r="V28" i="2"/>
  <c r="V19" i="2"/>
  <c r="V17" i="2"/>
  <c r="V15" i="2"/>
  <c r="V12" i="2"/>
  <c r="V11" i="2"/>
  <c r="V10" i="2"/>
  <c r="V8" i="2"/>
  <c r="V7" i="2"/>
  <c r="V6" i="2"/>
  <c r="T35" i="2"/>
  <c r="T34" i="2"/>
  <c r="T33" i="2"/>
  <c r="T31" i="2"/>
  <c r="T30" i="2"/>
  <c r="T29" i="2"/>
  <c r="T28" i="2"/>
  <c r="T19" i="2"/>
  <c r="T17" i="2"/>
  <c r="T15" i="2"/>
  <c r="T12" i="2"/>
  <c r="T11" i="2"/>
  <c r="T10" i="2"/>
  <c r="T8" i="2"/>
  <c r="T7" i="2"/>
  <c r="T6" i="2"/>
  <c r="Y26" i="2"/>
  <c r="Y24" i="2"/>
  <c r="Y19" i="2"/>
  <c r="Y17" i="2"/>
  <c r="Y15" i="2"/>
  <c r="Y12" i="2"/>
  <c r="Y11" i="2"/>
  <c r="Y10" i="2"/>
  <c r="Y8" i="2"/>
  <c r="Y7" i="2"/>
  <c r="Y6" i="2"/>
  <c r="W26" i="2"/>
  <c r="W24" i="2"/>
  <c r="W19" i="2"/>
  <c r="W17" i="2"/>
  <c r="W15" i="2"/>
  <c r="W12" i="2"/>
  <c r="W11" i="2"/>
  <c r="W10" i="2"/>
  <c r="W8" i="2"/>
  <c r="W7" i="2"/>
  <c r="W6" i="2"/>
  <c r="U26" i="2"/>
  <c r="U24" i="2"/>
  <c r="U19" i="2"/>
  <c r="U17" i="2"/>
  <c r="U15" i="2"/>
  <c r="U12" i="2"/>
  <c r="U11" i="2"/>
  <c r="U10" i="2"/>
  <c r="U8" i="2"/>
  <c r="U7" i="2"/>
  <c r="U6" i="2"/>
  <c r="S26" i="2"/>
  <c r="S24" i="2"/>
  <c r="S19" i="2"/>
  <c r="S17" i="2"/>
  <c r="S15" i="2"/>
  <c r="S12" i="2"/>
  <c r="S11" i="2"/>
  <c r="S10" i="2"/>
  <c r="S8" i="2"/>
  <c r="S7" i="2"/>
  <c r="S6" i="2"/>
  <c r="R26" i="2"/>
  <c r="R24" i="2"/>
  <c r="R19" i="2"/>
  <c r="R17" i="2"/>
  <c r="R15" i="2"/>
  <c r="R12" i="2"/>
  <c r="R11" i="2"/>
  <c r="R10" i="2"/>
  <c r="R8" i="2"/>
  <c r="R7" i="2"/>
  <c r="R6" i="2"/>
  <c r="Q26" i="2"/>
  <c r="Q24" i="2"/>
  <c r="Q19" i="2"/>
  <c r="Q17" i="2"/>
  <c r="Q15" i="2"/>
  <c r="Q12" i="2"/>
  <c r="Q11" i="2"/>
  <c r="Q10" i="2"/>
  <c r="Q8" i="2"/>
  <c r="Q7" i="2"/>
  <c r="Q6" i="2"/>
  <c r="P37" i="2"/>
  <c r="P39" i="2"/>
  <c r="P35" i="2"/>
  <c r="P34" i="2"/>
  <c r="P33" i="2"/>
  <c r="P31" i="2"/>
  <c r="P30" i="2"/>
  <c r="P29" i="2"/>
  <c r="P28" i="2"/>
  <c r="P19" i="2"/>
  <c r="P17" i="2"/>
  <c r="P15" i="2"/>
  <c r="P12" i="2"/>
  <c r="P11" i="2"/>
  <c r="P10" i="2"/>
  <c r="P8" i="2"/>
  <c r="P7" i="2"/>
  <c r="P6" i="2"/>
  <c r="L6" i="2"/>
  <c r="M6" i="2"/>
  <c r="N6" i="2"/>
  <c r="O6" i="2"/>
  <c r="L7" i="2"/>
  <c r="M7" i="2"/>
  <c r="N7" i="2"/>
  <c r="O7" i="2"/>
  <c r="L8" i="2"/>
  <c r="M8" i="2"/>
  <c r="N8" i="2"/>
  <c r="O8" i="2"/>
  <c r="L10" i="2"/>
  <c r="M10" i="2"/>
  <c r="N10" i="2"/>
  <c r="O10" i="2"/>
  <c r="L11" i="2"/>
  <c r="M11" i="2"/>
  <c r="N11" i="2"/>
  <c r="O11" i="2"/>
  <c r="L12" i="2"/>
  <c r="M12" i="2"/>
  <c r="N12" i="2"/>
  <c r="O12" i="2"/>
  <c r="L15" i="2"/>
  <c r="M15" i="2"/>
  <c r="N15" i="2"/>
  <c r="O15" i="2"/>
  <c r="L17" i="2"/>
  <c r="M17" i="2"/>
  <c r="N17" i="2"/>
  <c r="O17" i="2"/>
  <c r="L19" i="2"/>
  <c r="M19" i="2"/>
  <c r="N19" i="2"/>
  <c r="O19" i="2"/>
  <c r="L24" i="2"/>
  <c r="M24" i="2"/>
  <c r="N24" i="2"/>
  <c r="O24" i="2"/>
  <c r="L26" i="2"/>
  <c r="M26" i="2"/>
  <c r="N26" i="2"/>
  <c r="O26" i="2"/>
  <c r="K26" i="2"/>
  <c r="K24" i="2"/>
  <c r="K19" i="2"/>
  <c r="K17" i="2"/>
  <c r="K15" i="2"/>
  <c r="K12" i="2"/>
  <c r="K11" i="2"/>
  <c r="K10" i="2"/>
  <c r="K8" i="2"/>
  <c r="K7" i="2"/>
  <c r="K6" i="2"/>
  <c r="I6" i="2"/>
  <c r="I7" i="2"/>
  <c r="I8" i="2"/>
  <c r="I10" i="2"/>
  <c r="I11" i="2"/>
  <c r="I12" i="2"/>
  <c r="I15" i="2"/>
  <c r="I17" i="2"/>
  <c r="I19" i="2"/>
  <c r="I24" i="2"/>
  <c r="I26" i="2"/>
  <c r="F6" i="2"/>
  <c r="G6" i="2"/>
  <c r="H6" i="2"/>
  <c r="F7" i="2"/>
  <c r="G7" i="2"/>
  <c r="H7" i="2"/>
  <c r="F8" i="2"/>
  <c r="G8" i="2"/>
  <c r="H8" i="2"/>
  <c r="F10" i="2"/>
  <c r="G10" i="2"/>
  <c r="H10" i="2"/>
  <c r="F11" i="2"/>
  <c r="G11" i="2"/>
  <c r="H11" i="2"/>
  <c r="F12" i="2"/>
  <c r="G12" i="2"/>
  <c r="H12" i="2"/>
  <c r="F15" i="2"/>
  <c r="G15" i="2"/>
  <c r="H15" i="2"/>
  <c r="F17" i="2"/>
  <c r="G17" i="2"/>
  <c r="H17" i="2"/>
  <c r="F19" i="2"/>
  <c r="G19" i="2"/>
  <c r="H19" i="2"/>
  <c r="F24" i="2"/>
  <c r="G24" i="2"/>
  <c r="H24" i="2"/>
  <c r="F26" i="2"/>
  <c r="G26" i="2"/>
  <c r="H26" i="2"/>
  <c r="E24" i="2"/>
  <c r="E15" i="2"/>
  <c r="E10" i="2"/>
  <c r="E6" i="2"/>
  <c r="D6" i="2"/>
  <c r="J34" i="2"/>
  <c r="J35" i="2"/>
  <c r="J33" i="2"/>
  <c r="J31" i="2"/>
  <c r="J30" i="2"/>
  <c r="J28" i="2"/>
  <c r="J15" i="2"/>
  <c r="J10" i="2"/>
  <c r="J6" i="2"/>
  <c r="J29" i="2"/>
  <c r="J19" i="2"/>
  <c r="E11" i="2"/>
  <c r="E12" i="2"/>
  <c r="D10" i="2"/>
  <c r="F46" i="1" l="1"/>
  <c r="M46" i="1"/>
  <c r="K46" i="1"/>
  <c r="H46" i="1"/>
  <c r="C95" i="1"/>
  <c r="D13" i="1"/>
  <c r="C79" i="1"/>
  <c r="I46" i="1"/>
  <c r="D79" i="1"/>
  <c r="C46" i="1"/>
  <c r="G46" i="1"/>
  <c r="E46" i="1"/>
  <c r="D46" i="1"/>
  <c r="L46" i="1"/>
  <c r="D72" i="1"/>
  <c r="F72" i="1"/>
  <c r="D21" i="1"/>
  <c r="E72" i="1"/>
  <c r="H72" i="1"/>
  <c r="I72" i="1"/>
  <c r="K72" i="1"/>
  <c r="E68" i="1"/>
  <c r="L72" i="1"/>
  <c r="M72" i="1"/>
  <c r="H68" i="1"/>
  <c r="R13" i="1"/>
  <c r="E13" i="1"/>
  <c r="R21" i="1"/>
  <c r="I68" i="1"/>
  <c r="R17" i="1"/>
  <c r="I21" i="1"/>
  <c r="K68" i="1"/>
  <c r="D29" i="1"/>
  <c r="M68" i="1"/>
  <c r="I9" i="1"/>
  <c r="J29" i="1"/>
  <c r="C60" i="1"/>
  <c r="D68" i="1"/>
  <c r="L68" i="1"/>
  <c r="H21" i="1"/>
  <c r="H9" i="1"/>
  <c r="D17" i="1"/>
  <c r="M17" i="1"/>
  <c r="M25" i="1"/>
  <c r="J51" i="1"/>
  <c r="I17" i="1"/>
  <c r="I25" i="1"/>
  <c r="F17" i="1"/>
  <c r="H25" i="1"/>
  <c r="M13" i="1"/>
  <c r="E17" i="1"/>
  <c r="E25" i="1"/>
  <c r="C37" i="1"/>
  <c r="I13" i="1"/>
  <c r="H13" i="1"/>
  <c r="L9" i="1"/>
  <c r="L21" i="1"/>
  <c r="K29" i="1"/>
  <c r="D60" i="1"/>
  <c r="M64" i="1"/>
  <c r="K60" i="1"/>
  <c r="L17" i="1"/>
  <c r="G9" i="1"/>
  <c r="O21" i="1"/>
  <c r="G21" i="1"/>
  <c r="N51" i="1"/>
  <c r="J60" i="1"/>
  <c r="O13" i="1"/>
  <c r="G13" i="1"/>
  <c r="K17" i="1"/>
  <c r="O9" i="1"/>
  <c r="F9" i="1"/>
  <c r="N21" i="1"/>
  <c r="F21" i="1"/>
  <c r="G25" i="1"/>
  <c r="I29" i="1"/>
  <c r="K55" i="1"/>
  <c r="N13" i="1"/>
  <c r="F13" i="1"/>
  <c r="J17" i="1"/>
  <c r="M9" i="1"/>
  <c r="E9" i="1"/>
  <c r="M21" i="1"/>
  <c r="E21" i="1"/>
  <c r="F25" i="1"/>
  <c r="H29" i="1"/>
  <c r="J55" i="1"/>
  <c r="H60" i="1"/>
  <c r="E64" i="1"/>
  <c r="F29" i="1"/>
  <c r="F60" i="1"/>
  <c r="L64" i="1"/>
  <c r="G29" i="1"/>
  <c r="G60" i="1"/>
  <c r="L13" i="1"/>
  <c r="H17" i="1"/>
  <c r="K9" i="1"/>
  <c r="K21" i="1"/>
  <c r="L25" i="1"/>
  <c r="K13" i="1"/>
  <c r="O17" i="1"/>
  <c r="G17" i="1"/>
  <c r="J9" i="1"/>
  <c r="J21" i="1"/>
  <c r="K25" i="1"/>
  <c r="M29" i="1"/>
  <c r="E29" i="1"/>
  <c r="J13" i="1"/>
  <c r="N17" i="1"/>
  <c r="J25" i="1"/>
  <c r="L29" i="1"/>
  <c r="I64" i="1"/>
  <c r="D64" i="1"/>
  <c r="P13" i="1"/>
  <c r="Q9" i="1"/>
  <c r="P51" i="1"/>
  <c r="Q13" i="1"/>
  <c r="P9" i="1"/>
  <c r="Q21" i="1"/>
  <c r="P21" i="1"/>
  <c r="D9" i="1"/>
  <c r="D33" i="1"/>
  <c r="D95" i="1" s="1"/>
  <c r="C10" i="2"/>
  <c r="J17" i="2"/>
  <c r="D29" i="2"/>
  <c r="E26" i="2"/>
  <c r="E17" i="2"/>
  <c r="E19" i="2"/>
  <c r="J7" i="2"/>
  <c r="J8" i="2"/>
  <c r="J11" i="2"/>
  <c r="J12" i="2"/>
  <c r="E7" i="2"/>
  <c r="E8" i="2"/>
  <c r="D28" i="2"/>
  <c r="D24" i="2"/>
  <c r="D19" i="2"/>
  <c r="D15" i="2"/>
  <c r="D30" i="2"/>
  <c r="D26" i="2"/>
  <c r="D11" i="2"/>
  <c r="D12" i="2"/>
  <c r="D17" i="2"/>
  <c r="D7" i="2"/>
  <c r="D8" i="2"/>
  <c r="C30" i="2"/>
  <c r="C29" i="2"/>
  <c r="C28" i="2"/>
  <c r="C24" i="2"/>
  <c r="C15" i="2"/>
  <c r="C6" i="2"/>
  <c r="B39" i="2"/>
  <c r="C26" i="2"/>
  <c r="C17" i="2"/>
  <c r="B17" i="2"/>
  <c r="D21" i="2" s="1"/>
  <c r="C12" i="2"/>
  <c r="B12" i="2"/>
  <c r="C11" i="2"/>
  <c r="C8" i="2"/>
  <c r="C7" i="2"/>
  <c r="E21" i="2" l="1"/>
  <c r="AD21" i="2"/>
  <c r="AB21" i="2"/>
  <c r="Y21" i="2"/>
  <c r="U21" i="2"/>
  <c r="R21" i="2"/>
  <c r="O21" i="2"/>
  <c r="X21" i="2"/>
  <c r="V21" i="2"/>
  <c r="K21" i="2"/>
  <c r="AE21" i="2"/>
  <c r="AC21" i="2"/>
  <c r="AA21" i="2"/>
  <c r="T21" i="2"/>
  <c r="W21" i="2"/>
  <c r="S21" i="2"/>
  <c r="Q21" i="2"/>
  <c r="F21" i="2"/>
  <c r="G21" i="2"/>
  <c r="I21" i="2"/>
  <c r="H21" i="2"/>
  <c r="L21" i="2"/>
  <c r="M21" i="2"/>
  <c r="Z21" i="2"/>
  <c r="P21" i="2"/>
  <c r="N21" i="2"/>
  <c r="B21" i="2"/>
  <c r="J21" i="2"/>
  <c r="N71" i="1"/>
  <c r="N67" i="1"/>
  <c r="N63" i="1"/>
  <c r="N59" i="1"/>
  <c r="N53" i="1"/>
  <c r="N48" i="1"/>
  <c r="N43" i="1"/>
  <c r="N42" i="1"/>
  <c r="N40" i="1"/>
  <c r="N39" i="1"/>
  <c r="N38" i="1"/>
  <c r="N36" i="1"/>
  <c r="N35" i="1"/>
  <c r="N34" i="1"/>
  <c r="N32" i="1"/>
  <c r="N28" i="1"/>
  <c r="N24" i="1"/>
  <c r="N23" i="1"/>
  <c r="N22" i="1"/>
  <c r="N20" i="1"/>
  <c r="N19" i="1"/>
  <c r="N18" i="1"/>
  <c r="N16" i="1"/>
  <c r="N15" i="1"/>
  <c r="N14" i="1"/>
  <c r="N12" i="1"/>
  <c r="N11" i="1"/>
  <c r="N10" i="1"/>
  <c r="N8" i="1"/>
  <c r="N7" i="1"/>
  <c r="N6" i="1"/>
  <c r="N37" i="1"/>
  <c r="N4" i="1"/>
  <c r="D81" i="1"/>
  <c r="C81" i="1"/>
  <c r="B81" i="1"/>
  <c r="D78" i="1"/>
  <c r="C78" i="1"/>
  <c r="R71" i="1"/>
  <c r="Q71" i="1"/>
  <c r="P71" i="1"/>
  <c r="O71" i="1"/>
  <c r="M71" i="1"/>
  <c r="L71" i="1"/>
  <c r="K71" i="1"/>
  <c r="I71" i="1"/>
  <c r="H71" i="1"/>
  <c r="F71" i="1"/>
  <c r="E71" i="1"/>
  <c r="D71" i="1"/>
  <c r="C71" i="1"/>
  <c r="M70" i="1"/>
  <c r="L70" i="1"/>
  <c r="K70" i="1"/>
  <c r="I70" i="1"/>
  <c r="H70" i="1"/>
  <c r="G70" i="1"/>
  <c r="F70" i="1"/>
  <c r="E70" i="1"/>
  <c r="D70" i="1"/>
  <c r="C70" i="1"/>
  <c r="B70" i="1"/>
  <c r="M69" i="1"/>
  <c r="L69" i="1"/>
  <c r="K69" i="1"/>
  <c r="I69" i="1"/>
  <c r="H69" i="1"/>
  <c r="G69" i="1"/>
  <c r="F69" i="1"/>
  <c r="E69" i="1"/>
  <c r="D69" i="1"/>
  <c r="R67" i="1"/>
  <c r="Q67" i="1"/>
  <c r="P67" i="1"/>
  <c r="O67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I66" i="1"/>
  <c r="H66" i="1"/>
  <c r="G66" i="1"/>
  <c r="F66" i="1"/>
  <c r="E66" i="1"/>
  <c r="D66" i="1"/>
  <c r="C66" i="1"/>
  <c r="M65" i="1"/>
  <c r="L65" i="1"/>
  <c r="K65" i="1"/>
  <c r="I65" i="1"/>
  <c r="H65" i="1"/>
  <c r="G65" i="1"/>
  <c r="F65" i="1"/>
  <c r="E65" i="1"/>
  <c r="D65" i="1"/>
  <c r="R63" i="1"/>
  <c r="Q63" i="1"/>
  <c r="P63" i="1"/>
  <c r="O63" i="1"/>
  <c r="M63" i="1"/>
  <c r="L63" i="1"/>
  <c r="K63" i="1"/>
  <c r="J63" i="1"/>
  <c r="I63" i="1"/>
  <c r="H63" i="1"/>
  <c r="G63" i="1"/>
  <c r="F63" i="1"/>
  <c r="E63" i="1"/>
  <c r="D63" i="1"/>
  <c r="C63" i="1"/>
  <c r="R59" i="1"/>
  <c r="Q59" i="1"/>
  <c r="P59" i="1"/>
  <c r="O59" i="1"/>
  <c r="M59" i="1"/>
  <c r="L59" i="1"/>
  <c r="K59" i="1"/>
  <c r="J59" i="1"/>
  <c r="I59" i="1"/>
  <c r="H59" i="1"/>
  <c r="G59" i="1"/>
  <c r="F59" i="1"/>
  <c r="E59" i="1"/>
  <c r="D59" i="1"/>
  <c r="C59" i="1"/>
  <c r="R53" i="1"/>
  <c r="Q53" i="1"/>
  <c r="P53" i="1"/>
  <c r="O53" i="1"/>
  <c r="J53" i="1"/>
  <c r="R52" i="1"/>
  <c r="Q52" i="1"/>
  <c r="P52" i="1"/>
  <c r="O52" i="1"/>
  <c r="R48" i="1"/>
  <c r="Q48" i="1"/>
  <c r="P48" i="1"/>
  <c r="O48" i="1"/>
  <c r="M48" i="1"/>
  <c r="L48" i="1"/>
  <c r="K48" i="1"/>
  <c r="J48" i="1"/>
  <c r="I48" i="1"/>
  <c r="H48" i="1"/>
  <c r="G48" i="1"/>
  <c r="F48" i="1"/>
  <c r="E48" i="1"/>
  <c r="D48" i="1"/>
  <c r="C48" i="1"/>
  <c r="B48" i="1"/>
  <c r="R43" i="1"/>
  <c r="Q43" i="1"/>
  <c r="P43" i="1"/>
  <c r="O43" i="1"/>
  <c r="M43" i="1"/>
  <c r="L43" i="1"/>
  <c r="K43" i="1"/>
  <c r="J43" i="1"/>
  <c r="I43" i="1"/>
  <c r="H43" i="1"/>
  <c r="G43" i="1"/>
  <c r="F43" i="1"/>
  <c r="E43" i="1"/>
  <c r="D43" i="1"/>
  <c r="C43" i="1"/>
  <c r="B43" i="1"/>
  <c r="R42" i="1"/>
  <c r="Q42" i="1"/>
  <c r="P42" i="1"/>
  <c r="O42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R40" i="1"/>
  <c r="Q40" i="1"/>
  <c r="P40" i="1"/>
  <c r="O40" i="1"/>
  <c r="M40" i="1"/>
  <c r="L40" i="1"/>
  <c r="K40" i="1"/>
  <c r="J40" i="1"/>
  <c r="I40" i="1"/>
  <c r="H40" i="1"/>
  <c r="G40" i="1"/>
  <c r="F40" i="1"/>
  <c r="E40" i="1"/>
  <c r="D40" i="1"/>
  <c r="C40" i="1"/>
  <c r="R39" i="1"/>
  <c r="Q39" i="1"/>
  <c r="P39" i="1"/>
  <c r="O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M38" i="1"/>
  <c r="L38" i="1"/>
  <c r="K38" i="1"/>
  <c r="I38" i="1"/>
  <c r="H38" i="1"/>
  <c r="G38" i="1"/>
  <c r="F38" i="1"/>
  <c r="E38" i="1"/>
  <c r="D38" i="1"/>
  <c r="Q37" i="1"/>
  <c r="M37" i="1"/>
  <c r="L37" i="1"/>
  <c r="K37" i="1"/>
  <c r="J37" i="1"/>
  <c r="I37" i="1"/>
  <c r="H37" i="1"/>
  <c r="G37" i="1"/>
  <c r="F37" i="1"/>
  <c r="E37" i="1"/>
  <c r="D37" i="1"/>
  <c r="R36" i="1"/>
  <c r="Q36" i="1"/>
  <c r="P36" i="1"/>
  <c r="O36" i="1"/>
  <c r="M36" i="1"/>
  <c r="L36" i="1"/>
  <c r="K36" i="1"/>
  <c r="J36" i="1"/>
  <c r="I36" i="1"/>
  <c r="H36" i="1"/>
  <c r="G36" i="1"/>
  <c r="F36" i="1"/>
  <c r="E36" i="1"/>
  <c r="D36" i="1"/>
  <c r="C36" i="1"/>
  <c r="R35" i="1"/>
  <c r="Q35" i="1"/>
  <c r="P35" i="1"/>
  <c r="O35" i="1"/>
  <c r="M35" i="1"/>
  <c r="L35" i="1"/>
  <c r="K35" i="1"/>
  <c r="J35" i="1"/>
  <c r="I35" i="1"/>
  <c r="H35" i="1"/>
  <c r="G35" i="1"/>
  <c r="F35" i="1"/>
  <c r="E35" i="1"/>
  <c r="D35" i="1"/>
  <c r="C35" i="1"/>
  <c r="B35" i="1"/>
  <c r="R34" i="1"/>
  <c r="Q34" i="1"/>
  <c r="P34" i="1"/>
  <c r="O34" i="1"/>
  <c r="M34" i="1"/>
  <c r="L34" i="1"/>
  <c r="K34" i="1"/>
  <c r="I34" i="1"/>
  <c r="H34" i="1"/>
  <c r="G34" i="1"/>
  <c r="F34" i="1"/>
  <c r="E34" i="1"/>
  <c r="D34" i="1"/>
  <c r="O33" i="1"/>
  <c r="M33" i="1"/>
  <c r="M95" i="1" s="1"/>
  <c r="L33" i="1"/>
  <c r="K33" i="1"/>
  <c r="K95" i="1" s="1"/>
  <c r="J33" i="1"/>
  <c r="I33" i="1"/>
  <c r="I95" i="1" s="1"/>
  <c r="H33" i="1"/>
  <c r="H95" i="1" s="1"/>
  <c r="G33" i="1"/>
  <c r="F33" i="1"/>
  <c r="F95" i="1" s="1"/>
  <c r="E33" i="1"/>
  <c r="E95" i="1" s="1"/>
  <c r="R32" i="1"/>
  <c r="Q32" i="1"/>
  <c r="P32" i="1"/>
  <c r="O32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R28" i="1"/>
  <c r="Q28" i="1"/>
  <c r="P28" i="1"/>
  <c r="O28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D24" i="1"/>
  <c r="C24" i="1"/>
  <c r="R23" i="1"/>
  <c r="Q23" i="1"/>
  <c r="P23" i="1"/>
  <c r="O23" i="1"/>
  <c r="M23" i="1"/>
  <c r="L23" i="1"/>
  <c r="K23" i="1"/>
  <c r="J23" i="1"/>
  <c r="I23" i="1"/>
  <c r="H23" i="1"/>
  <c r="G23" i="1"/>
  <c r="F23" i="1"/>
  <c r="E23" i="1"/>
  <c r="D23" i="1"/>
  <c r="C23" i="1"/>
  <c r="B23" i="1"/>
  <c r="R22" i="1"/>
  <c r="Q22" i="1"/>
  <c r="P22" i="1"/>
  <c r="O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M19" i="1"/>
  <c r="L19" i="1"/>
  <c r="K19" i="1"/>
  <c r="J19" i="1"/>
  <c r="I19" i="1"/>
  <c r="H19" i="1"/>
  <c r="G19" i="1"/>
  <c r="F19" i="1"/>
  <c r="E19" i="1"/>
  <c r="D19" i="1"/>
  <c r="C19" i="1"/>
  <c r="B19" i="1"/>
  <c r="R18" i="1"/>
  <c r="Q18" i="1"/>
  <c r="P18" i="1"/>
  <c r="O18" i="1"/>
  <c r="M18" i="1"/>
  <c r="L18" i="1"/>
  <c r="K18" i="1"/>
  <c r="J18" i="1"/>
  <c r="I18" i="1"/>
  <c r="H18" i="1"/>
  <c r="G18" i="1"/>
  <c r="F18" i="1"/>
  <c r="E18" i="1"/>
  <c r="D18" i="1"/>
  <c r="C18" i="1"/>
  <c r="R16" i="1"/>
  <c r="Q16" i="1"/>
  <c r="P16" i="1"/>
  <c r="O16" i="1"/>
  <c r="M16" i="1"/>
  <c r="L16" i="1"/>
  <c r="K16" i="1"/>
  <c r="J16" i="1"/>
  <c r="I16" i="1"/>
  <c r="H16" i="1"/>
  <c r="G16" i="1"/>
  <c r="F16" i="1"/>
  <c r="E16" i="1"/>
  <c r="D16" i="1"/>
  <c r="C16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R12" i="1"/>
  <c r="Q12" i="1"/>
  <c r="P12" i="1"/>
  <c r="O12" i="1"/>
  <c r="M12" i="1"/>
  <c r="L12" i="1"/>
  <c r="K12" i="1"/>
  <c r="J12" i="1"/>
  <c r="I12" i="1"/>
  <c r="H12" i="1"/>
  <c r="G12" i="1"/>
  <c r="F12" i="1"/>
  <c r="E12" i="1"/>
  <c r="D12" i="1"/>
  <c r="C12" i="1"/>
  <c r="R11" i="1"/>
  <c r="Q11" i="1"/>
  <c r="P11" i="1"/>
  <c r="O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M10" i="1"/>
  <c r="L10" i="1"/>
  <c r="K10" i="1"/>
  <c r="J10" i="1"/>
  <c r="I10" i="1"/>
  <c r="H10" i="1"/>
  <c r="G10" i="1"/>
  <c r="F10" i="1"/>
  <c r="E10" i="1"/>
  <c r="D10" i="1"/>
  <c r="C10" i="1"/>
  <c r="R8" i="1"/>
  <c r="Q8" i="1"/>
  <c r="P8" i="1"/>
  <c r="O8" i="1"/>
  <c r="M8" i="1"/>
  <c r="L8" i="1"/>
  <c r="K8" i="1"/>
  <c r="J8" i="1"/>
  <c r="I8" i="1"/>
  <c r="H8" i="1"/>
  <c r="G8" i="1"/>
  <c r="F8" i="1"/>
  <c r="E8" i="1"/>
  <c r="D8" i="1"/>
  <c r="C8" i="1"/>
  <c r="R7" i="1"/>
  <c r="Q7" i="1"/>
  <c r="P7" i="1"/>
  <c r="O7" i="1"/>
  <c r="M7" i="1"/>
  <c r="L7" i="1"/>
  <c r="K7" i="1"/>
  <c r="J7" i="1"/>
  <c r="I7" i="1"/>
  <c r="H7" i="1"/>
  <c r="G7" i="1"/>
  <c r="F7" i="1"/>
  <c r="E7" i="1"/>
  <c r="D7" i="1"/>
  <c r="C7" i="1"/>
  <c r="R6" i="1"/>
  <c r="P6" i="1"/>
  <c r="O6" i="1"/>
  <c r="M6" i="1"/>
  <c r="L6" i="1"/>
  <c r="I6" i="1"/>
  <c r="H6" i="1"/>
  <c r="G6" i="1"/>
  <c r="F6" i="1"/>
  <c r="E6" i="1"/>
  <c r="D6" i="1"/>
  <c r="R41" i="1"/>
  <c r="Q33" i="1"/>
  <c r="P33" i="1"/>
  <c r="O41" i="1"/>
  <c r="R4" i="1"/>
  <c r="Q4" i="1"/>
  <c r="P4" i="1"/>
  <c r="O4" i="1"/>
  <c r="M4" i="1"/>
  <c r="L4" i="1"/>
  <c r="K4" i="1"/>
  <c r="J4" i="1"/>
  <c r="I4" i="1"/>
  <c r="H4" i="1"/>
  <c r="G4" i="1"/>
  <c r="F4" i="1"/>
  <c r="E4" i="1"/>
  <c r="D4" i="1"/>
  <c r="C4" i="1"/>
  <c r="N33" i="1" l="1"/>
  <c r="N41" i="1"/>
  <c r="R33" i="1"/>
  <c r="O37" i="1"/>
  <c r="P37" i="1"/>
  <c r="R37" i="1"/>
  <c r="P41" i="1"/>
  <c r="Q41" i="1"/>
</calcChain>
</file>

<file path=xl/sharedStrings.xml><?xml version="1.0" encoding="utf-8"?>
<sst xmlns="http://schemas.openxmlformats.org/spreadsheetml/2006/main" count="3306" uniqueCount="246">
  <si>
    <t>Registry Office</t>
  </si>
  <si>
    <t>Testcases</t>
  </si>
  <si>
    <t>Basic services</t>
  </si>
  <si>
    <t>Continuous Integration</t>
  </si>
  <si>
    <t>Generic Description</t>
  </si>
  <si>
    <t>/v1/register-yourself</t>
  </si>
  <si>
    <t>/v1/embed-yourself</t>
  </si>
  <si>
    <t xml:space="preserve"> /v1/redirect-service-request-information</t>
  </si>
  <si>
    <t>/v1/redirect-oam-request-information</t>
  </si>
  <si>
    <t>/v1/end-subscription</t>
  </si>
  <si>
    <t xml:space="preserve"> /v1/inquire-oam-request-approvals</t>
  </si>
  <si>
    <t>/v1/update-client</t>
  </si>
  <si>
    <t>/v1/list-ltps-and-fcs</t>
  </si>
  <si>
    <t>/v1/redirect-topology-change-information</t>
  </si>
  <si>
    <t>/v1/update-operation-key</t>
  </si>
  <si>
    <t>/v1/update-operation-client</t>
  </si>
  <si>
    <t>/v1/inform-about-application</t>
  </si>
  <si>
    <t>/v1/inform-about-application-in-generic-representation</t>
  </si>
  <si>
    <t xml:space="preserve"> /v1/inform-about-release-history</t>
  </si>
  <si>
    <t>/v1/inform-about-release-history-in-generic-representation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</si>
  <si>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</si>
  <si>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</si>
  <si>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</si>
  <si>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</si>
  <si>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 xml:space="preserve">#### Testing:
- checking for ResponseCode==204 (not 400 because of idempotence)
</t>
  </si>
  <si>
    <t>#### Testing:
- checking for ResponseCode==200(not 400 because of idempotence)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</si>
  <si>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</si>
  <si>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</si>
  <si>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</si>
  <si>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</si>
  <si>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</si>
  <si>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</si>
  <si>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</si>
  <si>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</si>
  <si>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</si>
  <si>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</si>
  <si>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</si>
  <si>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</si>
  <si>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</si>
  <si>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</si>
  <si>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</si>
  <si>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</si>
  <si>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</si>
  <si>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</si>
  <si>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NA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</si>
  <si>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</si>
  <si>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</si>
  <si>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</si>
  <si>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</si>
  <si>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</si>
  <si>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</si>
  <si>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</si>
  <si>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</si>
  <si>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</si>
  <si>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</si>
  <si>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</si>
  <si>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</si>
  <si>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</si>
  <si>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#### Testing:
- checking for ResponseCode==204
- checking for response headers containing x-correlator==dummyXCorrelator</t>
  </si>
  <si>
    <t>#### Testing:
- checking for ResponseCode==200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</si>
  <si>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</si>
  <si>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</si>
  <si>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</si>
  <si>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</si>
  <si>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</si>
  <si>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 xml:space="preserve">## Gets the service consumption indicated to EaTL and the Parameters of the request processed?
</t>
  </si>
  <si>
    <t>#### Requires:
- ExecutionAndTraceLog/OamLog server to operate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</si>
  <si>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</si>
  <si>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</si>
  <si>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</si>
  <si>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</si>
  <si>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</si>
  <si>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</si>
  <si>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</si>
  <si>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</si>
  <si>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</si>
  <si>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</si>
  <si>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</si>
  <si>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</si>
  <si>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</si>
  <si>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Clearing
- PUT configured values with initial original values</t>
  </si>
  <si>
    <t>#### Clearance check:
- check if the respective instance is the same as the instance before update</t>
  </si>
  <si>
    <t>#### Clearance check:
- Check if the logical-temination-point instance is the same as initial configuration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</si>
  <si>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</si>
  <si>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</si>
  <si>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</si>
  <si>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</si>
  <si>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Testing:
- checking for ResponseCode==200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</si>
  <si>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</si>
  <si>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</si>
  <si>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</si>
  <si>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</si>
  <si>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</si>
  <si>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Request body Attribute checked?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</si>
  <si>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</si>
  <si>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</si>
  <si>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</si>
  <si>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</si>
  <si>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</si>
  <si>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</si>
  <si>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#### Testing:
- checking for ResponseCode==204
- GETing CC (/core-model-1-4:control-construct)
- searching CC for http-c of RegistryOffice and check if the release-number is updated with dummyValue.</t>
  </si>
  <si>
    <t>#### Testing:
- checking for ResponseCode==204
- GETing CC (/core-model-1-4:control-construct)
- searching CC for http-c of ExecutionAndTraceLog and check if the release-number is updated with dummyValue.</t>
  </si>
  <si>
    <t>#### Testing:
- checking for ResponseCode==204
- GETing CC (/core-model-1-4:control-construct)
- searching CC for http-c of OamLog and check if the release-number is updated with dummyValue.</t>
  </si>
  <si>
    <t>#### Testing:
- checking for ResponseCode==204
- GETing CC (/core-model-1-4:control-construct)
- searching CC for http-c of AdministratorAdministration and check if the release-number is updated with dummyValue.</t>
  </si>
  <si>
    <t>#### Testing:
- checking for ResponseCode==204
- GETing CC (/core-model-1-4:control-construct)
- searching CC for chosen http-c and check if the release-number is updated with dummyValue.</t>
  </si>
  <si>
    <t>#### Testing:
- checking for ResponseCode==204
- GETing CC (/core-model-1-4:control-construct)
- searching CC for http-c of ApplicationLayerTopology and check if the release-number is updated with dummyValue.</t>
  </si>
  <si>
    <t>#### Testing:
- checking for ResponseCode==204
- GETing CC (/core-model-1-4:control-construct)
- searching CC for chosen op-s and check if the operation-key is updated with dummyValue.</t>
  </si>
  <si>
    <t>#### Testing:
- checking for ResponseCode==204
- GETing CC (/core-model-1-4:control-construct)
- searching CC for chosen op-c and check if the operation-name is updated with dummyValue.</t>
  </si>
  <si>
    <t>#### Clearing:
- PUT RegistryOffice/release-number with intial value</t>
  </si>
  <si>
    <t>#### Clearing:
- PUT ExecutionAndTraceLog/release-number with intial value</t>
  </si>
  <si>
    <t>#### Clearing:
- PUT OamLog/release-number with intial value</t>
  </si>
  <si>
    <t>#### Clearing:
- PUT AdministratorAdministration/release-number with intial value</t>
  </si>
  <si>
    <t>#### Clearing:
- PUT chosen http-c/release-number with intial value</t>
  </si>
  <si>
    <t>#### Clearing:
- PUT ApplicationLayerTopology/release-number with intial value</t>
  </si>
  <si>
    <t>#### Clearing:
- PUT chosen op-s/operation-key with intial value</t>
  </si>
  <si>
    <t>#### Clearing:
- PUT chosen op-c/operation-name with intial value</t>
  </si>
  <si>
    <t>#### Clearance check:
- Check if the logical-termination-point instance is the same as initial configuration
- Check if the forwarding-construct instance is the same as initial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</si>
  <si>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</si>
  <si>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</si>
  <si>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PromptForRegisteringCausesRegistrationRequest</t>
  </si>
  <si>
    <t>PromptForEmbeddingCausesRequestForBequeathingData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</si>
  <si>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</si>
  <si>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</si>
  <si>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</si>
  <si>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</si>
  <si>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</si>
  <si>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</si>
  <si>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#### Clearing:
- POST /v1/deregister-application
   - with attributes filled with dummy values</t>
  </si>
  <si>
    <t>#### Clearance check:
- Check if the logical-temination-point instance is the same as initial configuration
- Check if the forwarding-construct is the same as initial value</t>
  </si>
  <si>
    <t>ALT notified for update-ltp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</si>
  <si>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</si>
  <si>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</si>
  <si>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</si>
  <si>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Clearance check:
- Check if the logical-termination-point instance is the same as initial configuration</t>
  </si>
  <si>
    <t>ALT notified for delete-ltp-and-dependents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</si>
  <si>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</si>
  <si>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</si>
  <si>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</si>
  <si>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ALT notified for update-fc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</si>
  <si>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</si>
  <si>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</si>
  <si>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ALT notified for update-fc-port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</si>
  <si>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</si>
  <si>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</si>
  <si>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ALT notified for delete-fc-port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</si>
  <si>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</si>
  <si>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</si>
  <si>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/v1/start-application-in-generic-representation</t>
  </si>
  <si>
    <t>Individual part</t>
  </si>
  <si>
    <t>Core</t>
  </si>
  <si>
    <t>core-model-1-4:control-construct</t>
  </si>
  <si>
    <t>GET</t>
  </si>
  <si>
    <t>#### Preparation:
- GET/PUT [resource-under-test] in such a way that it does not cause any change due to idempotence, BUT authorizationCode parameter missing (does not mean empty string)</t>
  </si>
  <si>
    <t xml:space="preserve">## Gets the service request indicated to OL and the Parameters of the request processed?
</t>
  </si>
  <si>
    <t>#### Requires:
- OamLog server to operate</t>
  </si>
  <si>
    <t>#### Preparation:
- GETing [application-under-test]/CC (/core-model-1-4:control-construct)
   - searching CC for http-c uuid of OamLog
   - finding serving tcp-c uuid of OamLog, storing it for later verification request
- GETting OL/CC (while using IP and port from above)
   - searching CC for op-c of /v1/list-records-of-application, storing operation-key
-  GET/PUT resource in such a way that it does not cause any change due to idempotence.</t>
  </si>
  <si>
    <t>#### Testing:
- POST OamLog/v1/list-records-of-application with 
   - IP and port from above
   - operation-key from above
   - server application-name
   - checking response 
   - checking same record for application-name, method, resource, timestamp</t>
  </si>
  <si>
    <t>uuid pattern checked?</t>
  </si>
  <si>
    <t>## Gets uuid pattern checked for correctness?</t>
  </si>
  <si>
    <t>#### Preparation:
-  GET/PUT [resource-under-test] in such a way that it does not cause any change due to idempotence, BUT  uuid with patterns differing in various ways</t>
  </si>
  <si>
    <t>#### Preparation:
- GET/PUT [resource-under-test]</t>
  </si>
  <si>
    <t xml:space="preserve">#### Preparation:
- GET [resource-under-test], store the values
- PUT [resource-under-test]
    - with proper authorization code
    - random chosen uuid of the respective layer
   - attribute value with random dummy value(matches specification)
</t>
  </si>
  <si>
    <t>#### Clearance check:
- check if the control-construct is the same as initial instance</t>
  </si>
  <si>
    <t>#### Preparation:
- PUT [resource-under-test] 
- BUT request-body missing</t>
  </si>
  <si>
    <t>#### Preparation:
- PUT [resource-under-test] 
- BUT request-body attribute with random value that doesnot comply the specification</t>
  </si>
  <si>
    <t>#### Preparation:
GET/PUT [resource-under-test] in such a way that it does not cause any change due to idempotence, BUT  operationKey/authorizationCode with random generated value.</t>
  </si>
  <si>
    <t>#### Testing:
- POST OamLog/v1/list-records-of-application with 
   - protocol, ip and port from above
   - operation-key from above
   - server application-name
   - checking response 
   - checking same record for application-name, method, resource, timestamp</t>
  </si>
  <si>
    <t xml:space="preserve">#### Testing:
- Checking for response-code 200
- checking the response body for each attribute against the schema in specification and load-file for completeness and correctness
</t>
  </si>
  <si>
    <t>profile-collection/profile</t>
  </si>
  <si>
    <t>Basic Part</t>
  </si>
  <si>
    <t>ActionProfile</t>
  </si>
  <si>
    <t>capability/operation-name</t>
  </si>
  <si>
    <t>capability/label</t>
  </si>
  <si>
    <t>capability/input-value-list</t>
  </si>
  <si>
    <t>capability/display-in-new-browser-window</t>
  </si>
  <si>
    <t>configuration/consequent-operation-reference</t>
  </si>
  <si>
    <t>PUT</t>
  </si>
  <si>
    <t>ResponseProfile</t>
  </si>
  <si>
    <t>capability/field-name</t>
  </si>
  <si>
    <t>capability/description</t>
  </si>
  <si>
    <t>capability/datatype</t>
  </si>
  <si>
    <t>configuration/value</t>
  </si>
  <si>
    <t>FileProfile</t>
  </si>
  <si>
    <t>capability/file-identifier</t>
  </si>
  <si>
    <t>capability/file-description</t>
  </si>
  <si>
    <t>configuration/file-path</t>
  </si>
  <si>
    <t>configuration/user-name</t>
  </si>
  <si>
    <t>configuration/password</t>
  </si>
  <si>
    <t>configuration/operation</t>
  </si>
  <si>
    <t>IntegerProfile</t>
  </si>
  <si>
    <t>capability/integer-name</t>
  </si>
  <si>
    <t>capability/unit</t>
  </si>
  <si>
    <t>capability/minimum</t>
  </si>
  <si>
    <t>capability/maximum</t>
  </si>
  <si>
    <t>configuration/integer-value</t>
  </si>
  <si>
    <t>StringProfile</t>
  </si>
  <si>
    <t>capability/string-name</t>
  </si>
  <si>
    <t>capability/enumeration</t>
  </si>
  <si>
    <t>capability/pattern</t>
  </si>
  <si>
    <t>configuration/string-value</t>
  </si>
  <si>
    <t>OperationServer</t>
  </si>
  <si>
    <t>configuration/life-cycle-state</t>
  </si>
  <si>
    <t>configuration/operation-key</t>
  </si>
  <si>
    <t xml:space="preserve"> </t>
  </si>
  <si>
    <t>HttpServer</t>
  </si>
  <si>
    <t>capability/application-name</t>
  </si>
  <si>
    <t>capability/release-number</t>
  </si>
  <si>
    <t>capability/application-purpose</t>
  </si>
  <si>
    <t>capability/data-update-period</t>
  </si>
  <si>
    <t>capability/owner-name</t>
  </si>
  <si>
    <t>capability/owner-email-address</t>
  </si>
  <si>
    <t>capability/release-list</t>
  </si>
  <si>
    <t>TcpServer</t>
  </si>
  <si>
    <t>configuration/description</t>
  </si>
  <si>
    <t>configuration/local-protocol</t>
  </si>
  <si>
    <t>configuration/local-address</t>
  </si>
  <si>
    <t>configuration/local-port</t>
  </si>
  <si>
    <t>OperationClient</t>
  </si>
  <si>
    <t>configuration/operation-name</t>
  </si>
  <si>
    <t>status/operational-state</t>
  </si>
  <si>
    <t>status/life-cycle-state</t>
  </si>
  <si>
    <t>configuration/detailed-logging-is-on</t>
  </si>
  <si>
    <t>ElasticsearchClient</t>
  </si>
  <si>
    <t>configuration/auth/api-key</t>
  </si>
  <si>
    <t>configuration/index-alias</t>
  </si>
  <si>
    <t>configuration/service-records-policy</t>
  </si>
  <si>
    <t>HttpClient</t>
  </si>
  <si>
    <t>configuration/application-name</t>
  </si>
  <si>
    <t>configuration/release-number</t>
  </si>
  <si>
    <t>TcpClient</t>
  </si>
  <si>
    <t>configuration/remote-protocol</t>
  </si>
  <si>
    <t>configuration/remote-address</t>
  </si>
  <si>
    <t>configuration/remote-port</t>
  </si>
  <si>
    <t>## Gets the response body checked for presence and correctness of each required attributes against load file</t>
  </si>
  <si>
    <t>## Gets the response body checked for changes against oam configurations</t>
  </si>
  <si>
    <t xml:space="preserve">#### Testing:
- Checking for response-code 200
- checking the response body for each attribute against the schema from specification and load-file
</t>
  </si>
  <si>
    <t xml:space="preserve">#### Testing:
- Checking for response-code 200
- checking the response body for each attribute against the dummy configured values
</t>
  </si>
  <si>
    <t>For each applicable subscription for RO</t>
  </si>
  <si>
    <t xml:space="preserve">#### Testing:
- Checking for response code 204
- Getting CC, searching for the forwarding-construct of 'forwarding-under-test'
 - searching for OUTPUT fc-port for previously chosen uuid and logical-termination-point (entry should be absent)
</t>
  </si>
  <si>
    <t>For each applicable subscription of ALT</t>
  </si>
  <si>
    <t>#### Clearing:
- POST /v1/disregard-application
   - with attributes filled with dummy values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</si>
  <si>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chosen from above ServiceRequestCausesLtpUpdateRequest  trace-indicator=expected unique trace-indicator(values appened with unique numbers) and other attributes as expected.
</t>
  </si>
  <si>
    <t>#### Clearing:
- PUT/POST with initial values for updated attributes</t>
  </si>
  <si>
    <t xml:space="preserve">NA
</t>
  </si>
  <si>
    <t>For each subscription of RO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</si>
  <si>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from ServiceRequestCausesFcPortDeletionRequest, trace-indicator=expected unique trace-indicator(values appened with unique numbers) and other attributes as expected.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</si>
</sst>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127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2" fillId="6" borderId="0" xfId="1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7" fillId="7" borderId="0" xfId="2" applyFont="1" applyFill="1" applyAlignment="1" applyProtection="1">
      <alignment horizontal="left" vertical="top" wrapText="1"/>
      <protection locked="0"/>
    </xf>
    <xf numFmtId="0" fontId="0" fillId="7" borderId="1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8" fillId="3" borderId="0" xfId="2" applyFont="1" applyFill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2" xfId="0" applyFont="1" applyFill="1" applyBorder="1" applyAlignment="1">
      <alignment horizontal="left" vertical="top" wrapText="1"/>
    </xf>
    <xf numFmtId="0" fontId="8" fillId="8" borderId="1" xfId="2" applyFont="1" applyFill="1" applyBorder="1" applyAlignment="1">
      <alignment horizontal="left" vertical="top" wrapText="1"/>
    </xf>
    <xf numFmtId="0" fontId="8" fillId="8" borderId="2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3" borderId="3" xfId="2" applyFont="1" applyFill="1" applyBorder="1" applyAlignment="1">
      <alignment horizontal="left" vertical="top" wrapText="1"/>
    </xf>
    <xf numFmtId="0" fontId="8" fillId="8" borderId="4" xfId="2" applyFont="1" applyFill="1" applyBorder="1" applyAlignment="1">
      <alignment horizontal="left" vertical="top" wrapText="1"/>
    </xf>
    <xf numFmtId="0" fontId="8" fillId="8" borderId="5" xfId="2" applyFont="1" applyFill="1" applyBorder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0" fillId="8" borderId="1" xfId="0" applyFont="1" applyFill="1" applyBorder="1" applyAlignment="1">
      <alignment horizontal="left" vertical="top" wrapText="1"/>
    </xf>
    <xf numFmtId="0" fontId="10" fillId="8" borderId="2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8" borderId="2" xfId="0" applyFont="1" applyFill="1" applyBorder="1" applyAlignment="1">
      <alignment horizontal="left" vertical="top" wrapText="1"/>
    </xf>
    <xf numFmtId="0" fontId="8" fillId="0" borderId="4" xfId="2" applyFont="1" applyBorder="1" applyAlignment="1">
      <alignment horizontal="left" vertical="top" wrapText="1"/>
    </xf>
    <xf numFmtId="0" fontId="8" fillId="0" borderId="5" xfId="2" applyFont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8" fillId="7" borderId="2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top" wrapText="1"/>
    </xf>
    <xf numFmtId="0" fontId="10" fillId="7" borderId="2" xfId="0" applyFont="1" applyFill="1" applyBorder="1" applyAlignment="1">
      <alignment horizontal="left" vertical="top" wrapText="1"/>
    </xf>
    <xf numFmtId="0" fontId="10" fillId="8" borderId="4" xfId="2" applyFont="1" applyFill="1" applyBorder="1" applyAlignment="1">
      <alignment horizontal="left" vertical="top" wrapText="1"/>
    </xf>
    <xf numFmtId="0" fontId="10" fillId="8" borderId="5" xfId="2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3" borderId="6" xfId="2" applyFont="1" applyFill="1" applyBorder="1" applyAlignment="1">
      <alignment horizontal="left" vertical="top" wrapText="1"/>
    </xf>
    <xf numFmtId="0" fontId="8" fillId="8" borderId="7" xfId="2" applyFont="1" applyFill="1" applyBorder="1" applyAlignment="1">
      <alignment horizontal="left" vertical="top" wrapText="1"/>
    </xf>
    <xf numFmtId="0" fontId="8" fillId="8" borderId="8" xfId="2" applyFont="1" applyFill="1" applyBorder="1" applyAlignment="1">
      <alignment horizontal="left" vertical="top" wrapText="1"/>
    </xf>
    <xf numFmtId="0" fontId="2" fillId="6" borderId="9" xfId="0" applyFont="1" applyFill="1" applyBorder="1" applyAlignment="1" applyProtection="1">
      <alignment horizontal="left" vertical="top" wrapText="1"/>
      <protection locked="0"/>
    </xf>
    <xf numFmtId="0" fontId="0" fillId="6" borderId="9" xfId="0" applyFill="1" applyBorder="1" applyAlignment="1" applyProtection="1">
      <alignment horizontal="left" vertical="top"/>
      <protection locked="0"/>
    </xf>
    <xf numFmtId="0" fontId="0" fillId="6" borderId="10" xfId="0" applyFill="1" applyBorder="1" applyAlignment="1" applyProtection="1">
      <alignment horizontal="left" vertical="top"/>
      <protection locked="0"/>
    </xf>
    <xf numFmtId="0" fontId="0" fillId="6" borderId="11" xfId="0" applyFill="1" applyBorder="1" applyAlignment="1" applyProtection="1">
      <alignment horizontal="left" vertical="top"/>
      <protection locked="0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0" fillId="0" borderId="3" xfId="0" applyBorder="1"/>
    <xf numFmtId="0" fontId="10" fillId="8" borderId="5" xfId="0" applyFont="1" applyFill="1" applyBorder="1" applyAlignment="1">
      <alignment horizontal="left" vertical="top" wrapText="1"/>
    </xf>
    <xf numFmtId="0" fontId="10" fillId="8" borderId="4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10" fillId="8" borderId="13" xfId="0" applyFont="1" applyFill="1" applyBorder="1" applyAlignment="1">
      <alignment horizontal="left" vertical="top" wrapText="1"/>
    </xf>
    <xf numFmtId="0" fontId="10" fillId="8" borderId="14" xfId="0" applyFont="1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3" borderId="0" xfId="0" applyFill="1"/>
    <xf numFmtId="0" fontId="5" fillId="4" borderId="0" xfId="0" applyFont="1" applyFill="1" applyAlignment="1">
      <alignment wrapText="1"/>
    </xf>
    <xf numFmtId="0" fontId="0" fillId="8" borderId="2" xfId="0" applyFill="1" applyBorder="1"/>
    <xf numFmtId="0" fontId="5" fillId="4" borderId="1" xfId="0" applyFont="1" applyFill="1" applyBorder="1" applyAlignment="1">
      <alignment wrapText="1"/>
    </xf>
    <xf numFmtId="0" fontId="0" fillId="0" borderId="14" xfId="0" applyBorder="1" applyAlignment="1">
      <alignment horizontal="left" vertical="top"/>
    </xf>
    <xf numFmtId="0" fontId="0" fillId="9" borderId="0" xfId="0" applyFill="1"/>
    <xf numFmtId="0" fontId="0" fillId="5" borderId="0" xfId="0" applyFill="1"/>
    <xf numFmtId="0" fontId="0" fillId="6" borderId="0" xfId="0" applyFill="1"/>
    <xf numFmtId="0" fontId="2" fillId="10" borderId="0" xfId="1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0" fillId="10" borderId="0" xfId="0" applyFill="1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8" fillId="0" borderId="3" xfId="2" applyFont="1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2" fillId="6" borderId="15" xfId="0" applyFont="1" applyFill="1" applyBorder="1" applyAlignment="1" applyProtection="1">
      <alignment horizontal="left" vertical="top" wrapText="1"/>
      <protection locked="0"/>
    </xf>
    <xf numFmtId="0" fontId="0" fillId="6" borderId="15" xfId="0" applyFill="1" applyBorder="1"/>
    <xf numFmtId="0" fontId="9" fillId="0" borderId="0" xfId="0" applyFont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8" fillId="0" borderId="0" xfId="2" applyFont="1" applyFill="1" applyAlignment="1">
      <alignment horizontal="left" vertical="top" wrapText="1"/>
    </xf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0" borderId="3" xfId="0" applyFill="1" applyBorder="1"/>
    <xf numFmtId="0" fontId="8" fillId="0" borderId="3" xfId="0" applyFont="1" applyFill="1" applyBorder="1" applyAlignment="1">
      <alignment horizontal="left" vertical="top" wrapText="1"/>
    </xf>
    <xf numFmtId="0" fontId="8" fillId="7" borderId="0" xfId="0" applyFont="1" applyFill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/>
    <xf numFmtId="0" fontId="5" fillId="4" borderId="3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13" borderId="0" xfId="0" applyFill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FB90DE4F-49DC-4B40-B992-AF4BB0315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CAC9-FCE3-42EE-97C5-145CD64D09C6}">
  <dimension ref="A1:R125"/>
  <sheetViews>
    <sheetView tabSelected="1" zoomScale="70" zoomScaleNormal="70" workbookViewId="0">
      <pane xSplit="1" ySplit="3" topLeftCell="P47" activePane="bottomRight" state="frozen"/>
      <selection pane="topRight" activeCell="B1" sqref="B1"/>
      <selection pane="bottomLeft" activeCell="A4" sqref="A4"/>
      <selection pane="bottomRight" activeCell="Q47" sqref="Q47"/>
    </sheetView>
  </sheetViews>
  <sheetFormatPr defaultRowHeight="15" x14ac:dyDescent="0.25"/>
  <cols>
    <col min="1" max="1" width="27.85546875" style="91" customWidth="1"/>
    <col min="2" max="2" width="73.42578125" style="88" bestFit="1" customWidth="1"/>
    <col min="3" max="3" width="75.7109375" style="90" bestFit="1" customWidth="1"/>
    <col min="4" max="4" width="75.7109375" style="67" bestFit="1" customWidth="1"/>
    <col min="5" max="7" width="73.42578125" style="66" bestFit="1" customWidth="1"/>
    <col min="8" max="8" width="75.85546875" style="66" bestFit="1" customWidth="1"/>
    <col min="9" max="18" width="73.42578125" style="66" bestFit="1" customWidth="1"/>
  </cols>
  <sheetData>
    <row r="1" spans="1:18" ht="18.75" x14ac:dyDescent="0.25">
      <c r="A1" s="1" t="s">
        <v>0</v>
      </c>
      <c r="B1" s="2" t="s">
        <v>203</v>
      </c>
      <c r="C1" s="3" t="s">
        <v>203</v>
      </c>
      <c r="D1" s="3" t="s">
        <v>203</v>
      </c>
      <c r="E1" s="4" t="s">
        <v>203</v>
      </c>
      <c r="F1" s="4" t="s">
        <v>203</v>
      </c>
      <c r="G1" s="4" t="s">
        <v>203</v>
      </c>
      <c r="H1" s="4" t="s">
        <v>203</v>
      </c>
      <c r="I1" s="4" t="s">
        <v>203</v>
      </c>
      <c r="J1" s="4" t="s">
        <v>203</v>
      </c>
      <c r="K1" s="4" t="s">
        <v>203</v>
      </c>
      <c r="L1" s="4" t="s">
        <v>203</v>
      </c>
      <c r="M1" s="4" t="s">
        <v>203</v>
      </c>
      <c r="N1" s="4" t="s">
        <v>203</v>
      </c>
      <c r="O1" s="4" t="s">
        <v>203</v>
      </c>
      <c r="P1" s="4" t="s">
        <v>203</v>
      </c>
      <c r="Q1" s="4" t="s">
        <v>203</v>
      </c>
      <c r="R1" s="4" t="s">
        <v>203</v>
      </c>
    </row>
    <row r="2" spans="1:18" ht="18.75" x14ac:dyDescent="0.25">
      <c r="A2" s="1" t="s">
        <v>1</v>
      </c>
      <c r="B2" s="5" t="s">
        <v>203</v>
      </c>
      <c r="C2" s="6" t="s">
        <v>2</v>
      </c>
      <c r="D2" s="7" t="s">
        <v>203</v>
      </c>
      <c r="E2" s="8" t="s">
        <v>203</v>
      </c>
      <c r="F2" s="8" t="s">
        <v>203</v>
      </c>
      <c r="G2" s="8" t="s">
        <v>203</v>
      </c>
      <c r="H2" s="8" t="s">
        <v>203</v>
      </c>
      <c r="I2" s="8" t="s">
        <v>203</v>
      </c>
      <c r="J2" s="8" t="s">
        <v>203</v>
      </c>
      <c r="K2" s="8" t="s">
        <v>203</v>
      </c>
      <c r="L2" s="8" t="s">
        <v>203</v>
      </c>
      <c r="M2" s="8" t="s">
        <v>203</v>
      </c>
      <c r="N2" s="8" t="s">
        <v>203</v>
      </c>
      <c r="O2" s="8" t="s">
        <v>203</v>
      </c>
      <c r="P2" s="8" t="s">
        <v>203</v>
      </c>
      <c r="Q2" s="8" t="s">
        <v>203</v>
      </c>
      <c r="R2" s="8" t="s">
        <v>203</v>
      </c>
    </row>
    <row r="3" spans="1:18" ht="37.5" x14ac:dyDescent="0.25">
      <c r="A3" s="9" t="s">
        <v>3</v>
      </c>
      <c r="B3" s="10" t="s">
        <v>4</v>
      </c>
      <c r="C3" s="11" t="s">
        <v>5</v>
      </c>
      <c r="D3" s="11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147</v>
      </c>
      <c r="O3" s="12" t="s">
        <v>16</v>
      </c>
      <c r="P3" s="12" t="s">
        <v>17</v>
      </c>
      <c r="Q3" s="12" t="s">
        <v>18</v>
      </c>
      <c r="R3" s="12" t="s">
        <v>19</v>
      </c>
    </row>
    <row r="4" spans="1:18" x14ac:dyDescent="0.25">
      <c r="A4" s="116" t="s">
        <v>20</v>
      </c>
      <c r="B4" s="13" t="s">
        <v>21</v>
      </c>
      <c r="C4" s="14" t="str">
        <f t="shared" ref="C4:R4" si="0">$B$4</f>
        <v>## Is service idempotent?</v>
      </c>
      <c r="D4" s="14" t="str">
        <f t="shared" si="0"/>
        <v>## Is service idempotent?</v>
      </c>
      <c r="E4" s="15" t="str">
        <f t="shared" si="0"/>
        <v>## Is service idempotent?</v>
      </c>
      <c r="F4" s="15" t="str">
        <f t="shared" si="0"/>
        <v>## Is service idempotent?</v>
      </c>
      <c r="G4" s="15" t="str">
        <f t="shared" si="0"/>
        <v>## Is service idempotent?</v>
      </c>
      <c r="H4" s="15" t="str">
        <f t="shared" si="0"/>
        <v>## Is service idempotent?</v>
      </c>
      <c r="I4" s="15" t="str">
        <f t="shared" si="0"/>
        <v>## Is service idempotent?</v>
      </c>
      <c r="J4" s="15" t="str">
        <f t="shared" si="0"/>
        <v>## Is service idempotent?</v>
      </c>
      <c r="K4" s="15" t="str">
        <f t="shared" si="0"/>
        <v>## Is service idempotent?</v>
      </c>
      <c r="L4" s="15" t="str">
        <f t="shared" si="0"/>
        <v>## Is service idempotent?</v>
      </c>
      <c r="M4" s="15" t="str">
        <f t="shared" si="0"/>
        <v>## Is service idempotent?</v>
      </c>
      <c r="N4" s="15" t="str">
        <f t="shared" si="0"/>
        <v>## Is service idempotent?</v>
      </c>
      <c r="O4" s="15" t="str">
        <f t="shared" si="0"/>
        <v>## Is service idempotent?</v>
      </c>
      <c r="P4" s="15" t="str">
        <f t="shared" si="0"/>
        <v>## Is service idempotent?</v>
      </c>
      <c r="Q4" s="15" t="str">
        <f t="shared" si="0"/>
        <v>## Is service idempotent?</v>
      </c>
      <c r="R4" s="15" t="str">
        <f t="shared" si="0"/>
        <v>## Is service idempotent?</v>
      </c>
    </row>
    <row r="5" spans="1:18" ht="315" x14ac:dyDescent="0.25">
      <c r="A5" s="116"/>
      <c r="B5" s="16" t="s">
        <v>22</v>
      </c>
      <c r="C5" s="17" t="str">
        <f>CONCATENATE("#### Preparation:
- GETing CC (/core-model-1-4:control-construct)
- searching CC for op-s of ",C3," , storing operation-key
- searching CC for output fc-port of PromptForRegisteringCausesRegistrationRequest, find corresponding op-c, http-c and tcp-c, store them")&amp;CONCATENATE("
-  searching CC for output fc-port of PromptForEmbeddingCausesRequestForBequeathingData, find corresponding op-c, http-c and tcp-c, store them")&amp;CONCATENATE("
- POST ",C3,"
   - no attributes
    -operation-key from above
    - reasonable parameters
- POST ",C3,"
   - only required attributes of schema2, formed from values chosen above
    -operation-key from above")&amp;CONCATENATE("
     - reasonable paramters
- POST ",C3,"
   - with both required and optional attributes formed from values chosen above
    - operation-key from above
    - reasonable paramters")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 searching CC for output fc-port of PromptForEmbeddingCausesRequestForBequeathingData, find corresponding op-c, http-c and tcp-c, store them
- POST /v1/register-yourself
   - no attributes
    -operation-key from above
    - reasonable parameters
- POST /v1/register-yourself
   - only required attributes of schema2, formed from values chosen above
    -operation-key from above
     - reasonable paramters
- POST /v1/register-yourself
   - with both required and optional attributes formed from values chosen above
    - operation-key from above
    - reasonable paramters</v>
      </c>
      <c r="D5" s="17" t="str">
        <f>CONCATENATE("#### Preparation:
- GETing CC (/core-model-1-4:control-construct)
- searching CC for op-s of ",D3," , storing operation-key
- searching CC for output fc-port of PromptForBequeathingDataCausesRequestForBroadcastingInfoAboutServerReplacement, find corresponding op-c, http-c and tcp-c, store them")&amp;CONCATENATE("
-  searching CC for output fc-port of PromptForBequeathingDataCausesRequestForDeregisteringOfOldRelease and PromptingNewReleaseForUpdatingServerCausesRequestForBroadcastingInfoAboutBackwardCompatibleUpdateOfOperation, find corresponding op-c, store them")&amp;CONCATENATE("
- searching CC for output fc-port of PromptForEmbeddingCausesRequestForBequeathingData for old-release data, find it's corresponding op-c, http-c and tcp-c, store them")&amp;CONCATENATE("
- POST ",D3,"
   - attributes formed according to above chosen values
    -operation-key from above
    - reasonable parameters")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5" s="17" t="str">
        <f>CONCATENATE("#### Preparation:
- GETing CC (/core-model-1-4:control-construct)
- searching CC for op-s of ",E3," , storing operation-key
- searching CC for output fc-port of ServiceRequestCausesLoggingRequest, find corresponding op-c, http-c and tcp-c, store them")&amp;CONCATENATE("
- POST ",E3,"
   - attributes formed according to above chosen values
    -operation-key from above
    - reasonable parameters")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5" s="17" t="str">
        <f>CONCATENATE("#### Preparation:
- GETing CC (/core-model-1-4:control-construct)
- searching CC for op-s of ",F3," , storing operation-key
- searching CC for output fc-port of OamRequestCausesLoggingRequest, find corresponding op-c, http-c and tcp-c, store them")&amp;CONCATENATE("
- POST ",F3,"
   - attributes formed according to above chosen values
    -operation-key from above
    - reasonable parameters")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5" s="17" t="str">
        <f>CONCATENATE("#### Preparation:
- GETing CC (/core-model-1-4:control-construct)
- searching CC for op-s of ",G3," , storing operation-key
- searching CC for random fc-port with management port=",G3,", find corresponding sibling MANAGEMENT fc-port. Find its corresponding op-s, store it")&amp;CONCATENATE("
- POST ",G3,"
   - attributes with dummy values and subscription attribute from above chosen value
    -operation-key from above
    - reasonable parameters")</f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5" s="17" t="str">
        <f>CONCATENATE("#### Preparation:
- GETing CC (/core-model-1-4:control-construct)
- searching CC for op-s of ",H3," , storing operation-key
- searching CC for output fc-port of OamRequestCausesInquiryForAuthentication, find corresponding op-c, http-c and tcp-c, store them")&amp;CONCATENATE("
- POST ",H3,"
   - attributes formed according to above chosen values
    -operation-key from above
    - reasonable parameters")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5" s="17" t="str">
        <f>CONCATENATE("#### Preparation:
- GETing CC (/core-model-1-4:control-construct)
- searching CC for op-s of ",I3," , storing operation-key
- searching CC forrandom http-c ltp, its corresponding  tcp-c, store them")&amp;CONCATENATE("
- POST ",I3,"
   - attributes formed according to above chosen values
    -operation-key from above
    - reasonable parameters")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5" s="17" t="str">
        <f>CONCATENATE("#### Preparation:
- GETing CC (/core-model-1-4:control-construct)
- searching CC for op-s of ",J3," , storing operation-key
")&amp;CONCATENATE("
- POST ",J3,"
    -operation-key from above
    - reasonable parameters")</f>
        <v>#### Preparation:
- GETing CC (/core-model-1-4:control-construct)
- searching CC for op-s of /v1/list-ltps-and-fcs , storing operation-key
- POST /v1/list-ltps-and-fcs
    -operation-key from above
    - reasonable parameters</v>
      </c>
      <c r="K5" s="17" t="str">
        <f>CONCATENATE("#### Preparation:
- GETing CC (/core-model-1-4:control-construct)
- searching CC for op-s of ",K3," , storing operation-key
- searching CC for output fc-port of ServiceRequestCausesLtpUpdateRequest, find corresponding op-c, http-c and tcp-c, store them")&amp;CONCATENATE("
- searching CC for output fc-port of ServiceRequestCausesLtpDeletionRequest, ServiceRequestCausesFcUpdateRequest, ServiceRequestCausesFcPortUpdateRequest, ServiceRequestCausesFcPortDeletionRequest, find its corresponding opc and store them")&amp;CONCATENATE("
- POST ",K3,"
   - attributes formed according to above chosen values
    -operation-key from above
    - reasonable parameters")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5" s="17" t="str">
        <f>CONCATENATE("#### Preparation:
- GETing CC (/core-model-1-4:control-construct)
- searching CC for op-s of ",L3," , storing operation-key
- searching CC for random op-c or op-s, store it")&amp;CONCATENATE("
- POST ",L3,"
   - attributes formed according to above chosen values
    -operation-key from above
    - reasonable parameters")</f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5" s="17" t="str">
        <f>CONCATENATE("#### Preparation:
- GETing CC (/core-model-1-4:control-construct)
- searching CC for op-s of ",M3," , storing operation-key
- searching CC for random http-c and its corresponding random op-c, store them")&amp;CONCATENATE("
- POST ",M3,"
   - attributes formed according to above chosen values
    -operation-key from above
    - reasonable parameters")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5" s="17" t="str">
        <f>CONCATENATE("#### Preparation:
- POST ",N3,"
    - reasonable parameters")</f>
        <v>#### Preparation:
- POST /v1/start-application-in-generic-representation
    - reasonable parameters</v>
      </c>
      <c r="O5" s="17" t="str">
        <f t="shared" ref="O5:R5" si="1">CONCATENATE("#### Preparation:
- POST ",O3,"
    - reasonable parameters")</f>
        <v>#### Preparation:
- POST /v1/inform-about-application
    - reasonable parameters</v>
      </c>
      <c r="P5" s="17" t="str">
        <f t="shared" si="1"/>
        <v>#### Preparation:
- POST /v1/inform-about-application-in-generic-representation
    - reasonable parameters</v>
      </c>
      <c r="Q5" s="17" t="str">
        <f t="shared" si="1"/>
        <v>#### Preparation:
- POST  /v1/inform-about-release-history
    - reasonable parameters</v>
      </c>
      <c r="R5" s="17" t="str">
        <f t="shared" si="1"/>
        <v>#### Preparation:
- POST /v1/inform-about-release-history-in-generic-representation
    - reasonable parameters</v>
      </c>
    </row>
    <row r="6" spans="1:18" ht="45" x14ac:dyDescent="0.25">
      <c r="A6" s="116"/>
      <c r="B6" s="16" t="s">
        <v>23</v>
      </c>
      <c r="C6" s="19" t="s">
        <v>24</v>
      </c>
      <c r="D6" s="19" t="str">
        <f t="shared" ref="D6:I6" si="2">$C6</f>
        <v xml:space="preserve">#### Testing:
- checking for ResponseCode==204 (not 400 because of idempotence)
</v>
      </c>
      <c r="E6" s="20" t="str">
        <f t="shared" si="2"/>
        <v xml:space="preserve">#### Testing:
- checking for ResponseCode==204 (not 400 because of idempotence)
</v>
      </c>
      <c r="F6" s="20" t="str">
        <f t="shared" si="2"/>
        <v xml:space="preserve">#### Testing:
- checking for ResponseCode==204 (not 400 because of idempotence)
</v>
      </c>
      <c r="G6" s="20" t="str">
        <f t="shared" si="2"/>
        <v xml:space="preserve">#### Testing:
- checking for ResponseCode==204 (not 400 because of idempotence)
</v>
      </c>
      <c r="H6" s="20" t="str">
        <f t="shared" si="2"/>
        <v xml:space="preserve">#### Testing:
- checking for ResponseCode==204 (not 400 because of idempotence)
</v>
      </c>
      <c r="I6" s="20" t="str">
        <f t="shared" si="2"/>
        <v xml:space="preserve">#### Testing:
- checking for ResponseCode==204 (not 400 because of idempotence)
</v>
      </c>
      <c r="J6" s="21" t="s">
        <v>25</v>
      </c>
      <c r="K6" s="20" t="str">
        <f>$J6</f>
        <v>#### Testing:
- checking for ResponseCode==200(not 400 because of idempotence)</v>
      </c>
      <c r="L6" s="20" t="str">
        <f>$C6</f>
        <v xml:space="preserve">#### Testing:
- checking for ResponseCode==204 (not 400 because of idempotence)
</v>
      </c>
      <c r="M6" s="20" t="str">
        <f>$C6</f>
        <v xml:space="preserve">#### Testing:
- checking for ResponseCode==204 (not 400 because of idempotence)
</v>
      </c>
      <c r="N6" s="20" t="str">
        <f>$J6</f>
        <v>#### Testing:
- checking for ResponseCode==200(not 400 because of idempotence)</v>
      </c>
      <c r="O6" s="20" t="str">
        <f>$J6</f>
        <v>#### Testing:
- checking for ResponseCode==200(not 400 because of idempotence)</v>
      </c>
      <c r="P6" s="20" t="str">
        <f>$J6</f>
        <v>#### Testing:
- checking for ResponseCode==200(not 400 because of idempotence)</v>
      </c>
      <c r="Q6" s="20" t="str">
        <f>$J6</f>
        <v>#### Testing:
- checking for ResponseCode==200(not 400 because of idempotence)</v>
      </c>
      <c r="R6" s="20" t="str">
        <f>$J6</f>
        <v>#### Testing:
- checking for ResponseCode==200(not 400 because of idempotence)</v>
      </c>
    </row>
    <row r="7" spans="1:18" ht="30" x14ac:dyDescent="0.25">
      <c r="A7" s="116"/>
      <c r="B7" s="22" t="s">
        <v>26</v>
      </c>
      <c r="C7" s="23" t="str">
        <f t="shared" ref="C7:R7" si="3">$B7</f>
        <v>#### Clearing:
- not applicable</v>
      </c>
      <c r="D7" s="23" t="str">
        <f t="shared" si="3"/>
        <v>#### Clearing:
- not applicable</v>
      </c>
      <c r="E7" s="24" t="str">
        <f t="shared" si="3"/>
        <v>#### Clearing:
- not applicable</v>
      </c>
      <c r="F7" s="24" t="str">
        <f t="shared" si="3"/>
        <v>#### Clearing:
- not applicable</v>
      </c>
      <c r="G7" s="24" t="str">
        <f t="shared" si="3"/>
        <v>#### Clearing:
- not applicable</v>
      </c>
      <c r="H7" s="24" t="str">
        <f t="shared" si="3"/>
        <v>#### Clearing:
- not applicable</v>
      </c>
      <c r="I7" s="24" t="str">
        <f t="shared" si="3"/>
        <v>#### Clearing:
- not applicable</v>
      </c>
      <c r="J7" s="24" t="str">
        <f t="shared" si="3"/>
        <v>#### Clearing:
- not applicable</v>
      </c>
      <c r="K7" s="24" t="str">
        <f t="shared" si="3"/>
        <v>#### Clearing:
- not applicable</v>
      </c>
      <c r="L7" s="24" t="str">
        <f t="shared" si="3"/>
        <v>#### Clearing:
- not applicable</v>
      </c>
      <c r="M7" s="24" t="str">
        <f t="shared" si="3"/>
        <v>#### Clearing:
- not applicable</v>
      </c>
      <c r="N7" s="24" t="str">
        <f t="shared" si="3"/>
        <v>#### Clearing:
- not applicable</v>
      </c>
      <c r="O7" s="24" t="str">
        <f t="shared" si="3"/>
        <v>#### Clearing:
- not applicable</v>
      </c>
      <c r="P7" s="24" t="str">
        <f t="shared" si="3"/>
        <v>#### Clearing:
- not applicable</v>
      </c>
      <c r="Q7" s="24" t="str">
        <f t="shared" si="3"/>
        <v>#### Clearing:
- not applicable</v>
      </c>
      <c r="R7" s="24" t="str">
        <f t="shared" si="3"/>
        <v>#### Clearing:
- not applicable</v>
      </c>
    </row>
    <row r="8" spans="1:18" x14ac:dyDescent="0.25">
      <c r="A8" s="116" t="s">
        <v>27</v>
      </c>
      <c r="B8" s="25" t="s">
        <v>28</v>
      </c>
      <c r="C8" s="14" t="str">
        <f t="shared" ref="C8:R8" si="4">$B$8</f>
        <v>## Get parameters checked for completeness?</v>
      </c>
      <c r="D8" s="14" t="str">
        <f t="shared" si="4"/>
        <v>## Get parameters checked for completeness?</v>
      </c>
      <c r="E8" s="15" t="str">
        <f t="shared" si="4"/>
        <v>## Get parameters checked for completeness?</v>
      </c>
      <c r="F8" s="15" t="str">
        <f t="shared" si="4"/>
        <v>## Get parameters checked for completeness?</v>
      </c>
      <c r="G8" s="15" t="str">
        <f t="shared" si="4"/>
        <v>## Get parameters checked for completeness?</v>
      </c>
      <c r="H8" s="15" t="str">
        <f t="shared" si="4"/>
        <v>## Get parameters checked for completeness?</v>
      </c>
      <c r="I8" s="15" t="str">
        <f t="shared" si="4"/>
        <v>## Get parameters checked for completeness?</v>
      </c>
      <c r="J8" s="15" t="str">
        <f t="shared" si="4"/>
        <v>## Get parameters checked for completeness?</v>
      </c>
      <c r="K8" s="15" t="str">
        <f t="shared" si="4"/>
        <v>## Get parameters checked for completeness?</v>
      </c>
      <c r="L8" s="15" t="str">
        <f t="shared" si="4"/>
        <v>## Get parameters checked for completeness?</v>
      </c>
      <c r="M8" s="15" t="str">
        <f t="shared" si="4"/>
        <v>## Get parameters checked for completeness?</v>
      </c>
      <c r="N8" s="15" t="str">
        <f t="shared" si="4"/>
        <v>## Get parameters checked for completeness?</v>
      </c>
      <c r="O8" s="15" t="str">
        <f t="shared" si="4"/>
        <v>## Get parameters checked for completeness?</v>
      </c>
      <c r="P8" s="15" t="str">
        <f t="shared" si="4"/>
        <v>## Get parameters checked for completeness?</v>
      </c>
      <c r="Q8" s="15" t="str">
        <f t="shared" si="4"/>
        <v>## Get parameters checked for completeness?</v>
      </c>
      <c r="R8" s="15" t="str">
        <f t="shared" si="4"/>
        <v>## Get parameters checked for completeness?</v>
      </c>
    </row>
    <row r="9" spans="1:18" ht="285" x14ac:dyDescent="0.25">
      <c r="A9" s="116"/>
      <c r="B9" s="26" t="s">
        <v>29</v>
      </c>
      <c r="C9" s="27" t="str">
        <f>CONCATENATE("#### Preparation:
- GETing CC (/core-model-1-4:control-construct
- searching CC for op-s of ",C3,", storing operation-key
- POST ",C3," with  
   - operation-key from above
   - reasonable parameters,
   - BUT one randomly chosen parameter (user, originator, x-correlator, trace-indicator or customer-journey) missing (not empty string!)")</f>
        <v>#### Preparation:
- GETing CC (/core-model-1-4:control-construct
- searching CC for op-s of /v1/register-yourself, storing operation-key
- POST /v1/register-yourself with  
   - operation-key from above
   - reasonable parameters,
   - BUT one randomly chosen parameter (user, originator, x-correlator, trace-indicator or customer-journey) missing (not empty string!)</v>
      </c>
      <c r="D9" s="27" t="str">
        <f>D$5&amp;"
 - BUT one randomly chosen parameter (user, originator, x-correlator, trace-indicator or customer-journey) missing (not empty string!)"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- BUT one randomly chosen parameter (user, originator, x-correlator, trace-indicator or customer-journey) missing (not empty string!)</v>
      </c>
      <c r="E9" s="27" t="str">
        <f t="shared" ref="E9:R9" si="5">E$5&amp;"
 - BUT one randomly chosen parameter (user, originator, x-correlator, trace-indicator or customer-journey) missing (not empty string!)"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- BUT one randomly chosen parameter (user, originator, x-correlator, trace-indicator or customer-journey) missing (not empty string!)</v>
      </c>
      <c r="F9" s="27" t="str">
        <f t="shared" si="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- BUT one randomly chosen parameter (user, originator, x-correlator, trace-indicator or customer-journey) missing (not empty string!)</v>
      </c>
      <c r="G9" s="27" t="str">
        <f t="shared" si="5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- BUT one randomly chosen parameter (user, originator, x-correlator, trace-indicator or customer-journey) missing (not empty string!)</v>
      </c>
      <c r="H9" s="27" t="str">
        <f t="shared" si="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- BUT one randomly chosen parameter (user, originator, x-correlator, trace-indicator or customer-journey) missing (not empty string!)</v>
      </c>
      <c r="I9" s="27" t="str">
        <f t="shared" si="5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- BUT one randomly chosen parameter (user, originator, x-correlator, trace-indicator or customer-journey) missing (not empty string!)</v>
      </c>
      <c r="J9" s="27" t="str">
        <f t="shared" si="5"/>
        <v>#### Preparation:
- GETing CC (/core-model-1-4:control-construct)
- searching CC for op-s of /v1/list-ltps-and-fcs , storing operation-key
- POST /v1/list-ltps-and-fcs
    -operation-key from above
    - reasonable parameters
 - BUT one randomly chosen parameter (user, originator, x-correlator, trace-indicator or customer-journey) missing (not empty string!)</v>
      </c>
      <c r="K9" s="27" t="str">
        <f t="shared" si="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- BUT one randomly chosen parameter (user, originator, x-correlator, trace-indicator or customer-journey) missing (not empty string!)</v>
      </c>
      <c r="L9" s="27" t="str">
        <f t="shared" si="5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- BUT one randomly chosen parameter (user, originator, x-correlator, trace-indicator or customer-journey) missing (not empty string!)</v>
      </c>
      <c r="M9" s="27" t="str">
        <f t="shared" si="5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- BUT one randomly chosen parameter (user, originator, x-correlator, trace-indicator or customer-journey) missing (not empty string!)</v>
      </c>
      <c r="N9" s="27" t="str">
        <f t="shared" si="5"/>
        <v>#### Preparation:
- POST /v1/start-application-in-generic-representation
    - reasonable parameters
 - BUT one randomly chosen parameter (user, originator, x-correlator, trace-indicator or customer-journey) missing (not empty string!)</v>
      </c>
      <c r="O9" s="27" t="str">
        <f t="shared" si="5"/>
        <v>#### Preparation:
- POST /v1/inform-about-application
    - reasonable parameters
 - BUT one randomly chosen parameter (user, originator, x-correlator, trace-indicator or customer-journey) missing (not empty string!)</v>
      </c>
      <c r="P9" s="27" t="str">
        <f t="shared" si="5"/>
        <v>#### Preparation:
- POST /v1/inform-about-application-in-generic-representation
    - reasonable parameters
 - BUT one randomly chosen parameter (user, originator, x-correlator, trace-indicator or customer-journey) missing (not empty string!)</v>
      </c>
      <c r="Q9" s="27" t="str">
        <f t="shared" si="5"/>
        <v>#### Preparation:
- POST  /v1/inform-about-release-history
    - reasonable parameters
 - BUT one randomly chosen parameter (user, originator, x-correlator, trace-indicator or customer-journey) missing (not empty string!)</v>
      </c>
      <c r="R9" s="27" t="str">
        <f t="shared" si="5"/>
        <v>#### Preparation:
- POST /v1/inform-about-release-history-in-generic-representation
    - reasonable parameters
 - BUT one randomly chosen parameter (user, originator, x-correlator, trace-indicator or customer-journey) missing (not empty string!)</v>
      </c>
    </row>
    <row r="10" spans="1:18" ht="30" x14ac:dyDescent="0.25">
      <c r="A10" s="116"/>
      <c r="B10" s="26" t="s">
        <v>30</v>
      </c>
      <c r="C10" s="29" t="str">
        <f t="shared" ref="C10:R10" si="6">$B10</f>
        <v>#### Testing:
- checking for ResponseCode == 400</v>
      </c>
      <c r="D10" s="29" t="str">
        <f t="shared" si="6"/>
        <v>#### Testing:
- checking for ResponseCode == 400</v>
      </c>
      <c r="E10" s="30" t="str">
        <f t="shared" si="6"/>
        <v>#### Testing:
- checking for ResponseCode == 400</v>
      </c>
      <c r="F10" s="30" t="str">
        <f t="shared" si="6"/>
        <v>#### Testing:
- checking for ResponseCode == 400</v>
      </c>
      <c r="G10" s="30" t="str">
        <f t="shared" si="6"/>
        <v>#### Testing:
- checking for ResponseCode == 400</v>
      </c>
      <c r="H10" s="30" t="str">
        <f t="shared" si="6"/>
        <v>#### Testing:
- checking for ResponseCode == 400</v>
      </c>
      <c r="I10" s="30" t="str">
        <f t="shared" si="6"/>
        <v>#### Testing:
- checking for ResponseCode == 400</v>
      </c>
      <c r="J10" s="30" t="str">
        <f t="shared" si="6"/>
        <v>#### Testing:
- checking for ResponseCode == 400</v>
      </c>
      <c r="K10" s="30" t="str">
        <f t="shared" si="6"/>
        <v>#### Testing:
- checking for ResponseCode == 400</v>
      </c>
      <c r="L10" s="30" t="str">
        <f t="shared" si="6"/>
        <v>#### Testing:
- checking for ResponseCode == 400</v>
      </c>
      <c r="M10" s="30" t="str">
        <f t="shared" si="6"/>
        <v>#### Testing:
- checking for ResponseCode == 400</v>
      </c>
      <c r="N10" s="30" t="str">
        <f t="shared" si="6"/>
        <v>#### Testing:
- checking for ResponseCode == 400</v>
      </c>
      <c r="O10" s="30" t="str">
        <f t="shared" si="6"/>
        <v>#### Testing:
- checking for ResponseCode == 400</v>
      </c>
      <c r="P10" s="30" t="str">
        <f t="shared" si="6"/>
        <v>#### Testing:
- checking for ResponseCode == 400</v>
      </c>
      <c r="Q10" s="30" t="str">
        <f t="shared" si="6"/>
        <v>#### Testing:
- checking for ResponseCode == 400</v>
      </c>
      <c r="R10" s="30" t="str">
        <f t="shared" si="6"/>
        <v>#### Testing:
- checking for ResponseCode == 400</v>
      </c>
    </row>
    <row r="11" spans="1:18" ht="30" x14ac:dyDescent="0.25">
      <c r="A11" s="116"/>
      <c r="B11" s="22" t="str">
        <f t="shared" ref="B11:R11" si="7">$B7</f>
        <v>#### Clearing:
- not applicable</v>
      </c>
      <c r="C11" s="31" t="str">
        <f t="shared" si="7"/>
        <v>#### Clearing:
- not applicable</v>
      </c>
      <c r="D11" s="31" t="str">
        <f t="shared" si="7"/>
        <v>#### Clearing:
- not applicable</v>
      </c>
      <c r="E11" s="32" t="str">
        <f t="shared" si="7"/>
        <v>#### Clearing:
- not applicable</v>
      </c>
      <c r="F11" s="32" t="str">
        <f t="shared" si="7"/>
        <v>#### Clearing:
- not applicable</v>
      </c>
      <c r="G11" s="32" t="str">
        <f t="shared" si="7"/>
        <v>#### Clearing:
- not applicable</v>
      </c>
      <c r="H11" s="32" t="str">
        <f t="shared" si="7"/>
        <v>#### Clearing:
- not applicable</v>
      </c>
      <c r="I11" s="32" t="str">
        <f t="shared" si="7"/>
        <v>#### Clearing:
- not applicable</v>
      </c>
      <c r="J11" s="32" t="str">
        <f t="shared" si="7"/>
        <v>#### Clearing:
- not applicable</v>
      </c>
      <c r="K11" s="32" t="str">
        <f t="shared" si="7"/>
        <v>#### Clearing:
- not applicable</v>
      </c>
      <c r="L11" s="32" t="str">
        <f t="shared" si="7"/>
        <v>#### Clearing:
- not applicable</v>
      </c>
      <c r="M11" s="32" t="str">
        <f t="shared" si="7"/>
        <v>#### Clearing:
- not applicable</v>
      </c>
      <c r="N11" s="32" t="str">
        <f t="shared" si="7"/>
        <v>#### Clearing:
- not applicable</v>
      </c>
      <c r="O11" s="32" t="str">
        <f t="shared" si="7"/>
        <v>#### Clearing:
- not applicable</v>
      </c>
      <c r="P11" s="32" t="str">
        <f t="shared" si="7"/>
        <v>#### Clearing:
- not applicable</v>
      </c>
      <c r="Q11" s="32" t="str">
        <f t="shared" si="7"/>
        <v>#### Clearing:
- not applicable</v>
      </c>
      <c r="R11" s="32" t="str">
        <f t="shared" si="7"/>
        <v>#### Clearing:
- not applicable</v>
      </c>
    </row>
    <row r="12" spans="1:18" x14ac:dyDescent="0.25">
      <c r="A12" s="116" t="s">
        <v>31</v>
      </c>
      <c r="B12" s="25" t="s">
        <v>32</v>
      </c>
      <c r="C12" s="33" t="str">
        <f t="shared" ref="C12:R12" si="8">$B$12</f>
        <v>## Gets originator checked for compliance with specification?</v>
      </c>
      <c r="D12" s="33" t="str">
        <f t="shared" si="8"/>
        <v>## Gets originator checked for compliance with specification?</v>
      </c>
      <c r="E12" s="34" t="str">
        <f t="shared" si="8"/>
        <v>## Gets originator checked for compliance with specification?</v>
      </c>
      <c r="F12" s="34" t="str">
        <f t="shared" si="8"/>
        <v>## Gets originator checked for compliance with specification?</v>
      </c>
      <c r="G12" s="34" t="str">
        <f t="shared" si="8"/>
        <v>## Gets originator checked for compliance with specification?</v>
      </c>
      <c r="H12" s="34" t="str">
        <f t="shared" si="8"/>
        <v>## Gets originator checked for compliance with specification?</v>
      </c>
      <c r="I12" s="34" t="str">
        <f t="shared" si="8"/>
        <v>## Gets originator checked for compliance with specification?</v>
      </c>
      <c r="J12" s="34" t="str">
        <f t="shared" si="8"/>
        <v>## Gets originator checked for compliance with specification?</v>
      </c>
      <c r="K12" s="34" t="str">
        <f t="shared" si="8"/>
        <v>## Gets originator checked for compliance with specification?</v>
      </c>
      <c r="L12" s="34" t="str">
        <f t="shared" si="8"/>
        <v>## Gets originator checked for compliance with specification?</v>
      </c>
      <c r="M12" s="34" t="str">
        <f t="shared" si="8"/>
        <v>## Gets originator checked for compliance with specification?</v>
      </c>
      <c r="N12" s="34" t="str">
        <f t="shared" si="8"/>
        <v>## Gets originator checked for compliance with specification?</v>
      </c>
      <c r="O12" s="34" t="str">
        <f t="shared" si="8"/>
        <v>## Gets originator checked for compliance with specification?</v>
      </c>
      <c r="P12" s="34" t="str">
        <f t="shared" si="8"/>
        <v>## Gets originator checked for compliance with specification?</v>
      </c>
      <c r="Q12" s="34" t="str">
        <f t="shared" si="8"/>
        <v>## Gets originator checked for compliance with specification?</v>
      </c>
      <c r="R12" s="34" t="str">
        <f t="shared" si="8"/>
        <v>## Gets originator checked for compliance with specification?</v>
      </c>
    </row>
    <row r="13" spans="1:18" ht="270" x14ac:dyDescent="0.25">
      <c r="A13" s="118"/>
      <c r="B13" s="26" t="s">
        <v>33</v>
      </c>
      <c r="C13" s="27" t="str">
        <f>CONCATENATE("#### Preparation:
- GETing CC (/core-model-1-4:control-construct
- searching CC for op-s of ",C3,", storing operation-key
- POST ",C3," with  
   - operation-key from above
   - reasonable parameters,
      - BUT  originator set to be a string of 0, 1 or 2 (random) letters length (too short).")</f>
        <v>#### Preparation:
- GETing CC (/core-model-1-4:control-construct
- searching CC for op-s of /v1/register-yourself, storing operation-key
- POST /v1/register-yourself with  
   - operation-key from above
   - reasonable parameters,
      - BUT  originator set to be a string of 0, 1 or 2 (random) letters length (too short).</v>
      </c>
      <c r="D13" s="27" t="str">
        <f>D$5&amp;"
 - BUT originator set to be a string of 0, 1 or 2 (random) letters length (too short)."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- BUT originator set to be a string of 0, 1 or 2 (random) letters length (too short).</v>
      </c>
      <c r="E13" s="27" t="str">
        <f t="shared" ref="E13:R13" si="9">E$5&amp;"
 - BUT originator set to be a string of 0, 1 or 2 (random) letters length (too short)."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- BUT originator set to be a string of 0, 1 or 2 (random) letters length (too short).</v>
      </c>
      <c r="F13" s="27" t="str">
        <f t="shared" si="9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- BUT originator set to be a string of 0, 1 or 2 (random) letters length (too short).</v>
      </c>
      <c r="G13" s="27" t="str">
        <f t="shared" si="9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- BUT originator set to be a string of 0, 1 or 2 (random) letters length (too short).</v>
      </c>
      <c r="H13" s="27" t="str">
        <f t="shared" si="9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- BUT originator set to be a string of 0, 1 or 2 (random) letters length (too short).</v>
      </c>
      <c r="I13" s="27" t="str">
        <f t="shared" si="9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- BUT originator set to be a string of 0, 1 or 2 (random) letters length (too short).</v>
      </c>
      <c r="J13" s="27" t="str">
        <f t="shared" si="9"/>
        <v>#### Preparation:
- GETing CC (/core-model-1-4:control-construct)
- searching CC for op-s of /v1/list-ltps-and-fcs , storing operation-key
- POST /v1/list-ltps-and-fcs
    -operation-key from above
    - reasonable parameters
 - BUT originator set to be a string of 0, 1 or 2 (random) letters length (too short).</v>
      </c>
      <c r="K13" s="27" t="str">
        <f t="shared" si="9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- BUT originator set to be a string of 0, 1 or 2 (random) letters length (too short).</v>
      </c>
      <c r="L13" s="27" t="str">
        <f t="shared" si="9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- BUT originator set to be a string of 0, 1 or 2 (random) letters length (too short).</v>
      </c>
      <c r="M13" s="27" t="str">
        <f t="shared" si="9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- BUT originator set to be a string of 0, 1 or 2 (random) letters length (too short).</v>
      </c>
      <c r="N13" s="27" t="str">
        <f t="shared" si="9"/>
        <v>#### Preparation:
- POST /v1/start-application-in-generic-representation
    - reasonable parameters
 - BUT originator set to be a string of 0, 1 or 2 (random) letters length (too short).</v>
      </c>
      <c r="O13" s="27" t="str">
        <f t="shared" si="9"/>
        <v>#### Preparation:
- POST /v1/inform-about-application
    - reasonable parameters
 - BUT originator set to be a string of 0, 1 or 2 (random) letters length (too short).</v>
      </c>
      <c r="P13" s="27" t="str">
        <f t="shared" si="9"/>
        <v>#### Preparation:
- POST /v1/inform-about-application-in-generic-representation
    - reasonable parameters
 - BUT originator set to be a string of 0, 1 or 2 (random) letters length (too short).</v>
      </c>
      <c r="Q13" s="27" t="str">
        <f t="shared" si="9"/>
        <v>#### Preparation:
- POST  /v1/inform-about-release-history
    - reasonable parameters
 - BUT originator set to be a string of 0, 1 or 2 (random) letters length (too short).</v>
      </c>
      <c r="R13" s="27" t="str">
        <f t="shared" si="9"/>
        <v>#### Preparation:
- POST /v1/inform-about-release-history-in-generic-representation
    - reasonable parameters
 - BUT originator set to be a string of 0, 1 or 2 (random) letters length (too short).</v>
      </c>
    </row>
    <row r="14" spans="1:18" ht="30" x14ac:dyDescent="0.25">
      <c r="A14" s="118"/>
      <c r="B14" s="26" t="s">
        <v>34</v>
      </c>
      <c r="C14" s="29" t="str">
        <f t="shared" ref="C14:R14" si="10">$B14</f>
        <v>#### Testing:
- checking for ResponseCode==400</v>
      </c>
      <c r="D14" s="29" t="str">
        <f t="shared" si="10"/>
        <v>#### Testing:
- checking for ResponseCode==400</v>
      </c>
      <c r="E14" s="30" t="str">
        <f t="shared" si="10"/>
        <v>#### Testing:
- checking for ResponseCode==400</v>
      </c>
      <c r="F14" s="30" t="str">
        <f t="shared" si="10"/>
        <v>#### Testing:
- checking for ResponseCode==400</v>
      </c>
      <c r="G14" s="30" t="str">
        <f t="shared" si="10"/>
        <v>#### Testing:
- checking for ResponseCode==400</v>
      </c>
      <c r="H14" s="30" t="str">
        <f t="shared" si="10"/>
        <v>#### Testing:
- checking for ResponseCode==400</v>
      </c>
      <c r="I14" s="30" t="str">
        <f t="shared" si="10"/>
        <v>#### Testing:
- checking for ResponseCode==400</v>
      </c>
      <c r="J14" s="30" t="str">
        <f t="shared" si="10"/>
        <v>#### Testing:
- checking for ResponseCode==400</v>
      </c>
      <c r="K14" s="30" t="str">
        <f t="shared" si="10"/>
        <v>#### Testing:
- checking for ResponseCode==400</v>
      </c>
      <c r="L14" s="30" t="str">
        <f t="shared" si="10"/>
        <v>#### Testing:
- checking for ResponseCode==400</v>
      </c>
      <c r="M14" s="30" t="str">
        <f t="shared" si="10"/>
        <v>#### Testing:
- checking for ResponseCode==400</v>
      </c>
      <c r="N14" s="30" t="str">
        <f t="shared" si="10"/>
        <v>#### Testing:
- checking for ResponseCode==400</v>
      </c>
      <c r="O14" s="30" t="str">
        <f t="shared" si="10"/>
        <v>#### Testing:
- checking for ResponseCode==400</v>
      </c>
      <c r="P14" s="30" t="str">
        <f t="shared" si="10"/>
        <v>#### Testing:
- checking for ResponseCode==400</v>
      </c>
      <c r="Q14" s="30" t="str">
        <f t="shared" si="10"/>
        <v>#### Testing:
- checking for ResponseCode==400</v>
      </c>
      <c r="R14" s="30" t="str">
        <f t="shared" si="10"/>
        <v>#### Testing:
- checking for ResponseCode==400</v>
      </c>
    </row>
    <row r="15" spans="1:18" ht="30" x14ac:dyDescent="0.25">
      <c r="A15" s="118"/>
      <c r="B15" s="22" t="str">
        <f t="shared" ref="B15:R15" si="11">$B7</f>
        <v>#### Clearing:
- not applicable</v>
      </c>
      <c r="C15" s="23" t="str">
        <f t="shared" si="11"/>
        <v>#### Clearing:
- not applicable</v>
      </c>
      <c r="D15" s="23" t="str">
        <f t="shared" si="11"/>
        <v>#### Clearing:
- not applicable</v>
      </c>
      <c r="E15" s="24" t="str">
        <f t="shared" si="11"/>
        <v>#### Clearing:
- not applicable</v>
      </c>
      <c r="F15" s="24" t="str">
        <f t="shared" si="11"/>
        <v>#### Clearing:
- not applicable</v>
      </c>
      <c r="G15" s="24" t="str">
        <f t="shared" si="11"/>
        <v>#### Clearing:
- not applicable</v>
      </c>
      <c r="H15" s="24" t="str">
        <f t="shared" si="11"/>
        <v>#### Clearing:
- not applicable</v>
      </c>
      <c r="I15" s="24" t="str">
        <f t="shared" si="11"/>
        <v>#### Clearing:
- not applicable</v>
      </c>
      <c r="J15" s="24" t="str">
        <f t="shared" si="11"/>
        <v>#### Clearing:
- not applicable</v>
      </c>
      <c r="K15" s="24" t="str">
        <f t="shared" si="11"/>
        <v>#### Clearing:
- not applicable</v>
      </c>
      <c r="L15" s="24" t="str">
        <f t="shared" si="11"/>
        <v>#### Clearing:
- not applicable</v>
      </c>
      <c r="M15" s="24" t="str">
        <f t="shared" si="11"/>
        <v>#### Clearing:
- not applicable</v>
      </c>
      <c r="N15" s="24" t="str">
        <f t="shared" si="11"/>
        <v>#### Clearing:
- not applicable</v>
      </c>
      <c r="O15" s="24" t="str">
        <f t="shared" si="11"/>
        <v>#### Clearing:
- not applicable</v>
      </c>
      <c r="P15" s="24" t="str">
        <f t="shared" si="11"/>
        <v>#### Clearing:
- not applicable</v>
      </c>
      <c r="Q15" s="24" t="str">
        <f t="shared" si="11"/>
        <v>#### Clearing:
- not applicable</v>
      </c>
      <c r="R15" s="24" t="str">
        <f t="shared" si="11"/>
        <v>#### Clearing:
- not applicable</v>
      </c>
    </row>
    <row r="16" spans="1:18" x14ac:dyDescent="0.25">
      <c r="A16" s="116" t="s">
        <v>35</v>
      </c>
      <c r="B16" s="25" t="s">
        <v>36</v>
      </c>
      <c r="C16" s="35" t="str">
        <f t="shared" ref="C16:R16" si="12">$B$16</f>
        <v>## Gets x-correlator checked for complying the pattern?</v>
      </c>
      <c r="D16" s="35" t="str">
        <f t="shared" si="12"/>
        <v>## Gets x-correlator checked for complying the pattern?</v>
      </c>
      <c r="E16" s="36" t="str">
        <f t="shared" si="12"/>
        <v>## Gets x-correlator checked for complying the pattern?</v>
      </c>
      <c r="F16" s="36" t="str">
        <f t="shared" si="12"/>
        <v>## Gets x-correlator checked for complying the pattern?</v>
      </c>
      <c r="G16" s="36" t="str">
        <f t="shared" si="12"/>
        <v>## Gets x-correlator checked for complying the pattern?</v>
      </c>
      <c r="H16" s="36" t="str">
        <f t="shared" si="12"/>
        <v>## Gets x-correlator checked for complying the pattern?</v>
      </c>
      <c r="I16" s="36" t="str">
        <f t="shared" si="12"/>
        <v>## Gets x-correlator checked for complying the pattern?</v>
      </c>
      <c r="J16" s="36" t="str">
        <f t="shared" si="12"/>
        <v>## Gets x-correlator checked for complying the pattern?</v>
      </c>
      <c r="K16" s="36" t="str">
        <f t="shared" si="12"/>
        <v>## Gets x-correlator checked for complying the pattern?</v>
      </c>
      <c r="L16" s="36" t="str">
        <f t="shared" si="12"/>
        <v>## Gets x-correlator checked for complying the pattern?</v>
      </c>
      <c r="M16" s="36" t="str">
        <f t="shared" si="12"/>
        <v>## Gets x-correlator checked for complying the pattern?</v>
      </c>
      <c r="N16" s="36" t="str">
        <f t="shared" si="12"/>
        <v>## Gets x-correlator checked for complying the pattern?</v>
      </c>
      <c r="O16" s="36" t="str">
        <f t="shared" si="12"/>
        <v>## Gets x-correlator checked for complying the pattern?</v>
      </c>
      <c r="P16" s="36" t="str">
        <f t="shared" si="12"/>
        <v>## Gets x-correlator checked for complying the pattern?</v>
      </c>
      <c r="Q16" s="36" t="str">
        <f t="shared" si="12"/>
        <v>## Gets x-correlator checked for complying the pattern?</v>
      </c>
      <c r="R16" s="36" t="str">
        <f t="shared" si="12"/>
        <v>## Gets x-correlator checked for complying the pattern?</v>
      </c>
    </row>
    <row r="17" spans="1:18" ht="285" x14ac:dyDescent="0.25">
      <c r="A17" s="116"/>
      <c r="B17" s="26" t="s">
        <v>37</v>
      </c>
      <c r="C17" s="27" t="str">
        <f>CONCATENATE("#### Preparation:
- GETing CC (/core-model-1-4:control-construct
- searching CC for op-s of ",C3,", storing operation-key
- POST ",C3," with  
   - operation-key from above
   - reasonable parameters, BUT dummyXCorrelators differing from the pattern in various ways (e.g. empty string).")</f>
        <v>#### Preparation:
- GETing CC (/core-model-1-4:control-construct
- searching CC for op-s of /v1/register-yourself, storing operation-key
- POST /v1/register-yourself with  
   - operation-key from above
   - reasonable parameters, BUT dummyXCorrelators differing from the pattern in various ways (e.g. empty string).</v>
      </c>
      <c r="D17" s="27" t="str">
        <f>D$5&amp;"
 - BUT dummyXCorrelators differing from the pattern in various ways (e.g. empty string)."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- BUT dummyXCorrelators differing from the pattern in various ways (e.g. empty string).</v>
      </c>
      <c r="E17" s="27" t="str">
        <f t="shared" ref="E17:R17" si="13">E$5&amp;"
 - BUT dummyXCorrelators differing from the pattern in various ways (e.g. empty string)."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- BUT dummyXCorrelators differing from the pattern in various ways (e.g. empty string).</v>
      </c>
      <c r="F17" s="27" t="str">
        <f t="shared" si="13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- BUT dummyXCorrelators differing from the pattern in various ways (e.g. empty string).</v>
      </c>
      <c r="G17" s="27" t="str">
        <f t="shared" si="13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- BUT dummyXCorrelators differing from the pattern in various ways (e.g. empty string).</v>
      </c>
      <c r="H17" s="27" t="str">
        <f t="shared" si="13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- BUT dummyXCorrelators differing from the pattern in various ways (e.g. empty string).</v>
      </c>
      <c r="I17" s="27" t="str">
        <f t="shared" si="13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- BUT dummyXCorrelators differing from the pattern in various ways (e.g. empty string).</v>
      </c>
      <c r="J17" s="27" t="str">
        <f t="shared" si="13"/>
        <v>#### Preparation:
- GETing CC (/core-model-1-4:control-construct)
- searching CC for op-s of /v1/list-ltps-and-fcs , storing operation-key
- POST /v1/list-ltps-and-fcs
    -operation-key from above
    - reasonable parameters
 - BUT dummyXCorrelators differing from the pattern in various ways (e.g. empty string).</v>
      </c>
      <c r="K17" s="27" t="str">
        <f t="shared" si="13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- BUT dummyXCorrelators differing from the pattern in various ways (e.g. empty string).</v>
      </c>
      <c r="L17" s="27" t="str">
        <f t="shared" si="13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- BUT dummyXCorrelators differing from the pattern in various ways (e.g. empty string).</v>
      </c>
      <c r="M17" s="27" t="str">
        <f t="shared" si="13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- BUT dummyXCorrelators differing from the pattern in various ways (e.g. empty string).</v>
      </c>
      <c r="N17" s="27" t="str">
        <f t="shared" si="13"/>
        <v>#### Preparation:
- POST /v1/start-application-in-generic-representation
    - reasonable parameters
 - BUT dummyXCorrelators differing from the pattern in various ways (e.g. empty string).</v>
      </c>
      <c r="O17" s="27" t="str">
        <f t="shared" si="13"/>
        <v>#### Preparation:
- POST /v1/inform-about-application
    - reasonable parameters
 - BUT dummyXCorrelators differing from the pattern in various ways (e.g. empty string).</v>
      </c>
      <c r="P17" s="27" t="str">
        <f t="shared" si="13"/>
        <v>#### Preparation:
- POST /v1/inform-about-application-in-generic-representation
    - reasonable parameters
 - BUT dummyXCorrelators differing from the pattern in various ways (e.g. empty string).</v>
      </c>
      <c r="Q17" s="27" t="str">
        <f t="shared" si="13"/>
        <v>#### Preparation:
- POST  /v1/inform-about-release-history
    - reasonable parameters
 - BUT dummyXCorrelators differing from the pattern in various ways (e.g. empty string).</v>
      </c>
      <c r="R17" s="27" t="str">
        <f t="shared" si="13"/>
        <v>#### Preparation:
- POST /v1/inform-about-release-history-in-generic-representation
    - reasonable parameters
 - BUT dummyXCorrelators differing from the pattern in various ways (e.g. empty string).</v>
      </c>
    </row>
    <row r="18" spans="1:18" ht="30" x14ac:dyDescent="0.25">
      <c r="A18" s="116"/>
      <c r="B18" s="26" t="s">
        <v>34</v>
      </c>
      <c r="C18" s="27" t="str">
        <f t="shared" ref="C18:R18" si="14">$B18</f>
        <v>#### Testing:
- checking for ResponseCode==400</v>
      </c>
      <c r="D18" s="27" t="str">
        <f t="shared" si="14"/>
        <v>#### Testing:
- checking for ResponseCode==400</v>
      </c>
      <c r="E18" s="28" t="str">
        <f t="shared" si="14"/>
        <v>#### Testing:
- checking for ResponseCode==400</v>
      </c>
      <c r="F18" s="28" t="str">
        <f t="shared" si="14"/>
        <v>#### Testing:
- checking for ResponseCode==400</v>
      </c>
      <c r="G18" s="28" t="str">
        <f t="shared" si="14"/>
        <v>#### Testing:
- checking for ResponseCode==400</v>
      </c>
      <c r="H18" s="28" t="str">
        <f t="shared" si="14"/>
        <v>#### Testing:
- checking for ResponseCode==400</v>
      </c>
      <c r="I18" s="28" t="str">
        <f t="shared" si="14"/>
        <v>#### Testing:
- checking for ResponseCode==400</v>
      </c>
      <c r="J18" s="28" t="str">
        <f t="shared" si="14"/>
        <v>#### Testing:
- checking for ResponseCode==400</v>
      </c>
      <c r="K18" s="28" t="str">
        <f t="shared" si="14"/>
        <v>#### Testing:
- checking for ResponseCode==400</v>
      </c>
      <c r="L18" s="28" t="str">
        <f t="shared" si="14"/>
        <v>#### Testing:
- checking for ResponseCode==400</v>
      </c>
      <c r="M18" s="28" t="str">
        <f t="shared" si="14"/>
        <v>#### Testing:
- checking for ResponseCode==400</v>
      </c>
      <c r="N18" s="28" t="str">
        <f t="shared" si="14"/>
        <v>#### Testing:
- checking for ResponseCode==400</v>
      </c>
      <c r="O18" s="28" t="str">
        <f t="shared" si="14"/>
        <v>#### Testing:
- checking for ResponseCode==400</v>
      </c>
      <c r="P18" s="28" t="str">
        <f t="shared" si="14"/>
        <v>#### Testing:
- checking for ResponseCode==400</v>
      </c>
      <c r="Q18" s="28" t="str">
        <f t="shared" si="14"/>
        <v>#### Testing:
- checking for ResponseCode==400</v>
      </c>
      <c r="R18" s="28" t="str">
        <f t="shared" si="14"/>
        <v>#### Testing:
- checking for ResponseCode==400</v>
      </c>
    </row>
    <row r="19" spans="1:18" ht="30" x14ac:dyDescent="0.25">
      <c r="A19" s="116"/>
      <c r="B19" s="22" t="str">
        <f t="shared" ref="B19:R19" si="15">$B7</f>
        <v>#### Clearing:
- not applicable</v>
      </c>
      <c r="C19" s="37" t="str">
        <f t="shared" si="15"/>
        <v>#### Clearing:
- not applicable</v>
      </c>
      <c r="D19" s="37" t="str">
        <f t="shared" si="15"/>
        <v>#### Clearing:
- not applicable</v>
      </c>
      <c r="E19" s="38" t="str">
        <f t="shared" si="15"/>
        <v>#### Clearing:
- not applicable</v>
      </c>
      <c r="F19" s="38" t="str">
        <f t="shared" si="15"/>
        <v>#### Clearing:
- not applicable</v>
      </c>
      <c r="G19" s="38" t="str">
        <f t="shared" si="15"/>
        <v>#### Clearing:
- not applicable</v>
      </c>
      <c r="H19" s="38" t="str">
        <f t="shared" si="15"/>
        <v>#### Clearing:
- not applicable</v>
      </c>
      <c r="I19" s="38" t="str">
        <f t="shared" si="15"/>
        <v>#### Clearing:
- not applicable</v>
      </c>
      <c r="J19" s="38" t="str">
        <f t="shared" si="15"/>
        <v>#### Clearing:
- not applicable</v>
      </c>
      <c r="K19" s="38" t="str">
        <f t="shared" si="15"/>
        <v>#### Clearing:
- not applicable</v>
      </c>
      <c r="L19" s="38" t="str">
        <f t="shared" si="15"/>
        <v>#### Clearing:
- not applicable</v>
      </c>
      <c r="M19" s="38" t="str">
        <f t="shared" si="15"/>
        <v>#### Clearing:
- not applicable</v>
      </c>
      <c r="N19" s="38" t="str">
        <f t="shared" si="15"/>
        <v>#### Clearing:
- not applicable</v>
      </c>
      <c r="O19" s="38" t="str">
        <f t="shared" si="15"/>
        <v>#### Clearing:
- not applicable</v>
      </c>
      <c r="P19" s="38" t="str">
        <f t="shared" si="15"/>
        <v>#### Clearing:
- not applicable</v>
      </c>
      <c r="Q19" s="38" t="str">
        <f t="shared" si="15"/>
        <v>#### Clearing:
- not applicable</v>
      </c>
      <c r="R19" s="38" t="str">
        <f t="shared" si="15"/>
        <v>#### Clearing:
- not applicable</v>
      </c>
    </row>
    <row r="20" spans="1:18" x14ac:dyDescent="0.25">
      <c r="A20" s="116" t="s">
        <v>38</v>
      </c>
      <c r="B20" s="25" t="s">
        <v>39</v>
      </c>
      <c r="C20" s="33" t="str">
        <f t="shared" ref="C20:R20" si="16">$B$20</f>
        <v>## Gets trace-indicator checked for complying the pattern?</v>
      </c>
      <c r="D20" s="33" t="str">
        <f t="shared" si="16"/>
        <v>## Gets trace-indicator checked for complying the pattern?</v>
      </c>
      <c r="E20" s="34" t="str">
        <f t="shared" si="16"/>
        <v>## Gets trace-indicator checked for complying the pattern?</v>
      </c>
      <c r="F20" s="34" t="str">
        <f t="shared" si="16"/>
        <v>## Gets trace-indicator checked for complying the pattern?</v>
      </c>
      <c r="G20" s="34" t="str">
        <f t="shared" si="16"/>
        <v>## Gets trace-indicator checked for complying the pattern?</v>
      </c>
      <c r="H20" s="34" t="str">
        <f t="shared" si="16"/>
        <v>## Gets trace-indicator checked for complying the pattern?</v>
      </c>
      <c r="I20" s="34" t="str">
        <f t="shared" si="16"/>
        <v>## Gets trace-indicator checked for complying the pattern?</v>
      </c>
      <c r="J20" s="34" t="str">
        <f t="shared" si="16"/>
        <v>## Gets trace-indicator checked for complying the pattern?</v>
      </c>
      <c r="K20" s="34" t="str">
        <f t="shared" si="16"/>
        <v>## Gets trace-indicator checked for complying the pattern?</v>
      </c>
      <c r="L20" s="34" t="str">
        <f t="shared" si="16"/>
        <v>## Gets trace-indicator checked for complying the pattern?</v>
      </c>
      <c r="M20" s="34" t="str">
        <f t="shared" si="16"/>
        <v>## Gets trace-indicator checked for complying the pattern?</v>
      </c>
      <c r="N20" s="34" t="str">
        <f t="shared" si="16"/>
        <v>## Gets trace-indicator checked for complying the pattern?</v>
      </c>
      <c r="O20" s="34" t="str">
        <f t="shared" si="16"/>
        <v>## Gets trace-indicator checked for complying the pattern?</v>
      </c>
      <c r="P20" s="34" t="str">
        <f t="shared" si="16"/>
        <v>## Gets trace-indicator checked for complying the pattern?</v>
      </c>
      <c r="Q20" s="34" t="str">
        <f t="shared" si="16"/>
        <v>## Gets trace-indicator checked for complying the pattern?</v>
      </c>
      <c r="R20" s="34" t="str">
        <f t="shared" si="16"/>
        <v>## Gets trace-indicator checked for complying the pattern?</v>
      </c>
    </row>
    <row r="21" spans="1:18" ht="285" x14ac:dyDescent="0.25">
      <c r="A21" s="116"/>
      <c r="B21" s="26" t="s">
        <v>40</v>
      </c>
      <c r="C21" s="27" t="str">
        <f>CONCATENATE("#### Preparation:
- GETing CC (/core-model-1-4:control-construct
- searching CC for op-s of ",C$3,", storing operation-key
- POST ",C$3," with  
   - operation-key from above
   - reasonable parameters, BUT dummyTraceIndicator differing from the pattern in various ways (e.g. empty string).")</f>
        <v>#### Preparation:
- GETing CC (/core-model-1-4:control-construct
- searching CC for op-s of /v1/register-yourself, storing operation-key
- POST /v1/register-yourself with  
   - operation-key from above
   - reasonable parameters, BUT dummyTraceIndicator differing from the pattern in various ways (e.g. empty string).</v>
      </c>
      <c r="D21" s="27" t="str">
        <f>D$5&amp;"
 BUT dummyTraceIndicator differing from the pattern in various ways (e.g. empty string)."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BUT dummyTraceIndicator differing from the pattern in various ways (e.g. empty string).</v>
      </c>
      <c r="E21" s="27" t="str">
        <f t="shared" ref="E21:R21" si="17">E$5&amp;"
 BUT dummyTraceIndicator differing from the pattern in various ways (e.g. empty string)."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BUT dummyTraceIndicator differing from the pattern in various ways (e.g. empty string).</v>
      </c>
      <c r="F21" s="27" t="str">
        <f t="shared" si="17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BUT dummyTraceIndicator differing from the pattern in various ways (e.g. empty string).</v>
      </c>
      <c r="G21" s="27" t="str">
        <f t="shared" si="17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BUT dummyTraceIndicator differing from the pattern in various ways (e.g. empty string).</v>
      </c>
      <c r="H21" s="27" t="str">
        <f t="shared" si="17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BUT dummyTraceIndicator differing from the pattern in various ways (e.g. empty string).</v>
      </c>
      <c r="I21" s="27" t="str">
        <f t="shared" si="17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BUT dummyTraceIndicator differing from the pattern in various ways (e.g. empty string).</v>
      </c>
      <c r="J21" s="27" t="str">
        <f t="shared" si="17"/>
        <v>#### Preparation:
- GETing CC (/core-model-1-4:control-construct)
- searching CC for op-s of /v1/list-ltps-and-fcs , storing operation-key
- POST /v1/list-ltps-and-fcs
    -operation-key from above
    - reasonable parameters
 BUT dummyTraceIndicator differing from the pattern in various ways (e.g. empty string).</v>
      </c>
      <c r="K21" s="27" t="str">
        <f t="shared" si="17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BUT dummyTraceIndicator differing from the pattern in various ways (e.g. empty string).</v>
      </c>
      <c r="L21" s="27" t="str">
        <f t="shared" si="17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BUT dummyTraceIndicator differing from the pattern in various ways (e.g. empty string).</v>
      </c>
      <c r="M21" s="27" t="str">
        <f t="shared" si="17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BUT dummyTraceIndicator differing from the pattern in various ways (e.g. empty string).</v>
      </c>
      <c r="N21" s="27" t="str">
        <f t="shared" si="17"/>
        <v>#### Preparation:
- POST /v1/start-application-in-generic-representation
    - reasonable parameters
 BUT dummyTraceIndicator differing from the pattern in various ways (e.g. empty string).</v>
      </c>
      <c r="O21" s="27" t="str">
        <f t="shared" si="17"/>
        <v>#### Preparation:
- POST /v1/inform-about-application
    - reasonable parameters
 BUT dummyTraceIndicator differing from the pattern in various ways (e.g. empty string).</v>
      </c>
      <c r="P21" s="27" t="str">
        <f t="shared" si="17"/>
        <v>#### Preparation:
- POST /v1/inform-about-application-in-generic-representation
    - reasonable parameters
 BUT dummyTraceIndicator differing from the pattern in various ways (e.g. empty string).</v>
      </c>
      <c r="Q21" s="27" t="str">
        <f t="shared" si="17"/>
        <v>#### Preparation:
- POST  /v1/inform-about-release-history
    - reasonable parameters
 BUT dummyTraceIndicator differing from the pattern in various ways (e.g. empty string).</v>
      </c>
      <c r="R21" s="27" t="str">
        <f t="shared" si="17"/>
        <v>#### Preparation:
- POST /v1/inform-about-release-history-in-generic-representation
    - reasonable parameters
 BUT dummyTraceIndicator differing from the pattern in various ways (e.g. empty string).</v>
      </c>
    </row>
    <row r="22" spans="1:18" ht="30" x14ac:dyDescent="0.25">
      <c r="A22" s="116"/>
      <c r="B22" s="26" t="s">
        <v>34</v>
      </c>
      <c r="C22" s="27" t="str">
        <f t="shared" ref="C22:R22" si="18">$B22</f>
        <v>#### Testing:
- checking for ResponseCode==400</v>
      </c>
      <c r="D22" s="27" t="str">
        <f t="shared" si="18"/>
        <v>#### Testing:
- checking for ResponseCode==400</v>
      </c>
      <c r="E22" s="28" t="str">
        <f t="shared" si="18"/>
        <v>#### Testing:
- checking for ResponseCode==400</v>
      </c>
      <c r="F22" s="28" t="str">
        <f t="shared" si="18"/>
        <v>#### Testing:
- checking for ResponseCode==400</v>
      </c>
      <c r="G22" s="28" t="str">
        <f t="shared" si="18"/>
        <v>#### Testing:
- checking for ResponseCode==400</v>
      </c>
      <c r="H22" s="28" t="str">
        <f t="shared" si="18"/>
        <v>#### Testing:
- checking for ResponseCode==400</v>
      </c>
      <c r="I22" s="28" t="str">
        <f t="shared" si="18"/>
        <v>#### Testing:
- checking for ResponseCode==400</v>
      </c>
      <c r="J22" s="28" t="str">
        <f t="shared" si="18"/>
        <v>#### Testing:
- checking for ResponseCode==400</v>
      </c>
      <c r="K22" s="28" t="str">
        <f t="shared" si="18"/>
        <v>#### Testing:
- checking for ResponseCode==400</v>
      </c>
      <c r="L22" s="28" t="str">
        <f t="shared" si="18"/>
        <v>#### Testing:
- checking for ResponseCode==400</v>
      </c>
      <c r="M22" s="28" t="str">
        <f t="shared" si="18"/>
        <v>#### Testing:
- checking for ResponseCode==400</v>
      </c>
      <c r="N22" s="28" t="str">
        <f t="shared" si="18"/>
        <v>#### Testing:
- checking for ResponseCode==400</v>
      </c>
      <c r="O22" s="28" t="str">
        <f t="shared" si="18"/>
        <v>#### Testing:
- checking for ResponseCode==400</v>
      </c>
      <c r="P22" s="28" t="str">
        <f t="shared" si="18"/>
        <v>#### Testing:
- checking for ResponseCode==400</v>
      </c>
      <c r="Q22" s="28" t="str">
        <f t="shared" si="18"/>
        <v>#### Testing:
- checking for ResponseCode==400</v>
      </c>
      <c r="R22" s="28" t="str">
        <f t="shared" si="18"/>
        <v>#### Testing:
- checking for ResponseCode==400</v>
      </c>
    </row>
    <row r="23" spans="1:18" ht="30" x14ac:dyDescent="0.25">
      <c r="A23" s="116"/>
      <c r="B23" s="22" t="str">
        <f t="shared" ref="B23:R23" si="19">$B7</f>
        <v>#### Clearing:
- not applicable</v>
      </c>
      <c r="C23" s="37" t="str">
        <f t="shared" si="19"/>
        <v>#### Clearing:
- not applicable</v>
      </c>
      <c r="D23" s="37" t="str">
        <f t="shared" si="19"/>
        <v>#### Clearing:
- not applicable</v>
      </c>
      <c r="E23" s="38" t="str">
        <f t="shared" si="19"/>
        <v>#### Clearing:
- not applicable</v>
      </c>
      <c r="F23" s="38" t="str">
        <f t="shared" si="19"/>
        <v>#### Clearing:
- not applicable</v>
      </c>
      <c r="G23" s="38" t="str">
        <f t="shared" si="19"/>
        <v>#### Clearing:
- not applicable</v>
      </c>
      <c r="H23" s="38" t="str">
        <f t="shared" si="19"/>
        <v>#### Clearing:
- not applicable</v>
      </c>
      <c r="I23" s="38" t="str">
        <f t="shared" si="19"/>
        <v>#### Clearing:
- not applicable</v>
      </c>
      <c r="J23" s="38" t="str">
        <f t="shared" si="19"/>
        <v>#### Clearing:
- not applicable</v>
      </c>
      <c r="K23" s="38" t="str">
        <f t="shared" si="19"/>
        <v>#### Clearing:
- not applicable</v>
      </c>
      <c r="L23" s="38" t="str">
        <f t="shared" si="19"/>
        <v>#### Clearing:
- not applicable</v>
      </c>
      <c r="M23" s="38" t="str">
        <f t="shared" si="19"/>
        <v>#### Clearing:
- not applicable</v>
      </c>
      <c r="N23" s="38" t="str">
        <f t="shared" si="19"/>
        <v>#### Clearing:
- not applicable</v>
      </c>
      <c r="O23" s="38" t="str">
        <f t="shared" si="19"/>
        <v>#### Clearing:
- not applicable</v>
      </c>
      <c r="P23" s="38" t="str">
        <f t="shared" si="19"/>
        <v>#### Clearing:
- not applicable</v>
      </c>
      <c r="Q23" s="38" t="str">
        <f t="shared" si="19"/>
        <v>#### Clearing:
- not applicable</v>
      </c>
      <c r="R23" s="38" t="str">
        <f t="shared" si="19"/>
        <v>#### Clearing:
- not applicable</v>
      </c>
    </row>
    <row r="24" spans="1:18" x14ac:dyDescent="0.25">
      <c r="A24" s="116" t="s">
        <v>41</v>
      </c>
      <c r="B24" s="25" t="s">
        <v>42</v>
      </c>
      <c r="C24" s="14" t="str">
        <f t="shared" ref="C24:R24" si="20">$B$24</f>
        <v>## Gets security key checked for availability?</v>
      </c>
      <c r="D24" s="14" t="str">
        <f t="shared" si="20"/>
        <v>## Gets security key checked for availability?</v>
      </c>
      <c r="E24" s="15" t="str">
        <f t="shared" si="20"/>
        <v>## Gets security key checked for availability?</v>
      </c>
      <c r="F24" s="15" t="str">
        <f t="shared" si="20"/>
        <v>## Gets security key checked for availability?</v>
      </c>
      <c r="G24" s="15" t="str">
        <f t="shared" si="20"/>
        <v>## Gets security key checked for availability?</v>
      </c>
      <c r="H24" s="15" t="str">
        <f t="shared" si="20"/>
        <v>## Gets security key checked for availability?</v>
      </c>
      <c r="I24" s="15" t="str">
        <f t="shared" si="20"/>
        <v>## Gets security key checked for availability?</v>
      </c>
      <c r="J24" s="15" t="str">
        <f t="shared" si="20"/>
        <v>## Gets security key checked for availability?</v>
      </c>
      <c r="K24" s="15" t="str">
        <f t="shared" si="20"/>
        <v>## Gets security key checked for availability?</v>
      </c>
      <c r="L24" s="15" t="str">
        <f t="shared" si="20"/>
        <v>## Gets security key checked for availability?</v>
      </c>
      <c r="M24" s="15" t="str">
        <f t="shared" si="20"/>
        <v>## Gets security key checked for availability?</v>
      </c>
      <c r="N24" s="15" t="str">
        <f t="shared" si="20"/>
        <v>## Gets security key checked for availability?</v>
      </c>
      <c r="O24" s="15" t="str">
        <f t="shared" si="20"/>
        <v>## Gets security key checked for availability?</v>
      </c>
      <c r="P24" s="15" t="str">
        <f t="shared" si="20"/>
        <v>## Gets security key checked for availability?</v>
      </c>
      <c r="Q24" s="15" t="str">
        <f t="shared" si="20"/>
        <v>## Gets security key checked for availability?</v>
      </c>
      <c r="R24" s="15" t="str">
        <f t="shared" si="20"/>
        <v>## Gets security key checked for availability?</v>
      </c>
    </row>
    <row r="25" spans="1:18" ht="270" x14ac:dyDescent="0.25">
      <c r="A25" s="116"/>
      <c r="B25" s="26" t="s">
        <v>43</v>
      </c>
      <c r="C25" s="39" t="str">
        <f>CONCATENATE("#### Preparation:
- POST ",C3," with  
   - reasonable parameters
   - BUT operationKey parameter missing (does not mean empty string)")</f>
        <v>#### Preparation:
- POST /v1/register-yourself with  
   - reasonable parameters
   - BUT operationKey parameter missing (does not mean empty string)</v>
      </c>
      <c r="D25" s="27" t="str">
        <f>SUBSTITUTE(D$5,"  -operation-key from above", "")&amp;"
- BUT operationKey parameter missing (does not mean empty string)"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 reasonable parameters
- BUT operationKey parameter missing (does not mean empty string)</v>
      </c>
      <c r="E25" s="27" t="str">
        <f t="shared" ref="E25:M25" si="21">SUBSTITUTE(E$5,"  -operation-key from above", "")&amp;"
- BUT operationKey parameter missing (does not mean empty string)"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 reasonable parameters
- BUT operationKey parameter missing (does not mean empty string)</v>
      </c>
      <c r="F25" s="27" t="str">
        <f t="shared" si="21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 reasonable parameters
- BUT operationKey parameter missing (does not mean empty string)</v>
      </c>
      <c r="G25" s="27" t="str">
        <f t="shared" si="21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 reasonable parameters
- BUT operationKey parameter missing (does not mean empty string)</v>
      </c>
      <c r="H25" s="27" t="str">
        <f t="shared" si="21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 reasonable parameters
- BUT operationKey parameter missing (does not mean empty string)</v>
      </c>
      <c r="I25" s="27" t="str">
        <f t="shared" si="21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 reasonable parameters
- BUT operationKey parameter missing (does not mean empty string)</v>
      </c>
      <c r="J25" s="27" t="str">
        <f t="shared" si="21"/>
        <v>#### Preparation:
- GETing CC (/core-model-1-4:control-construct)
- searching CC for op-s of /v1/list-ltps-and-fcs , storing operation-key
- POST /v1/list-ltps-and-fcs
    - reasonable parameters
- BUT operationKey parameter missing (does not mean empty string)</v>
      </c>
      <c r="K25" s="27" t="str">
        <f t="shared" si="21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 reasonable parameters
- BUT operationKey parameter missing (does not mean empty string)</v>
      </c>
      <c r="L25" s="27" t="str">
        <f t="shared" si="21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 reasonable parameters
- BUT operationKey parameter missing (does not mean empty string)</v>
      </c>
      <c r="M25" s="27" t="str">
        <f t="shared" si="21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 reasonable parameters
- BUT operationKey parameter missing (does not mean empty string)</v>
      </c>
      <c r="N25" s="18" t="s">
        <v>44</v>
      </c>
      <c r="O25" s="18" t="s">
        <v>44</v>
      </c>
      <c r="P25" s="18" t="s">
        <v>44</v>
      </c>
      <c r="Q25" s="18" t="s">
        <v>44</v>
      </c>
      <c r="R25" s="18" t="s">
        <v>44</v>
      </c>
    </row>
    <row r="26" spans="1:18" ht="30" x14ac:dyDescent="0.25">
      <c r="A26" s="116"/>
      <c r="B26" s="26" t="s">
        <v>45</v>
      </c>
      <c r="C26" s="29" t="str">
        <f t="shared" ref="C26:M26" si="22">$B26</f>
        <v>#### Testing:
- checking for ResponseCode==401</v>
      </c>
      <c r="D26" s="29" t="str">
        <f t="shared" si="22"/>
        <v>#### Testing:
- checking for ResponseCode==401</v>
      </c>
      <c r="E26" s="30" t="str">
        <f t="shared" si="22"/>
        <v>#### Testing:
- checking for ResponseCode==401</v>
      </c>
      <c r="F26" s="30" t="str">
        <f t="shared" si="22"/>
        <v>#### Testing:
- checking for ResponseCode==401</v>
      </c>
      <c r="G26" s="30" t="str">
        <f t="shared" si="22"/>
        <v>#### Testing:
- checking for ResponseCode==401</v>
      </c>
      <c r="H26" s="30" t="str">
        <f t="shared" si="22"/>
        <v>#### Testing:
- checking for ResponseCode==401</v>
      </c>
      <c r="I26" s="30" t="str">
        <f t="shared" si="22"/>
        <v>#### Testing:
- checking for ResponseCode==401</v>
      </c>
      <c r="J26" s="30" t="str">
        <f t="shared" si="22"/>
        <v>#### Testing:
- checking for ResponseCode==401</v>
      </c>
      <c r="K26" s="30" t="str">
        <f t="shared" si="22"/>
        <v>#### Testing:
- checking for ResponseCode==401</v>
      </c>
      <c r="L26" s="30" t="str">
        <f t="shared" si="22"/>
        <v>#### Testing:
- checking for ResponseCode==401</v>
      </c>
      <c r="M26" s="30" t="str">
        <f t="shared" si="22"/>
        <v>#### Testing:
- checking for ResponseCode==401</v>
      </c>
      <c r="N26" s="30" t="s">
        <v>44</v>
      </c>
      <c r="O26" s="30" t="s">
        <v>44</v>
      </c>
      <c r="P26" s="30" t="s">
        <v>44</v>
      </c>
      <c r="Q26" s="30" t="s">
        <v>44</v>
      </c>
      <c r="R26" s="30" t="s">
        <v>44</v>
      </c>
    </row>
    <row r="27" spans="1:18" ht="30" x14ac:dyDescent="0.25">
      <c r="A27" s="116"/>
      <c r="B27" s="22" t="str">
        <f t="shared" ref="B27:M27" si="23">$B7</f>
        <v>#### Clearing:
- not applicable</v>
      </c>
      <c r="C27" s="23" t="str">
        <f t="shared" si="23"/>
        <v>#### Clearing:
- not applicable</v>
      </c>
      <c r="D27" s="23" t="str">
        <f t="shared" si="23"/>
        <v>#### Clearing:
- not applicable</v>
      </c>
      <c r="E27" s="24" t="str">
        <f t="shared" si="23"/>
        <v>#### Clearing:
- not applicable</v>
      </c>
      <c r="F27" s="24" t="str">
        <f t="shared" si="23"/>
        <v>#### Clearing:
- not applicable</v>
      </c>
      <c r="G27" s="24" t="str">
        <f t="shared" si="23"/>
        <v>#### Clearing:
- not applicable</v>
      </c>
      <c r="H27" s="24" t="str">
        <f t="shared" si="23"/>
        <v>#### Clearing:
- not applicable</v>
      </c>
      <c r="I27" s="24" t="str">
        <f t="shared" si="23"/>
        <v>#### Clearing:
- not applicable</v>
      </c>
      <c r="J27" s="24" t="str">
        <f t="shared" si="23"/>
        <v>#### Clearing:
- not applicable</v>
      </c>
      <c r="K27" s="24" t="str">
        <f t="shared" si="23"/>
        <v>#### Clearing:
- not applicable</v>
      </c>
      <c r="L27" s="24" t="str">
        <f t="shared" si="23"/>
        <v>#### Clearing:
- not applicable</v>
      </c>
      <c r="M27" s="24" t="str">
        <f t="shared" si="23"/>
        <v>#### Clearing:
- not applicable</v>
      </c>
      <c r="N27" s="24" t="s">
        <v>44</v>
      </c>
      <c r="O27" s="24" t="s">
        <v>44</v>
      </c>
      <c r="P27" s="24" t="s">
        <v>44</v>
      </c>
      <c r="Q27" s="24" t="s">
        <v>44</v>
      </c>
      <c r="R27" s="24" t="s">
        <v>44</v>
      </c>
    </row>
    <row r="28" spans="1:18" x14ac:dyDescent="0.25">
      <c r="A28" s="116" t="s">
        <v>46</v>
      </c>
      <c r="B28" s="25" t="s">
        <v>47</v>
      </c>
      <c r="C28" s="14" t="str">
        <f t="shared" ref="C28:R28" si="24">$B$28</f>
        <v>## Gets security key checked for correctness?</v>
      </c>
      <c r="D28" s="14" t="str">
        <f t="shared" si="24"/>
        <v>## Gets security key checked for correctness?</v>
      </c>
      <c r="E28" s="15" t="str">
        <f t="shared" si="24"/>
        <v>## Gets security key checked for correctness?</v>
      </c>
      <c r="F28" s="15" t="str">
        <f t="shared" si="24"/>
        <v>## Gets security key checked for correctness?</v>
      </c>
      <c r="G28" s="15" t="str">
        <f t="shared" si="24"/>
        <v>## Gets security key checked for correctness?</v>
      </c>
      <c r="H28" s="15" t="str">
        <f t="shared" si="24"/>
        <v>## Gets security key checked for correctness?</v>
      </c>
      <c r="I28" s="15" t="str">
        <f t="shared" si="24"/>
        <v>## Gets security key checked for correctness?</v>
      </c>
      <c r="J28" s="15" t="str">
        <f t="shared" si="24"/>
        <v>## Gets security key checked for correctness?</v>
      </c>
      <c r="K28" s="15" t="str">
        <f t="shared" si="24"/>
        <v>## Gets security key checked for correctness?</v>
      </c>
      <c r="L28" s="15" t="str">
        <f t="shared" si="24"/>
        <v>## Gets security key checked for correctness?</v>
      </c>
      <c r="M28" s="15" t="str">
        <f t="shared" si="24"/>
        <v>## Gets security key checked for correctness?</v>
      </c>
      <c r="N28" s="15" t="str">
        <f t="shared" si="24"/>
        <v>## Gets security key checked for correctness?</v>
      </c>
      <c r="O28" s="15" t="str">
        <f t="shared" si="24"/>
        <v>## Gets security key checked for correctness?</v>
      </c>
      <c r="P28" s="15" t="str">
        <f t="shared" si="24"/>
        <v>## Gets security key checked for correctness?</v>
      </c>
      <c r="Q28" s="15" t="str">
        <f t="shared" si="24"/>
        <v>## Gets security key checked for correctness?</v>
      </c>
      <c r="R28" s="15" t="str">
        <f t="shared" si="24"/>
        <v>## Gets security key checked for correctness?</v>
      </c>
    </row>
    <row r="29" spans="1:18" ht="270" x14ac:dyDescent="0.25">
      <c r="A29" s="116"/>
      <c r="B29" s="26" t="s">
        <v>48</v>
      </c>
      <c r="C29" s="29" t="str">
        <f>CONCATENATE("#### Preparation:
- POST ",C3," with  
  - reasonable parameters
   - operationKey with random DummyValue")</f>
        <v>#### Preparation:
- POST /v1/register-yourself with  
  - reasonable parameters
   - operationKey with random DummyValue</v>
      </c>
      <c r="D29" s="27" t="str">
        <f>SUBSTITUTE(D$5,"  -operation-key from above", "")&amp;"
  - BUT operationKey with random DummyValue"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 reasonable parameters
  - BUT operationKey with random DummyValue</v>
      </c>
      <c r="E29" s="27" t="str">
        <f t="shared" ref="E29:N29" si="25">SUBSTITUTE(E$5,"  -operation-key from above", "")&amp;"
  - BUT operationKey with random DummyValue"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 reasonable parameters
  - BUT operationKey with random DummyValue</v>
      </c>
      <c r="F29" s="27" t="str">
        <f t="shared" si="2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 reasonable parameters
  - BUT operationKey with random DummyValue</v>
      </c>
      <c r="G29" s="27" t="str">
        <f t="shared" si="25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 reasonable parameters
  - BUT operationKey with random DummyValue</v>
      </c>
      <c r="H29" s="27" t="str">
        <f t="shared" si="2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 reasonable parameters
  - BUT operationKey with random DummyValue</v>
      </c>
      <c r="I29" s="27" t="str">
        <f t="shared" si="25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 reasonable parameters
  - BUT operationKey with random DummyValue</v>
      </c>
      <c r="J29" s="27" t="str">
        <f t="shared" si="25"/>
        <v>#### Preparation:
- GETing CC (/core-model-1-4:control-construct)
- searching CC for op-s of /v1/list-ltps-and-fcs , storing operation-key
- POST /v1/list-ltps-and-fcs
    - reasonable parameters
  - BUT operationKey with random DummyValue</v>
      </c>
      <c r="K29" s="27" t="str">
        <f t="shared" si="2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 reasonable parameters
  - BUT operationKey with random DummyValue</v>
      </c>
      <c r="L29" s="27" t="str">
        <f t="shared" si="25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 reasonable parameters
  - BUT operationKey with random DummyValue</v>
      </c>
      <c r="M29" s="27" t="str">
        <f t="shared" si="25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 reasonable parameters
  - BUT operationKey with random DummyValue</v>
      </c>
      <c r="N29" s="27" t="s">
        <v>44</v>
      </c>
      <c r="O29" s="18" t="s">
        <v>44</v>
      </c>
      <c r="P29" s="18" t="s">
        <v>44</v>
      </c>
      <c r="Q29" s="18" t="s">
        <v>44</v>
      </c>
      <c r="R29" s="18" t="s">
        <v>44</v>
      </c>
    </row>
    <row r="30" spans="1:18" ht="30" x14ac:dyDescent="0.25">
      <c r="A30" s="116"/>
      <c r="B30" s="26" t="s">
        <v>45</v>
      </c>
      <c r="C30" s="29" t="str">
        <f t="shared" ref="C30:M30" si="26">$B30</f>
        <v>#### Testing:
- checking for ResponseCode==401</v>
      </c>
      <c r="D30" s="29" t="str">
        <f t="shared" si="26"/>
        <v>#### Testing:
- checking for ResponseCode==401</v>
      </c>
      <c r="E30" s="30" t="str">
        <f t="shared" si="26"/>
        <v>#### Testing:
- checking for ResponseCode==401</v>
      </c>
      <c r="F30" s="30" t="str">
        <f t="shared" si="26"/>
        <v>#### Testing:
- checking for ResponseCode==401</v>
      </c>
      <c r="G30" s="30" t="str">
        <f t="shared" si="26"/>
        <v>#### Testing:
- checking for ResponseCode==401</v>
      </c>
      <c r="H30" s="30" t="str">
        <f t="shared" si="26"/>
        <v>#### Testing:
- checking for ResponseCode==401</v>
      </c>
      <c r="I30" s="30" t="str">
        <f t="shared" si="26"/>
        <v>#### Testing:
- checking for ResponseCode==401</v>
      </c>
      <c r="J30" s="30" t="str">
        <f t="shared" si="26"/>
        <v>#### Testing:
- checking for ResponseCode==401</v>
      </c>
      <c r="K30" s="30" t="str">
        <f t="shared" si="26"/>
        <v>#### Testing:
- checking for ResponseCode==401</v>
      </c>
      <c r="L30" s="30" t="str">
        <f t="shared" si="26"/>
        <v>#### Testing:
- checking for ResponseCode==401</v>
      </c>
      <c r="M30" s="30" t="str">
        <f t="shared" si="26"/>
        <v>#### Testing:
- checking for ResponseCode==401</v>
      </c>
      <c r="N30" s="30" t="s">
        <v>44</v>
      </c>
      <c r="O30" s="30" t="s">
        <v>203</v>
      </c>
      <c r="P30" s="30" t="s">
        <v>203</v>
      </c>
      <c r="Q30" s="30" t="s">
        <v>203</v>
      </c>
      <c r="R30" s="30" t="s">
        <v>203</v>
      </c>
    </row>
    <row r="31" spans="1:18" ht="30" x14ac:dyDescent="0.25">
      <c r="A31" s="116"/>
      <c r="B31" s="22" t="str">
        <f t="shared" ref="B31:M31" si="27">$B7</f>
        <v>#### Clearing:
- not applicable</v>
      </c>
      <c r="C31" s="23" t="str">
        <f t="shared" si="27"/>
        <v>#### Clearing:
- not applicable</v>
      </c>
      <c r="D31" s="23" t="str">
        <f t="shared" si="27"/>
        <v>#### Clearing:
- not applicable</v>
      </c>
      <c r="E31" s="24" t="str">
        <f t="shared" si="27"/>
        <v>#### Clearing:
- not applicable</v>
      </c>
      <c r="F31" s="24" t="str">
        <f t="shared" si="27"/>
        <v>#### Clearing:
- not applicable</v>
      </c>
      <c r="G31" s="24" t="str">
        <f t="shared" si="27"/>
        <v>#### Clearing:
- not applicable</v>
      </c>
      <c r="H31" s="24" t="str">
        <f t="shared" si="27"/>
        <v>#### Clearing:
- not applicable</v>
      </c>
      <c r="I31" s="24" t="str">
        <f t="shared" si="27"/>
        <v>#### Clearing:
- not applicable</v>
      </c>
      <c r="J31" s="24" t="str">
        <f t="shared" si="27"/>
        <v>#### Clearing:
- not applicable</v>
      </c>
      <c r="K31" s="24" t="str">
        <f t="shared" si="27"/>
        <v>#### Clearing:
- not applicable</v>
      </c>
      <c r="L31" s="24" t="str">
        <f t="shared" si="27"/>
        <v>#### Clearing:
- not applicable</v>
      </c>
      <c r="M31" s="24" t="str">
        <f t="shared" si="27"/>
        <v>#### Clearing:
- not applicable</v>
      </c>
      <c r="N31" s="24" t="s">
        <v>44</v>
      </c>
      <c r="O31" s="24" t="s">
        <v>203</v>
      </c>
      <c r="P31" s="24" t="s">
        <v>203</v>
      </c>
      <c r="Q31" s="24" t="s">
        <v>203</v>
      </c>
      <c r="R31" s="24" t="s">
        <v>203</v>
      </c>
    </row>
    <row r="32" spans="1:18" x14ac:dyDescent="0.25">
      <c r="A32" s="116" t="s">
        <v>49</v>
      </c>
      <c r="B32" s="25" t="s">
        <v>50</v>
      </c>
      <c r="C32" s="14" t="str">
        <f t="shared" ref="C32:R32" si="28">$B$32</f>
        <v>## Contains response complete set of headers?</v>
      </c>
      <c r="D32" s="14" t="str">
        <f t="shared" si="28"/>
        <v>## Contains response complete set of headers?</v>
      </c>
      <c r="E32" s="15" t="str">
        <f t="shared" si="28"/>
        <v>## Contains response complete set of headers?</v>
      </c>
      <c r="F32" s="15" t="str">
        <f t="shared" si="28"/>
        <v>## Contains response complete set of headers?</v>
      </c>
      <c r="G32" s="15" t="str">
        <f t="shared" si="28"/>
        <v>## Contains response complete set of headers?</v>
      </c>
      <c r="H32" s="15" t="str">
        <f t="shared" si="28"/>
        <v>## Contains response complete set of headers?</v>
      </c>
      <c r="I32" s="15" t="str">
        <f t="shared" si="28"/>
        <v>## Contains response complete set of headers?</v>
      </c>
      <c r="J32" s="15" t="str">
        <f t="shared" si="28"/>
        <v>## Contains response complete set of headers?</v>
      </c>
      <c r="K32" s="15" t="str">
        <f t="shared" si="28"/>
        <v>## Contains response complete set of headers?</v>
      </c>
      <c r="L32" s="15" t="str">
        <f t="shared" si="28"/>
        <v>## Contains response complete set of headers?</v>
      </c>
      <c r="M32" s="15" t="str">
        <f t="shared" si="28"/>
        <v>## Contains response complete set of headers?</v>
      </c>
      <c r="N32" s="15" t="str">
        <f t="shared" si="28"/>
        <v>## Contains response complete set of headers?</v>
      </c>
      <c r="O32" s="15" t="str">
        <f t="shared" si="28"/>
        <v>## Contains response complete set of headers?</v>
      </c>
      <c r="P32" s="15" t="str">
        <f t="shared" si="28"/>
        <v>## Contains response complete set of headers?</v>
      </c>
      <c r="Q32" s="15" t="str">
        <f t="shared" si="28"/>
        <v>## Contains response complete set of headers?</v>
      </c>
      <c r="R32" s="15" t="str">
        <f t="shared" si="28"/>
        <v>## Contains response complete set of headers?</v>
      </c>
    </row>
    <row r="33" spans="1:18" ht="255" x14ac:dyDescent="0.25">
      <c r="A33" s="116"/>
      <c r="B33" s="26" t="s">
        <v>51</v>
      </c>
      <c r="C33" s="27" t="str">
        <f>CONCATENATE("#### Preparation:
- GETing CC (/core-model-1-4:control-construct
- searching CC for op-s of ",C3,", storing operation-key
- POST ",C3," with  
   - operation-key from above
  - reasonable parameters")</f>
        <v>#### Preparation:
- GETing CC (/core-model-1-4:control-construct
- searching CC for op-s of /v1/register-yourself, storing operation-key
- POST /v1/register-yourself with  
   - operation-key from above
  - reasonable parameters</v>
      </c>
      <c r="D33" s="40" t="str">
        <f>D$5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33" s="21" t="str">
        <f t="shared" ref="E33:R33" si="29">E$5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33" s="21" t="str">
        <f t="shared" si="29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33" s="21" t="str">
        <f t="shared" si="29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33" s="21" t="str">
        <f t="shared" si="29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33" s="21" t="str">
        <f t="shared" si="29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33" s="21" t="str">
        <f t="shared" si="29"/>
        <v>#### Preparation:
- GETing CC (/core-model-1-4:control-construct)
- searching CC for op-s of /v1/list-ltps-and-fcs , storing operation-key
- POST /v1/list-ltps-and-fcs
    -operation-key from above
    - reasonable parameters</v>
      </c>
      <c r="K33" s="21" t="str">
        <f t="shared" si="29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33" s="21" t="str">
        <f t="shared" si="29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33" s="21" t="str">
        <f t="shared" si="29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33" s="21" t="str">
        <f>N$5</f>
        <v>#### Preparation:
- POST /v1/start-application-in-generic-representation
    - reasonable parameters</v>
      </c>
      <c r="O33" s="21" t="str">
        <f t="shared" si="29"/>
        <v>#### Preparation:
- POST /v1/inform-about-application
    - reasonable parameters</v>
      </c>
      <c r="P33" s="21" t="str">
        <f t="shared" si="29"/>
        <v>#### Preparation:
- POST /v1/inform-about-application-in-generic-representation
    - reasonable parameters</v>
      </c>
      <c r="Q33" s="21" t="str">
        <f t="shared" si="29"/>
        <v>#### Preparation:
- POST  /v1/inform-about-release-history
    - reasonable parameters</v>
      </c>
      <c r="R33" s="21" t="str">
        <f t="shared" si="29"/>
        <v>#### Preparation:
- POST /v1/inform-about-release-history-in-generic-representation
    - reasonable parameters</v>
      </c>
    </row>
    <row r="34" spans="1:18" ht="75" x14ac:dyDescent="0.25">
      <c r="A34" s="116"/>
      <c r="B34" s="26" t="s">
        <v>52</v>
      </c>
      <c r="C34" s="27" t="s">
        <v>53</v>
      </c>
      <c r="D34" s="27" t="str">
        <f t="shared" ref="D34:I34" si="30">$C34</f>
        <v>#### Testing:
- checking for ResponseCode==204
- checking for ResponseHeaders (x-correlator, exec-time, backend-time and life-cycle-state) being present and checking for correctness of type of each parameter.</v>
      </c>
      <c r="E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F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G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H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I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J34" s="28" t="s">
        <v>54</v>
      </c>
      <c r="K34" s="28" t="str">
        <f>$C34</f>
        <v>#### Testing:
- checking for ResponseCode==204
- checking for ResponseHeaders (x-correlator, exec-time, backend-time and life-cycle-state) being present and checking for correctness of type of each parameter.</v>
      </c>
      <c r="L34" s="28" t="str">
        <f>$C34</f>
        <v>#### Testing:
- checking for ResponseCode==204
- checking for ResponseHeaders (x-correlator, exec-time, backend-time and life-cycle-state) being present and checking for correctness of type of each parameter.</v>
      </c>
      <c r="M34" s="28" t="str">
        <f>$C34</f>
        <v>#### Testing:
- checking for ResponseCode==204
- checking for ResponseHeaders (x-correlator, exec-time, backend-time and life-cycle-state) being present and checking for correctness of type of each parameter.</v>
      </c>
      <c r="N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O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P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Q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R34" s="28" t="str">
        <f>$J34</f>
        <v>#### Testing:
- checking for ResponseCode==200
- checking for ResponseHeaders (x-correlator, exec-time, backend-time and life-cycle-state) being present and checking for correctness of type of each parameter.</v>
      </c>
    </row>
    <row r="35" spans="1:18" ht="30" x14ac:dyDescent="0.25">
      <c r="A35" s="116"/>
      <c r="B35" s="22" t="str">
        <f t="shared" ref="B35:R35" si="31">$B7</f>
        <v>#### Clearing:
- not applicable</v>
      </c>
      <c r="C35" s="37" t="str">
        <f t="shared" si="31"/>
        <v>#### Clearing:
- not applicable</v>
      </c>
      <c r="D35" s="37" t="str">
        <f t="shared" si="31"/>
        <v>#### Clearing:
- not applicable</v>
      </c>
      <c r="E35" s="38" t="str">
        <f t="shared" si="31"/>
        <v>#### Clearing:
- not applicable</v>
      </c>
      <c r="F35" s="38" t="str">
        <f t="shared" si="31"/>
        <v>#### Clearing:
- not applicable</v>
      </c>
      <c r="G35" s="38" t="str">
        <f t="shared" si="31"/>
        <v>#### Clearing:
- not applicable</v>
      </c>
      <c r="H35" s="38" t="str">
        <f t="shared" si="31"/>
        <v>#### Clearing:
- not applicable</v>
      </c>
      <c r="I35" s="38" t="str">
        <f t="shared" si="31"/>
        <v>#### Clearing:
- not applicable</v>
      </c>
      <c r="J35" s="38" t="str">
        <f t="shared" si="31"/>
        <v>#### Clearing:
- not applicable</v>
      </c>
      <c r="K35" s="38" t="str">
        <f t="shared" si="31"/>
        <v>#### Clearing:
- not applicable</v>
      </c>
      <c r="L35" s="38" t="str">
        <f t="shared" si="31"/>
        <v>#### Clearing:
- not applicable</v>
      </c>
      <c r="M35" s="38" t="str">
        <f t="shared" si="31"/>
        <v>#### Clearing:
- not applicable</v>
      </c>
      <c r="N35" s="38" t="str">
        <f t="shared" si="31"/>
        <v>#### Clearing:
- not applicable</v>
      </c>
      <c r="O35" s="38" t="str">
        <f t="shared" si="31"/>
        <v>#### Clearing:
- not applicable</v>
      </c>
      <c r="P35" s="38" t="str">
        <f t="shared" si="31"/>
        <v>#### Clearing:
- not applicable</v>
      </c>
      <c r="Q35" s="38" t="str">
        <f t="shared" si="31"/>
        <v>#### Clearing:
- not applicable</v>
      </c>
      <c r="R35" s="38" t="str">
        <f t="shared" si="31"/>
        <v>#### Clearing:
- not applicable</v>
      </c>
    </row>
    <row r="36" spans="1:18" x14ac:dyDescent="0.25">
      <c r="A36" s="116" t="s">
        <v>55</v>
      </c>
      <c r="B36" s="25" t="s">
        <v>56</v>
      </c>
      <c r="C36" s="14" t="str">
        <f t="shared" ref="C36:R36" si="32">$B$36</f>
        <v>## Is the initial x-correlator ín the response?</v>
      </c>
      <c r="D36" s="14" t="str">
        <f t="shared" si="32"/>
        <v>## Is the initial x-correlator ín the response?</v>
      </c>
      <c r="E36" s="15" t="str">
        <f t="shared" si="32"/>
        <v>## Is the initial x-correlator ín the response?</v>
      </c>
      <c r="F36" s="15" t="str">
        <f t="shared" si="32"/>
        <v>## Is the initial x-correlator ín the response?</v>
      </c>
      <c r="G36" s="15" t="str">
        <f t="shared" si="32"/>
        <v>## Is the initial x-correlator ín the response?</v>
      </c>
      <c r="H36" s="15" t="str">
        <f t="shared" si="32"/>
        <v>## Is the initial x-correlator ín the response?</v>
      </c>
      <c r="I36" s="15" t="str">
        <f t="shared" si="32"/>
        <v>## Is the initial x-correlator ín the response?</v>
      </c>
      <c r="J36" s="15" t="str">
        <f t="shared" si="32"/>
        <v>## Is the initial x-correlator ín the response?</v>
      </c>
      <c r="K36" s="15" t="str">
        <f t="shared" si="32"/>
        <v>## Is the initial x-correlator ín the response?</v>
      </c>
      <c r="L36" s="15" t="str">
        <f t="shared" si="32"/>
        <v>## Is the initial x-correlator ín the response?</v>
      </c>
      <c r="M36" s="15" t="str">
        <f t="shared" si="32"/>
        <v>## Is the initial x-correlator ín the response?</v>
      </c>
      <c r="N36" s="15" t="str">
        <f t="shared" si="32"/>
        <v>## Is the initial x-correlator ín the response?</v>
      </c>
      <c r="O36" s="15" t="str">
        <f t="shared" si="32"/>
        <v>## Is the initial x-correlator ín the response?</v>
      </c>
      <c r="P36" s="15" t="str">
        <f t="shared" si="32"/>
        <v>## Is the initial x-correlator ín the response?</v>
      </c>
      <c r="Q36" s="15" t="str">
        <f t="shared" si="32"/>
        <v>## Is the initial x-correlator ín the response?</v>
      </c>
      <c r="R36" s="15" t="str">
        <f t="shared" si="32"/>
        <v>## Is the initial x-correlator ín the response?</v>
      </c>
    </row>
    <row r="37" spans="1:18" ht="255" x14ac:dyDescent="0.25">
      <c r="A37" s="116"/>
      <c r="B37" s="26" t="s">
        <v>51</v>
      </c>
      <c r="C37" s="29" t="str">
        <f>C$33</f>
        <v>#### Preparation:
- GETing CC (/core-model-1-4:control-construct
- searching CC for op-s of /v1/register-yourself, storing operation-key
- POST /v1/register-yourself with  
   - operation-key from above
  - reasonable parameters</v>
      </c>
      <c r="D37" s="40" t="str">
        <f t="shared" ref="D37:R37" si="33">D$5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37" s="21" t="str">
        <f t="shared" si="33"/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37" s="21" t="str">
        <f t="shared" si="33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37" s="21" t="str">
        <f t="shared" si="33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37" s="21" t="str">
        <f t="shared" si="33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37" s="21" t="str">
        <f t="shared" si="33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37" s="21" t="str">
        <f t="shared" si="33"/>
        <v>#### Preparation:
- GETing CC (/core-model-1-4:control-construct)
- searching CC for op-s of /v1/list-ltps-and-fcs , storing operation-key
- POST /v1/list-ltps-and-fcs
    -operation-key from above
    - reasonable parameters</v>
      </c>
      <c r="K37" s="21" t="str">
        <f t="shared" si="33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37" s="21" t="str">
        <f t="shared" si="33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37" s="21" t="str">
        <f t="shared" si="33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37" s="21" t="str">
        <f>N$5</f>
        <v>#### Preparation:
- POST /v1/start-application-in-generic-representation
    - reasonable parameters</v>
      </c>
      <c r="O37" s="21" t="str">
        <f t="shared" si="33"/>
        <v>#### Preparation:
- POST /v1/inform-about-application
    - reasonable parameters</v>
      </c>
      <c r="P37" s="21" t="str">
        <f t="shared" si="33"/>
        <v>#### Preparation:
- POST /v1/inform-about-application-in-generic-representation
    - reasonable parameters</v>
      </c>
      <c r="Q37" s="21" t="str">
        <f t="shared" si="33"/>
        <v>#### Preparation:
- POST  /v1/inform-about-release-history
    - reasonable parameters</v>
      </c>
      <c r="R37" s="21" t="str">
        <f t="shared" si="33"/>
        <v>#### Preparation:
- POST /v1/inform-about-release-history-in-generic-representation
    - reasonable parameters</v>
      </c>
    </row>
    <row r="38" spans="1:18" ht="45" x14ac:dyDescent="0.25">
      <c r="A38" s="116"/>
      <c r="B38" s="26" t="s">
        <v>57</v>
      </c>
      <c r="C38" s="29" t="s">
        <v>58</v>
      </c>
      <c r="D38" s="29" t="str">
        <f t="shared" ref="D38:I38" si="34">$C38</f>
        <v>#### Testing:
- checking for ResponseCode==204
- checking for response headers containing x-correlator==dummyXCorrelator</v>
      </c>
      <c r="E38" s="30" t="str">
        <f t="shared" si="34"/>
        <v>#### Testing:
- checking for ResponseCode==204
- checking for response headers containing x-correlator==dummyXCorrelator</v>
      </c>
      <c r="F38" s="30" t="str">
        <f t="shared" si="34"/>
        <v>#### Testing:
- checking for ResponseCode==204
- checking for response headers containing x-correlator==dummyXCorrelator</v>
      </c>
      <c r="G38" s="30" t="str">
        <f t="shared" si="34"/>
        <v>#### Testing:
- checking for ResponseCode==204
- checking for response headers containing x-correlator==dummyXCorrelator</v>
      </c>
      <c r="H38" s="30" t="str">
        <f t="shared" si="34"/>
        <v>#### Testing:
- checking for ResponseCode==204
- checking for response headers containing x-correlator==dummyXCorrelator</v>
      </c>
      <c r="I38" s="30" t="str">
        <f t="shared" si="34"/>
        <v>#### Testing:
- checking for ResponseCode==204
- checking for response headers containing x-correlator==dummyXCorrelator</v>
      </c>
      <c r="J38" s="30" t="s">
        <v>59</v>
      </c>
      <c r="K38" s="30" t="str">
        <f>$C38</f>
        <v>#### Testing:
- checking for ResponseCode==204
- checking for response headers containing x-correlator==dummyXCorrelator</v>
      </c>
      <c r="L38" s="30" t="str">
        <f>$C38</f>
        <v>#### Testing:
- checking for ResponseCode==204
- checking for response headers containing x-correlator==dummyXCorrelator</v>
      </c>
      <c r="M38" s="30" t="str">
        <f>$C38</f>
        <v>#### Testing:
- checking for ResponseCode==204
- checking for response headers containing x-correlator==dummyXCorrelator</v>
      </c>
      <c r="N38" s="30" t="str">
        <f>$J38</f>
        <v>#### Testing:
- checking for ResponseCode==200
- checking for response headers containing x-correlator==dummyXCorrelator</v>
      </c>
      <c r="O38" s="30" t="str">
        <f>$J38</f>
        <v>#### Testing:
- checking for ResponseCode==200
- checking for response headers containing x-correlator==dummyXCorrelator</v>
      </c>
      <c r="P38" s="30" t="str">
        <f>$J38</f>
        <v>#### Testing:
- checking for ResponseCode==200
- checking for response headers containing x-correlator==dummyXCorrelator</v>
      </c>
      <c r="Q38" s="30" t="str">
        <f>$J38</f>
        <v>#### Testing:
- checking for ResponseCode==200
- checking for response headers containing x-correlator==dummyXCorrelator</v>
      </c>
      <c r="R38" s="30" t="str">
        <f>$J38</f>
        <v>#### Testing:
- checking for ResponseCode==200
- checking for response headers containing x-correlator==dummyXCorrelator</v>
      </c>
    </row>
    <row r="39" spans="1:18" ht="30" x14ac:dyDescent="0.25">
      <c r="A39" s="116"/>
      <c r="B39" s="22" t="str">
        <f t="shared" ref="B39:R39" si="35">$B7</f>
        <v>#### Clearing:
- not applicable</v>
      </c>
      <c r="C39" s="23" t="str">
        <f t="shared" si="35"/>
        <v>#### Clearing:
- not applicable</v>
      </c>
      <c r="D39" s="23" t="str">
        <f t="shared" si="35"/>
        <v>#### Clearing:
- not applicable</v>
      </c>
      <c r="E39" s="24" t="str">
        <f t="shared" si="35"/>
        <v>#### Clearing:
- not applicable</v>
      </c>
      <c r="F39" s="24" t="str">
        <f t="shared" si="35"/>
        <v>#### Clearing:
- not applicable</v>
      </c>
      <c r="G39" s="24" t="str">
        <f t="shared" si="35"/>
        <v>#### Clearing:
- not applicable</v>
      </c>
      <c r="H39" s="24" t="str">
        <f t="shared" si="35"/>
        <v>#### Clearing:
- not applicable</v>
      </c>
      <c r="I39" s="24" t="str">
        <f t="shared" si="35"/>
        <v>#### Clearing:
- not applicable</v>
      </c>
      <c r="J39" s="24" t="str">
        <f t="shared" si="35"/>
        <v>#### Clearing:
- not applicable</v>
      </c>
      <c r="K39" s="24" t="str">
        <f t="shared" si="35"/>
        <v>#### Clearing:
- not applicable</v>
      </c>
      <c r="L39" s="24" t="str">
        <f t="shared" si="35"/>
        <v>#### Clearing:
- not applicable</v>
      </c>
      <c r="M39" s="24" t="str">
        <f t="shared" si="35"/>
        <v>#### Clearing:
- not applicable</v>
      </c>
      <c r="N39" s="24" t="str">
        <f t="shared" si="35"/>
        <v>#### Clearing:
- not applicable</v>
      </c>
      <c r="O39" s="24" t="str">
        <f t="shared" si="35"/>
        <v>#### Clearing:
- not applicable</v>
      </c>
      <c r="P39" s="24" t="str">
        <f t="shared" si="35"/>
        <v>#### Clearing:
- not applicable</v>
      </c>
      <c r="Q39" s="24" t="str">
        <f t="shared" si="35"/>
        <v>#### Clearing:
- not applicable</v>
      </c>
      <c r="R39" s="24" t="str">
        <f t="shared" si="35"/>
        <v>#### Clearing:
- not applicable</v>
      </c>
    </row>
    <row r="40" spans="1:18" x14ac:dyDescent="0.25">
      <c r="A40" s="116" t="s">
        <v>60</v>
      </c>
      <c r="B40" s="25" t="s">
        <v>61</v>
      </c>
      <c r="C40" s="14" t="str">
        <f t="shared" ref="C40:R40" si="36">$B$40</f>
        <v>## Is the correct life-cycle-state ín the response?</v>
      </c>
      <c r="D40" s="14" t="str">
        <f t="shared" si="36"/>
        <v>## Is the correct life-cycle-state ín the response?</v>
      </c>
      <c r="E40" s="15" t="str">
        <f t="shared" si="36"/>
        <v>## Is the correct life-cycle-state ín the response?</v>
      </c>
      <c r="F40" s="15" t="str">
        <f t="shared" si="36"/>
        <v>## Is the correct life-cycle-state ín the response?</v>
      </c>
      <c r="G40" s="15" t="str">
        <f t="shared" si="36"/>
        <v>## Is the correct life-cycle-state ín the response?</v>
      </c>
      <c r="H40" s="15" t="str">
        <f t="shared" si="36"/>
        <v>## Is the correct life-cycle-state ín the response?</v>
      </c>
      <c r="I40" s="15" t="str">
        <f t="shared" si="36"/>
        <v>## Is the correct life-cycle-state ín the response?</v>
      </c>
      <c r="J40" s="15" t="str">
        <f t="shared" si="36"/>
        <v>## Is the correct life-cycle-state ín the response?</v>
      </c>
      <c r="K40" s="15" t="str">
        <f t="shared" si="36"/>
        <v>## Is the correct life-cycle-state ín the response?</v>
      </c>
      <c r="L40" s="15" t="str">
        <f t="shared" si="36"/>
        <v>## Is the correct life-cycle-state ín the response?</v>
      </c>
      <c r="M40" s="15" t="str">
        <f t="shared" si="36"/>
        <v>## Is the correct life-cycle-state ín the response?</v>
      </c>
      <c r="N40" s="15" t="str">
        <f t="shared" si="36"/>
        <v>## Is the correct life-cycle-state ín the response?</v>
      </c>
      <c r="O40" s="15" t="str">
        <f t="shared" si="36"/>
        <v>## Is the correct life-cycle-state ín the response?</v>
      </c>
      <c r="P40" s="15" t="str">
        <f t="shared" si="36"/>
        <v>## Is the correct life-cycle-state ín the response?</v>
      </c>
      <c r="Q40" s="15" t="str">
        <f t="shared" si="36"/>
        <v>## Is the correct life-cycle-state ín the response?</v>
      </c>
      <c r="R40" s="15" t="str">
        <f t="shared" si="36"/>
        <v>## Is the correct life-cycle-state ín the response?</v>
      </c>
    </row>
    <row r="41" spans="1:18" ht="255" x14ac:dyDescent="0.25">
      <c r="A41" s="117"/>
      <c r="B41" s="26" t="s">
        <v>51</v>
      </c>
      <c r="C41" s="29" t="str">
        <f>C$33</f>
        <v>#### Preparation:
- GETing CC (/core-model-1-4:control-construct
- searching CC for op-s of /v1/register-yourself, storing operation-key
- POST /v1/register-yourself with  
   - operation-key from above
  - reasonable parameters</v>
      </c>
      <c r="D41" s="40" t="str">
        <f t="shared" ref="D41:R41" si="37">D$5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41" s="21" t="str">
        <f t="shared" si="37"/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41" s="21" t="str">
        <f t="shared" si="37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41" s="21" t="str">
        <f t="shared" si="37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41" s="21" t="str">
        <f t="shared" si="37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41" s="21" t="str">
        <f t="shared" si="37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41" s="21" t="str">
        <f t="shared" si="37"/>
        <v>#### Preparation:
- GETing CC (/core-model-1-4:control-construct)
- searching CC for op-s of /v1/list-ltps-and-fcs , storing operation-key
- POST /v1/list-ltps-and-fcs
    -operation-key from above
    - reasonable parameters</v>
      </c>
      <c r="K41" s="21" t="str">
        <f t="shared" si="37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41" s="21" t="str">
        <f t="shared" si="37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41" s="21" t="str">
        <f t="shared" si="37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41" s="21" t="str">
        <f>N$5</f>
        <v>#### Preparation:
- POST /v1/start-application-in-generic-representation
    - reasonable parameters</v>
      </c>
      <c r="O41" s="21" t="str">
        <f t="shared" si="37"/>
        <v>#### Preparation:
- POST /v1/inform-about-application
    - reasonable parameters</v>
      </c>
      <c r="P41" s="21" t="str">
        <f t="shared" si="37"/>
        <v>#### Preparation:
- POST /v1/inform-about-application-in-generic-representation
    - reasonable parameters</v>
      </c>
      <c r="Q41" s="21" t="str">
        <f t="shared" si="37"/>
        <v>#### Preparation:
- POST  /v1/inform-about-release-history
    - reasonable parameters</v>
      </c>
      <c r="R41" s="21" t="str">
        <f t="shared" si="37"/>
        <v>#### Preparation:
- POST /v1/inform-about-release-history-in-generic-representation
    - reasonable parameters</v>
      </c>
    </row>
    <row r="42" spans="1:18" ht="75" x14ac:dyDescent="0.25">
      <c r="A42" s="117"/>
      <c r="B42" s="26" t="s">
        <v>62</v>
      </c>
      <c r="C42" s="29" t="str">
        <f t="shared" ref="C42:I42" si="38"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/v1/register-yourself/configuration/life-cycle-state</v>
      </c>
      <c r="D42" s="29" t="str">
        <f t="shared" si="38"/>
        <v>#### Testing:
- checking for ResponseCode==204
- checking for response headers containing life-cycle-state is equal to the value as present in the control-construct for /v1/embed-yourself/configuration/life-cycle-state</v>
      </c>
      <c r="E42" s="30" t="str">
        <f t="shared" si="38"/>
        <v>#### Testing:
- checking for ResponseCode==204
- checking for response headers containing life-cycle-state is equal to the value as present in the control-construct for  /v1/redirect-service-request-information/configuration/life-cycle-state</v>
      </c>
      <c r="F42" s="30" t="str">
        <f t="shared" si="38"/>
        <v>#### Testing:
- checking for ResponseCode==204
- checking for response headers containing life-cycle-state is equal to the value as present in the control-construct for /v1/redirect-oam-request-information/configuration/life-cycle-state</v>
      </c>
      <c r="G42" s="30" t="str">
        <f t="shared" si="38"/>
        <v>#### Testing:
- checking for ResponseCode==204
- checking for response headers containing life-cycle-state is equal to the value as present in the control-construct for /v1/end-subscription/configuration/life-cycle-state</v>
      </c>
      <c r="H42" s="30" t="str">
        <f t="shared" si="38"/>
        <v>#### Testing:
- checking for ResponseCode==204
- checking for response headers containing life-cycle-state is equal to the value as present in the control-construct for  /v1/inquire-oam-request-approvals/configuration/life-cycle-state</v>
      </c>
      <c r="I42" s="30" t="str">
        <f t="shared" si="38"/>
        <v>#### Testing:
- checking for ResponseCode==204
- checking for response headers containing life-cycle-state is equal to the value as present in the control-construct for /v1/update-client/configuration/life-cycle-state</v>
      </c>
      <c r="J42" s="30" t="str">
        <f>CONCATENATE("#### Testing:
- checking for ResponseCode==200
- checking for response headers containing life-cycle-state is equal to the value as present in the control-construct for ",J3,"/configuration/life-cycle-state")</f>
        <v>#### Testing:
- checking for ResponseCode==200
- checking for response headers containing life-cycle-state is equal to the value as present in the control-construct for /v1/list-ltps-and-fcs/configuration/life-cycle-state</v>
      </c>
      <c r="K42" s="30" t="str">
        <f>CONCATENATE("#### Testing:
- checking for ResponseCode==204
- checking for response headers containing life-cycle-state is equal to the value as present in the control-construct for ",K3,"/configuration/life-cycle-state")</f>
        <v>#### Testing:
- checking for ResponseCode==204
- checking for response headers containing life-cycle-state is equal to the value as present in the control-construct for /v1/redirect-topology-change-information/configuration/life-cycle-state</v>
      </c>
      <c r="L42" s="30" t="str">
        <f>CONCATENATE("#### Testing:
- checking for ResponseCode==204
- checking for response headers containing life-cycle-state is equal to the value as present in the control-construct for ",L3,"/configuration/life-cycle-state")</f>
        <v>#### Testing:
- checking for ResponseCode==204
- checking for response headers containing life-cycle-state is equal to the value as present in the control-construct for /v1/update-operation-key/configuration/life-cycle-state</v>
      </c>
      <c r="M42" s="30" t="str">
        <f>CONCATENATE("#### Testing:
- checking for ResponseCode==204
- checking for response headers containing life-cycle-state is equal to the value as present in the control-construct for ",M3,"/configuration/life-cycle-state")</f>
        <v>#### Testing:
- checking for ResponseCode==204
- checking for response headers containing life-cycle-state is equal to the value as present in the control-construct for /v1/update-operation-client/configuration/life-cycle-state</v>
      </c>
      <c r="N42" s="30" t="str">
        <f>CONCATENATE("#### Testing:
- checking for ResponseCode==200
- checking for response headers containing life-cycle-state is equal to the value as present in the control-construct for ",N3,"/configuration/life-cycle-state")</f>
        <v>#### Testing:
- checking for ResponseCode==200
- checking for response headers containing life-cycle-state is equal to the value as present in the control-construct for /v1/start-application-in-generic-representation/configuration/life-cycle-state</v>
      </c>
      <c r="O42" s="30" t="str">
        <f>CONCATENATE("#### Testing:
- checking for ResponseCode==200
- checking for response headers containing life-cycle-state is equal to the value as present in the control-construct for ",O3,"/configuration/life-cycle-state")</f>
        <v>#### Testing:
- checking for ResponseCode==200
- checking for response headers containing life-cycle-state is equal to the value as present in the control-construct for /v1/inform-about-application/configuration/life-cycle-state</v>
      </c>
      <c r="P42" s="30" t="str">
        <f>CONCATENATE("#### Testing:
- checking for ResponseCode==200
- checking for response headers containing life-cycle-state is equal to the value as present in the control-construct for ",P3,"/configuration/life-cycle-state")</f>
        <v>#### Testing:
- checking for ResponseCode==200
- checking for response headers containing life-cycle-state is equal to the value as present in the control-construct for /v1/inform-about-application-in-generic-representation/configuration/life-cycle-state</v>
      </c>
      <c r="Q42" s="30" t="str">
        <f>CONCATENATE("#### Testing:
- checking for ResponseCode==200
- checking for response headers containing life-cycle-state is equal to the value as present in the control-construct for ",Q3,"/configuration/life-cycle-state")</f>
        <v>#### Testing:
- checking for ResponseCode==200
- checking for response headers containing life-cycle-state is equal to the value as present in the control-construct for  /v1/inform-about-release-history/configuration/life-cycle-state</v>
      </c>
      <c r="R42" s="30" t="str">
        <f>CONCATENATE("#### Testing:
- checking for ResponseCode==200
- checking for response headers containing life-cycle-state is equal to the value as present in the control-construct for ",R3,"/configuration/life-cycle-state")</f>
        <v>#### Testing:
- checking for ResponseCode==200
- checking for response headers containing life-cycle-state is equal to the value as present in the control-construct for /v1/inform-about-release-history-in-generic-representation/configuration/life-cycle-state</v>
      </c>
    </row>
    <row r="43" spans="1:18" ht="30" x14ac:dyDescent="0.25">
      <c r="A43" s="117"/>
      <c r="B43" s="22" t="str">
        <f t="shared" ref="B43:R43" si="39">$B7</f>
        <v>#### Clearing:
- not applicable</v>
      </c>
      <c r="C43" s="23" t="str">
        <f t="shared" si="39"/>
        <v>#### Clearing:
- not applicable</v>
      </c>
      <c r="D43" s="23" t="str">
        <f t="shared" si="39"/>
        <v>#### Clearing:
- not applicable</v>
      </c>
      <c r="E43" s="24" t="str">
        <f t="shared" si="39"/>
        <v>#### Clearing:
- not applicable</v>
      </c>
      <c r="F43" s="24" t="str">
        <f t="shared" si="39"/>
        <v>#### Clearing:
- not applicable</v>
      </c>
      <c r="G43" s="24" t="str">
        <f t="shared" si="39"/>
        <v>#### Clearing:
- not applicable</v>
      </c>
      <c r="H43" s="24" t="str">
        <f t="shared" si="39"/>
        <v>#### Clearing:
- not applicable</v>
      </c>
      <c r="I43" s="24" t="str">
        <f t="shared" si="39"/>
        <v>#### Clearing:
- not applicable</v>
      </c>
      <c r="J43" s="24" t="str">
        <f t="shared" si="39"/>
        <v>#### Clearing:
- not applicable</v>
      </c>
      <c r="K43" s="24" t="str">
        <f t="shared" si="39"/>
        <v>#### Clearing:
- not applicable</v>
      </c>
      <c r="L43" s="24" t="str">
        <f t="shared" si="39"/>
        <v>#### Clearing:
- not applicable</v>
      </c>
      <c r="M43" s="24" t="str">
        <f t="shared" si="39"/>
        <v>#### Clearing:
- not applicable</v>
      </c>
      <c r="N43" s="24" t="str">
        <f t="shared" si="39"/>
        <v>#### Clearing:
- not applicable</v>
      </c>
      <c r="O43" s="24" t="str">
        <f t="shared" si="39"/>
        <v>#### Clearing:
- not applicable</v>
      </c>
      <c r="P43" s="24" t="str">
        <f t="shared" si="39"/>
        <v>#### Clearing:
- not applicable</v>
      </c>
      <c r="Q43" s="24" t="str">
        <f t="shared" si="39"/>
        <v>#### Clearing:
- not applicable</v>
      </c>
      <c r="R43" s="24" t="str">
        <f t="shared" si="39"/>
        <v>#### Clearing:
- not applicable</v>
      </c>
    </row>
    <row r="44" spans="1:18" ht="45" x14ac:dyDescent="0.25">
      <c r="A44" s="116" t="s">
        <v>63</v>
      </c>
      <c r="B44" s="25" t="s">
        <v>64</v>
      </c>
      <c r="C44" s="33" t="s">
        <v>65</v>
      </c>
      <c r="D44" s="33" t="s">
        <v>65</v>
      </c>
      <c r="E44" s="34" t="s">
        <v>65</v>
      </c>
      <c r="F44" s="34" t="s">
        <v>65</v>
      </c>
      <c r="G44" s="34" t="s">
        <v>65</v>
      </c>
      <c r="H44" s="34" t="s">
        <v>65</v>
      </c>
      <c r="I44" s="34" t="s">
        <v>65</v>
      </c>
      <c r="J44" s="34" t="s">
        <v>65</v>
      </c>
      <c r="K44" s="34" t="s">
        <v>65</v>
      </c>
      <c r="L44" s="34" t="s">
        <v>65</v>
      </c>
      <c r="M44" s="34" t="s">
        <v>65</v>
      </c>
      <c r="N44" s="34" t="s">
        <v>65</v>
      </c>
      <c r="O44" s="34" t="s">
        <v>65</v>
      </c>
      <c r="P44" s="34" t="s">
        <v>65</v>
      </c>
      <c r="Q44" s="34" t="s">
        <v>65</v>
      </c>
      <c r="R44" s="34" t="s">
        <v>65</v>
      </c>
    </row>
    <row r="45" spans="1:18" ht="30" x14ac:dyDescent="0.25">
      <c r="A45" s="117"/>
      <c r="B45" s="26" t="s">
        <v>66</v>
      </c>
      <c r="C45" s="39" t="s">
        <v>67</v>
      </c>
      <c r="D45" s="39" t="s">
        <v>67</v>
      </c>
      <c r="E45" s="41" t="s">
        <v>67</v>
      </c>
      <c r="F45" s="41" t="s">
        <v>67</v>
      </c>
      <c r="G45" s="41" t="s">
        <v>67</v>
      </c>
      <c r="H45" s="41" t="s">
        <v>67</v>
      </c>
      <c r="I45" s="41" t="s">
        <v>67</v>
      </c>
      <c r="J45" s="41" t="s">
        <v>67</v>
      </c>
      <c r="K45" s="41" t="s">
        <v>67</v>
      </c>
      <c r="L45" s="41" t="s">
        <v>67</v>
      </c>
      <c r="M45" s="41" t="s">
        <v>67</v>
      </c>
      <c r="N45" s="41" t="s">
        <v>67</v>
      </c>
      <c r="O45" s="41" t="s">
        <v>67</v>
      </c>
      <c r="P45" s="41" t="s">
        <v>67</v>
      </c>
      <c r="Q45" s="41" t="s">
        <v>67</v>
      </c>
      <c r="R45" s="41" t="s">
        <v>67</v>
      </c>
    </row>
    <row r="46" spans="1:18" ht="345" x14ac:dyDescent="0.25">
      <c r="A46" s="117"/>
      <c r="B46" s="26" t="s">
        <v>68</v>
      </c>
      <c r="C46" s="27" t="str">
        <f>C$33&amp;CONCATENATE("
- From retrieved CC in step 1: also search CC for output fc-port of ServiceRequestCausesLoggingRequest, 
its corresponding op-c, http-c and tcp-c, storing them for later verification request
- Before POSTting sampling request ,",C$3," ")&amp;CONCATENATE("
   - GET EaTL/CC (while using IP and port from above)
     - search CC for op-c of /v1/list-records-of-flow, storing operation-key")</f>
        <v>#### Preparation:
- GETing CC (/core-model-1-4:control-construct
- searching CC for op-s of /v1/register-yourself, storing operation-key
- POST /v1/register-yourself with  
   - operation-key from above
  - reasonable parameters
- From retrieved CC in step 1: also search CC for output fc-port of ServiceRequestCausesLoggingRequest, 
its corresponding op-c, http-c and tcp-c, storing them for later verification request
- Before POSTting sampling request ,/v1/register-yourself 
   - GET EaTL/CC (while using IP and port from above)
     - search CC for op-c of /v1/list-records-of-flow, storing operation-key</v>
      </c>
      <c r="D46" s="27" t="str">
        <f>D$5&amp;CONCATENATE("
- From retrieved CC in step 1: also search CC for output fc-port of ServiceRequestCausesLoggingRequest, 
its corresponding op-c, http-c and tcp-c, storing them for later verification request
- Before POSTting sampling request ,",D$3," ")&amp;CONCATENATE("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,/v1/embed-yourself 
   - GET EaTL/CC (while using IP and port from above)
     - search CC for op-c of /v1/list-records-of-flow, storing operation-key</v>
      </c>
      <c r="E46" s="27" t="str">
        <f t="shared" ref="E46:M46" si="40">E$5&amp;CONCATENATE("
- From retrieved CC in step 1: also search CC for output fc-port of ServiceRequestCausesLoggingRequest, 
its corresponding op-c, http-c and tcp-c, storing them for later verification request
- Before POSTting sampling request ,",E$3," ")&amp;CONCATENATE("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 /v1/redirect-service-request-information 
   - GET EaTL/CC (while using IP and port from above)
     - search CC for op-c of /v1/list-records-of-flow, storing operation-key</v>
      </c>
      <c r="F46" s="27" t="str">
        <f t="shared" si="40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,/v1/redirect-oam-request-information 
   - GET EaTL/CC (while using IP and port from above)
     - search CC for op-c of /v1/list-records-of-flow, storing operation-key</v>
      </c>
      <c r="G46" s="27" t="str">
        <f t="shared" si="40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,/v1/end-subscription 
   - GET EaTL/CC (while using IP and port from above)
     - search CC for op-c of /v1/list-records-of-flow, storing operation-key</v>
      </c>
      <c r="H46" s="27" t="str">
        <f t="shared" si="40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 /v1/inquire-oam-request-approvals 
   - GET EaTL/CC (while using IP and port from above)
     - search CC for op-c of /v1/list-records-of-flow, storing operation-key</v>
      </c>
      <c r="I46" s="27" t="str">
        <f t="shared" si="40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,/v1/update-client 
   - GET EaTL/CC (while using IP and port from above)
     - search CC for op-c of /v1/list-records-of-flow, storing operation-key</v>
      </c>
      <c r="J46" s="27" t="str">
        <f t="shared" si="40"/>
        <v>#### Preparation:
- GETing CC (/core-model-1-4:control-construct)
- searching CC for op-s of /v1/list-ltps-and-fcs , storing operation-key
- POST /v1/list-ltps-and-fcs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,/v1/list-ltps-and-fcs 
   - GET EaTL/CC (while using IP and port from above)
     - search CC for op-c of /v1/list-records-of-flow, storing operation-key</v>
      </c>
      <c r="K46" s="27" t="str">
        <f t="shared" si="40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,/v1/redirect-topology-change-information 
   - GET EaTL/CC (while using IP and port from above)
     - search CC for op-c of /v1/list-records-of-flow, storing operation-key</v>
      </c>
      <c r="L46" s="27" t="str">
        <f t="shared" si="40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,/v1/update-operation-key 
   - GET EaTL/CC (while using IP and port from above)
     - search CC for op-c of /v1/list-records-of-flow, storing operation-key</v>
      </c>
      <c r="M46" s="27" t="str">
        <f t="shared" si="40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,/v1/update-operation-client 
   - GET EaTL/CC (while using IP and port from above)
     - search CC for op-c of /v1/list-records-of-flow, storing operation-key</v>
      </c>
      <c r="N46" s="27" t="str">
        <f>CONCATENATE("#### Preparation:
- GETing CC (/core-model-1-4:control-construct)
- searching CC for op-s of  ",N$3,", storing it
 - search CC for output fc-port of ServiceRequestCausesLoggingRequest, 
its corresponding op-c, http-c and tcp-c, storing them for later verification request")&amp;CONCATENATE("
- GET EaTL/CC (while using IP and port from above)
     - search CC for op-c of /v1/list-records-of-flow, storing operation-key
- POST ",N$3,"
   - all parameters with reasonable values")</f>
        <v>#### Preparation:
- GETing CC (/core-model-1-4:control-construct)
- searching CC for op-s of  /v1/start-application-in-generic-representation,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/v1/start-application-in-generic-representation
   - all parameters with reasonable values</v>
      </c>
      <c r="O46" s="27" t="str">
        <f t="shared" ref="O46:R46" si="41">CONCATENATE("#### Preparation:
- GETing CC (/core-model-1-4:control-construct)
- searching CC for op-s of  ",O$3,", storing it
 - search CC for output fc-port of ServiceRequestCausesLoggingRequest, 
its corresponding op-c, http-c and tcp-c, storing them for later verification request")&amp;CONCATENATE("
- GET EaTL/CC (while using IP and port from above)
     - search CC for op-c of /v1/list-records-of-flow, storing operation-key
- POST ",O$3,"
   - all parameters with reasonable values")</f>
        <v>#### Preparation:
- GETing CC (/core-model-1-4:control-construct)
- searching CC for op-s of  /v1/inform-about-application,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/v1/inform-about-application
   - all parameters with reasonable values</v>
      </c>
      <c r="P46" s="27" t="str">
        <f t="shared" si="41"/>
        <v>#### Preparation:
- GETing CC (/core-model-1-4:control-construct)
- searching CC for op-s of  /v1/inform-about-application-in-generic-representation,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/v1/inform-about-application-in-generic-representation
   - all parameters with reasonable values</v>
      </c>
      <c r="Q46" s="27" t="str">
        <f t="shared" si="41"/>
        <v>#### Preparation:
- GETing CC (/core-model-1-4:control-construct)
- searching CC for op-s of   /v1/inform-about-release-history,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 /v1/inform-about-release-history
   - all parameters with reasonable values</v>
      </c>
      <c r="R46" s="27" t="str">
        <f t="shared" si="41"/>
        <v>#### Preparation:
- GETing CC (/core-model-1-4:control-construct)
- searching CC for op-s of  /v1/inform-about-release-history-in-generic-representation,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/v1/inform-about-release-history-in-generic-representation
   - all parameters with reasonable values</v>
      </c>
    </row>
    <row r="47" spans="1:18" ht="135" x14ac:dyDescent="0.25">
      <c r="A47" s="117"/>
      <c r="B47" s="26" t="s">
        <v>69</v>
      </c>
      <c r="C47" s="27" t="str">
        <f>CONCATENATE("#### Testing:
- POST ExecutionAndTraceLog/v1/list-records-of-flow with 
   - IP and port from above
   - operation-key from above
   - DummyValue of x-correlator
   - checking response for entry with application-name==applicationName and operation-name==", C3,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application-name==applicationName and operation-name==/v1/register-yourself
   - checking same record for containing DummyXCorrelator and DummyTraceIndicator</v>
      </c>
      <c r="D47" s="27" t="str">
        <f t="shared" ref="D47:R47" si="42">CONCATENATE("#### Testing:
- POST ExecutionAndTraceLog/v1/list-records-of-flow with 
   - IP and port from above
   - operation-key from above
   - DummyValue of x-correlator
   - checking response for entry with application-name==applicationName and operation-name==", D3,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application-name==applicationName and operation-name==/v1/embed-yourself
   - checking same record for containing DummyXCorrelator and DummyTraceIndicator</v>
      </c>
      <c r="E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 /v1/redirect-service-request-information
   - checking same record for containing DummyXCorrelator and DummyTraceIndicator</v>
      </c>
      <c r="F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operation-name==/v1/redirect-oam-request-information
   - checking same record for containing DummyXCorrelator and DummyTraceIndicator</v>
      </c>
      <c r="G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operation-name==/v1/end-subscription
   - checking same record for containing DummyXCorrelator and DummyTraceIndicator</v>
      </c>
      <c r="H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 /v1/inquire-oam-request-approvals
   - checking same record for containing DummyXCorrelator and DummyTraceIndicator</v>
      </c>
      <c r="I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operation-name==/v1/update-client
   - checking same record for containing DummyXCorrelator and DummyTraceIndicator</v>
      </c>
      <c r="J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operation-name==/v1/list-ltps-and-fcs
   - checking same record for containing DummyXCorrelator and DummyTraceIndicator</v>
      </c>
      <c r="K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operation-name==/v1/redirect-topology-change-information
   - checking same record for containing DummyXCorrelator and DummyTraceIndicator</v>
      </c>
      <c r="L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operation-name==/v1/update-operation-key
   - checking same record for containing DummyXCorrelator and DummyTraceIndicator</v>
      </c>
      <c r="M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operation-name==/v1/update-operation-client
   - checking same record for containing DummyXCorrelator and DummyTraceIndicator</v>
      </c>
      <c r="N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operation-name==/v1/start-application-in-generic-representation
   - checking same record for containing DummyXCorrelator and DummyTraceIndicator</v>
      </c>
      <c r="O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operation-name==/v1/inform-about-application
   - checking same record for containing DummyXCorrelator and DummyTraceIndicator</v>
      </c>
      <c r="P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operation-name==/v1/inform-about-application-in-generic-representation
   - checking same record for containing DummyXCorrelator and DummyTraceIndicator</v>
      </c>
      <c r="Q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 /v1/inform-about-release-history
   - checking same record for containing DummyXCorrelator and DummyTraceIndicator</v>
      </c>
      <c r="R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operation-name==/v1/inform-about-release-history-in-generic-representation
   - checking same record for containing DummyXCorrelator and DummyTraceIndicator</v>
      </c>
    </row>
    <row r="48" spans="1:18" ht="30.75" thickBot="1" x14ac:dyDescent="0.3">
      <c r="A48" s="117"/>
      <c r="B48" s="42" t="str">
        <f t="shared" ref="B48:R48" si="43">$B7</f>
        <v>#### Clearing:
- not applicable</v>
      </c>
      <c r="C48" s="43" t="str">
        <f t="shared" si="43"/>
        <v>#### Clearing:
- not applicable</v>
      </c>
      <c r="D48" s="43" t="str">
        <f t="shared" si="43"/>
        <v>#### Clearing:
- not applicable</v>
      </c>
      <c r="E48" s="44" t="str">
        <f t="shared" si="43"/>
        <v>#### Clearing:
- not applicable</v>
      </c>
      <c r="F48" s="44" t="str">
        <f t="shared" si="43"/>
        <v>#### Clearing:
- not applicable</v>
      </c>
      <c r="G48" s="44" t="str">
        <f t="shared" si="43"/>
        <v>#### Clearing:
- not applicable</v>
      </c>
      <c r="H48" s="44" t="str">
        <f t="shared" si="43"/>
        <v>#### Clearing:
- not applicable</v>
      </c>
      <c r="I48" s="44" t="str">
        <f t="shared" si="43"/>
        <v>#### Clearing:
- not applicable</v>
      </c>
      <c r="J48" s="44" t="str">
        <f t="shared" si="43"/>
        <v>#### Clearing:
- not applicable</v>
      </c>
      <c r="K48" s="44" t="str">
        <f t="shared" si="43"/>
        <v>#### Clearing:
- not applicable</v>
      </c>
      <c r="L48" s="44" t="str">
        <f t="shared" si="43"/>
        <v>#### Clearing:
- not applicable</v>
      </c>
      <c r="M48" s="44" t="str">
        <f t="shared" si="43"/>
        <v>#### Clearing:
- not applicable</v>
      </c>
      <c r="N48" s="44" t="str">
        <f t="shared" si="43"/>
        <v>#### Clearing:
- not applicable</v>
      </c>
      <c r="O48" s="44" t="str">
        <f t="shared" si="43"/>
        <v>#### Clearing:
- not applicable</v>
      </c>
      <c r="P48" s="44" t="str">
        <f t="shared" si="43"/>
        <v>#### Clearing:
- not applicable</v>
      </c>
      <c r="Q48" s="44" t="str">
        <f t="shared" si="43"/>
        <v>#### Clearing:
- not applicable</v>
      </c>
      <c r="R48" s="44" t="str">
        <f t="shared" si="43"/>
        <v>#### Clearing:
- not applicable</v>
      </c>
    </row>
    <row r="49" spans="1:18" ht="19.5" thickBot="1" x14ac:dyDescent="0.3">
      <c r="A49" s="45" t="s">
        <v>70</v>
      </c>
      <c r="B49" s="46" t="s">
        <v>203</v>
      </c>
      <c r="C49" s="47" t="s">
        <v>203</v>
      </c>
      <c r="D49" s="47" t="s">
        <v>203</v>
      </c>
      <c r="E49" s="48" t="s">
        <v>203</v>
      </c>
      <c r="F49" s="48" t="s">
        <v>203</v>
      </c>
      <c r="G49" s="48" t="s">
        <v>203</v>
      </c>
      <c r="H49" s="48" t="s">
        <v>203</v>
      </c>
      <c r="I49" s="48" t="s">
        <v>203</v>
      </c>
      <c r="J49" s="48" t="s">
        <v>203</v>
      </c>
      <c r="K49" s="48" t="s">
        <v>203</v>
      </c>
      <c r="L49" s="48" t="s">
        <v>203</v>
      </c>
      <c r="M49" s="48" t="s">
        <v>203</v>
      </c>
      <c r="N49" s="48" t="s">
        <v>203</v>
      </c>
      <c r="O49" s="48" t="s">
        <v>203</v>
      </c>
      <c r="P49" s="48" t="s">
        <v>203</v>
      </c>
      <c r="Q49" s="48" t="s">
        <v>203</v>
      </c>
      <c r="R49" s="48" t="s">
        <v>203</v>
      </c>
    </row>
    <row r="50" spans="1:18" ht="30.75" thickTop="1" x14ac:dyDescent="0.25">
      <c r="A50" s="116" t="s">
        <v>71</v>
      </c>
      <c r="B50" s="49" t="s">
        <v>72</v>
      </c>
      <c r="C50" s="50" t="s">
        <v>72</v>
      </c>
      <c r="D50" s="50" t="s">
        <v>72</v>
      </c>
      <c r="E50" s="51" t="s">
        <v>72</v>
      </c>
      <c r="F50" s="51" t="s">
        <v>72</v>
      </c>
      <c r="G50" s="51" t="s">
        <v>72</v>
      </c>
      <c r="H50" s="51" t="s">
        <v>72</v>
      </c>
      <c r="I50" s="51" t="s">
        <v>72</v>
      </c>
      <c r="J50" s="51" t="s">
        <v>72</v>
      </c>
      <c r="K50" s="51" t="s">
        <v>72</v>
      </c>
      <c r="L50" s="51" t="s">
        <v>72</v>
      </c>
      <c r="M50" s="51" t="s">
        <v>72</v>
      </c>
      <c r="N50" s="51" t="s">
        <v>72</v>
      </c>
      <c r="O50" s="51" t="s">
        <v>72</v>
      </c>
      <c r="P50" s="51" t="s">
        <v>72</v>
      </c>
      <c r="Q50" s="51" t="s">
        <v>72</v>
      </c>
      <c r="R50" s="51" t="s">
        <v>72</v>
      </c>
    </row>
    <row r="51" spans="1:18" ht="105" x14ac:dyDescent="0.25">
      <c r="A51" s="117"/>
      <c r="B51" s="52" t="s">
        <v>73</v>
      </c>
      <c r="C51" s="53" t="s">
        <v>44</v>
      </c>
      <c r="D51" s="53" t="s">
        <v>44</v>
      </c>
      <c r="E51" s="54" t="s">
        <v>44</v>
      </c>
      <c r="F51" s="54" t="s">
        <v>44</v>
      </c>
      <c r="G51" s="54" t="s">
        <v>44</v>
      </c>
      <c r="H51" s="54" t="s">
        <v>44</v>
      </c>
      <c r="I51" s="54" t="s">
        <v>44</v>
      </c>
      <c r="J51" s="55" t="str">
        <f>J$5</f>
        <v>#### Preparation:
- GETing CC (/core-model-1-4:control-construct)
- searching CC for op-s of /v1/list-ltps-and-fcs , storing operation-key
- POST /v1/list-ltps-and-fcs
    -operation-key from above
    - reasonable parameters</v>
      </c>
      <c r="K51" s="55" t="str">
        <f>K$5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51" s="54" t="s">
        <v>44</v>
      </c>
      <c r="M51" s="54" t="s">
        <v>44</v>
      </c>
      <c r="N51" s="55" t="str">
        <f>N$5</f>
        <v>#### Preparation:
- POST /v1/start-application-in-generic-representation
    - reasonable parameters</v>
      </c>
      <c r="O51" s="55" t="str">
        <f>O$5</f>
        <v>#### Preparation:
- POST /v1/inform-about-application
    - reasonable parameters</v>
      </c>
      <c r="P51" s="55" t="str">
        <f>P$5</f>
        <v>#### Preparation:
- POST /v1/inform-about-application-in-generic-representation
    - reasonable parameters</v>
      </c>
      <c r="Q51" s="55" t="str">
        <f>CONCATENATE("#### Preparation:
- POST ",Q3," with
      - reasonable parameters ")</f>
        <v xml:space="preserve">#### Preparation:
- POST  /v1/inform-about-release-history with
      - reasonable parameters </v>
      </c>
      <c r="R51" s="55" t="str">
        <f>CONCATENATE("#### Preparation:
- POST ",R3," with
      - reasonable parameters ")</f>
        <v xml:space="preserve">#### Preparation:
- POST /v1/inform-about-release-history-in-generic-representation with
      - reasonable parameters </v>
      </c>
    </row>
    <row r="52" spans="1:18" ht="75" x14ac:dyDescent="0.25">
      <c r="A52" s="117"/>
      <c r="B52" s="56" t="s">
        <v>74</v>
      </c>
      <c r="C52" s="53" t="s">
        <v>44</v>
      </c>
      <c r="D52" s="53" t="s">
        <v>44</v>
      </c>
      <c r="E52" s="54" t="s">
        <v>44</v>
      </c>
      <c r="F52" s="54" t="s">
        <v>44</v>
      </c>
      <c r="G52" s="54" t="s">
        <v>44</v>
      </c>
      <c r="H52" s="54" t="s">
        <v>44</v>
      </c>
      <c r="I52" s="54" t="s">
        <v>44</v>
      </c>
      <c r="J52" s="21" t="s">
        <v>235</v>
      </c>
      <c r="K52" s="21" t="s">
        <v>235</v>
      </c>
      <c r="L52" s="54" t="s">
        <v>44</v>
      </c>
      <c r="M52" s="54" t="s">
        <v>44</v>
      </c>
      <c r="N52" s="21" t="str">
        <f>$J52</f>
        <v xml:space="preserve">#### Testing:
- Checking for response-code 200
- checking the response body for each attribute against the schema from specification and load-file
</v>
      </c>
      <c r="O52" s="21" t="str">
        <f>$J52</f>
        <v xml:space="preserve">#### Testing:
- Checking for response-code 200
- checking the response body for each attribute against the schema from specification and load-file
</v>
      </c>
      <c r="P52" s="21" t="str">
        <f>$J52</f>
        <v xml:space="preserve">#### Testing:
- Checking for response-code 200
- checking the response body for each attribute against the schema from specification and load-file
</v>
      </c>
      <c r="Q52" s="21" t="str">
        <f>$J52</f>
        <v xml:space="preserve">#### Testing:
- Checking for response-code 200
- checking the response body for each attribute against the schema from specification and load-file
</v>
      </c>
      <c r="R52" s="21" t="str">
        <f>$J52</f>
        <v xml:space="preserve">#### Testing:
- Checking for response-code 200
- checking the response body for each attribute against the schema from specification and load-file
</v>
      </c>
    </row>
    <row r="53" spans="1:18" ht="30" x14ac:dyDescent="0.25">
      <c r="A53" s="117"/>
      <c r="B53" s="57" t="s">
        <v>75</v>
      </c>
      <c r="C53" s="58" t="s">
        <v>44</v>
      </c>
      <c r="D53" s="58" t="s">
        <v>44</v>
      </c>
      <c r="E53" s="59" t="s">
        <v>44</v>
      </c>
      <c r="F53" s="59" t="s">
        <v>44</v>
      </c>
      <c r="G53" s="59" t="s">
        <v>44</v>
      </c>
      <c r="H53" s="59" t="s">
        <v>44</v>
      </c>
      <c r="I53" s="59" t="s">
        <v>44</v>
      </c>
      <c r="J53" s="60" t="str">
        <f>$B7</f>
        <v>#### Clearing:
- not applicable</v>
      </c>
      <c r="K53" s="60" t="str">
        <f>$B7</f>
        <v>#### Clearing:
- not applicable</v>
      </c>
      <c r="L53" s="59" t="s">
        <v>44</v>
      </c>
      <c r="M53" s="59" t="s">
        <v>44</v>
      </c>
      <c r="N53" s="60" t="str">
        <f>$B7</f>
        <v>#### Clearing:
- not applicable</v>
      </c>
      <c r="O53" s="60" t="str">
        <f>$B7</f>
        <v>#### Clearing:
- not applicable</v>
      </c>
      <c r="P53" s="60" t="str">
        <f>$B7</f>
        <v>#### Clearing:
- not applicable</v>
      </c>
      <c r="Q53" s="60" t="str">
        <f>$B7</f>
        <v>#### Clearing:
- not applicable</v>
      </c>
      <c r="R53" s="60" t="str">
        <f>$B7</f>
        <v>#### Clearing:
- not applicable</v>
      </c>
    </row>
    <row r="54" spans="1:18" x14ac:dyDescent="0.25">
      <c r="A54" s="120" t="s">
        <v>76</v>
      </c>
      <c r="B54" s="49" t="s">
        <v>77</v>
      </c>
      <c r="C54" s="50" t="s">
        <v>77</v>
      </c>
      <c r="D54" s="50" t="s">
        <v>77</v>
      </c>
      <c r="E54" s="51" t="s">
        <v>77</v>
      </c>
      <c r="F54" s="51" t="s">
        <v>77</v>
      </c>
      <c r="G54" s="51" t="s">
        <v>77</v>
      </c>
      <c r="H54" s="51" t="s">
        <v>77</v>
      </c>
      <c r="I54" s="51" t="s">
        <v>77</v>
      </c>
      <c r="J54" s="51" t="s">
        <v>77</v>
      </c>
      <c r="K54" s="51" t="s">
        <v>77</v>
      </c>
      <c r="L54" s="51" t="s">
        <v>77</v>
      </c>
      <c r="M54" s="51" t="s">
        <v>77</v>
      </c>
      <c r="N54" s="51" t="s">
        <v>77</v>
      </c>
      <c r="O54" s="51" t="s">
        <v>77</v>
      </c>
      <c r="P54" s="51" t="s">
        <v>77</v>
      </c>
      <c r="Q54" s="51" t="s">
        <v>77</v>
      </c>
      <c r="R54" s="51" t="s">
        <v>77</v>
      </c>
    </row>
    <row r="55" spans="1:18" ht="330" x14ac:dyDescent="0.25">
      <c r="A55" s="120"/>
      <c r="B55" s="52" t="s">
        <v>78</v>
      </c>
      <c r="C55" s="53" t="s">
        <v>44</v>
      </c>
      <c r="D55" s="53" t="s">
        <v>44</v>
      </c>
      <c r="E55" s="54" t="s">
        <v>44</v>
      </c>
      <c r="F55" s="54" t="s">
        <v>44</v>
      </c>
      <c r="G55" s="54" t="s">
        <v>44</v>
      </c>
      <c r="H55" s="54" t="s">
        <v>44</v>
      </c>
      <c r="I55" s="54" t="s">
        <v>44</v>
      </c>
      <c r="J55" s="55" t="str">
        <f>SUBSTITUTE(J$5,"  -operation-key from above", " - with operation key from above
     - search for random op-s, tcp-s,  http-c- its corresponding tcp-c and random op-c and es-c, store them")&amp;CONCATENATE("
- PUT random values to each configurable parameters of chosen op-s, tcp-s, http-c, tcp-c, op-c, es-c store dummy values
- POST ",J3," with
      - operation-key from above
      - reasonable parameters ")</f>
        <v xml:space="preserve">#### Preparation:
- GETing CC (/core-model-1-4:control-construct)
- searching CC for op-s of /v1/list-ltps-and-fcs , storing operation-key
- POST /v1/list-ltps-and-fcs
   - with operation key from above
     - search for random op-s, tcp-s,  http-c- its corresponding tcp-c and random op-c and es-c, store them
    - reasonable parameters
- PUT random values to each configurable parameters of chosen op-s, tcp-s, http-c, tcp-c, op-c, es-c store dummy values
- POST /v1/list-ltps-and-fcs with
      - operation-key from above
      - reasonable parameters </v>
      </c>
      <c r="K55" s="55" t="str">
        <f>SUBSTITUTE(K$5,"  -operation-key from above", " - with operation key from above
     - search for random op-s, tcp-s,  http-c- its corresponding tcp-c and random op-c and es-c, store them")&amp;CONCATENATE("
- PUT random values to each configurable parameters of chosen op-s, tcp-s, http-c, tcp-c, op-c, es-c store dummy values
- POST ",K3," with
      - operation-key from above
      - reasonable parameters ")</f>
        <v xml:space="preserve"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- with operation key from above
     - search for random op-s, tcp-s,  http-c- its corresponding tcp-c and random op-c and es-c, store them
    - reasonable parameters
- PUT random values to each configurable parameters of chosen op-s, tcp-s, http-c, tcp-c, op-c, es-c store dummy values
- POST /v1/redirect-topology-change-information with
      - operation-key from above
      - reasonable parameters </v>
      </c>
      <c r="L55" s="54" t="s">
        <v>44</v>
      </c>
      <c r="M55" s="54" t="s">
        <v>44</v>
      </c>
      <c r="N55" s="55" t="str">
        <f>CONCATENATE("#### Preparation:
- GETing CC (/core-model-1-4:control-construct
     - searching CC for random action-profile of ",N3,", storing it.
     - search for random  tcp-s, store it
     - PUT random values to each configurable parameters of chosen tcp-s and action-profile, store dummy values
- POST ",N3," with
      - operation-key from above
      - reasonable parameters ")</f>
        <v xml:space="preserve">#### Preparation:
- GETing CC (/core-model-1-4:control-construct
     - searching CC for random action-profile of /v1/start-application-in-generic-representation, storing it.
     - search for random  tcp-s, store it
     - PUT random values to each configurable parameters of chosen tcp-s and action-profile, store dummy values
- POST /v1/start-application-in-generic-representation with
      - operation-key from above
      - reasonable parameters </v>
      </c>
      <c r="O55" s="54" t="s">
        <v>44</v>
      </c>
      <c r="P55" s="55" t="str">
        <f>CONCATENATE("#### Preparation:
- GETing CC (/core-model-1-4:control-construct
     - searching CC for random action-profile of ",P3,", storing it.
     - search for random  tcp-s, store it
     - PUT random values to each configurable parameters of chosen tcp-s and action-profile, store dummy values
- POST ",P3," with
      - operation-key from above
      - reasonable parameters ")</f>
        <v xml:space="preserve">#### Preparation:
- GETing CC (/core-model-1-4:control-construct
     - searching CC for random action-profile of /v1/inform-about-application-in-generic-representation, storing it.
     - search for random  tcp-s, store it
     - PUT random values to each configurable parameters of chosen tcp-s and action-profile, store dummy values
- POST /v1/inform-about-application-in-generic-representation with
      - operation-key from above
      - reasonable parameters </v>
      </c>
      <c r="Q55" s="21" t="s">
        <v>44</v>
      </c>
      <c r="R55" s="21" t="s">
        <v>44</v>
      </c>
    </row>
    <row r="56" spans="1:18" ht="75" x14ac:dyDescent="0.25">
      <c r="A56" s="120"/>
      <c r="B56" s="56" t="s">
        <v>79</v>
      </c>
      <c r="C56" s="53" t="s">
        <v>44</v>
      </c>
      <c r="D56" s="53" t="s">
        <v>44</v>
      </c>
      <c r="E56" s="54" t="s">
        <v>44</v>
      </c>
      <c r="F56" s="54" t="s">
        <v>44</v>
      </c>
      <c r="G56" s="54" t="s">
        <v>44</v>
      </c>
      <c r="H56" s="54" t="s">
        <v>44</v>
      </c>
      <c r="I56" s="54" t="s">
        <v>44</v>
      </c>
      <c r="J56" s="21" t="s">
        <v>79</v>
      </c>
      <c r="K56" s="21" t="s">
        <v>79</v>
      </c>
      <c r="L56" s="54" t="s">
        <v>44</v>
      </c>
      <c r="M56" s="54" t="s">
        <v>44</v>
      </c>
      <c r="N56" s="21" t="s">
        <v>236</v>
      </c>
      <c r="O56" s="54" t="s">
        <v>44</v>
      </c>
      <c r="P56" s="21" t="s">
        <v>236</v>
      </c>
      <c r="Q56" s="21" t="s">
        <v>44</v>
      </c>
      <c r="R56" s="21" t="s">
        <v>44</v>
      </c>
    </row>
    <row r="57" spans="1:18" ht="30" x14ac:dyDescent="0.25">
      <c r="A57" s="120"/>
      <c r="B57" s="57" t="s">
        <v>75</v>
      </c>
      <c r="C57" s="58" t="s">
        <v>44</v>
      </c>
      <c r="D57" s="58" t="s">
        <v>44</v>
      </c>
      <c r="E57" s="59" t="s">
        <v>44</v>
      </c>
      <c r="F57" s="59" t="s">
        <v>44</v>
      </c>
      <c r="G57" s="59" t="s">
        <v>44</v>
      </c>
      <c r="H57" s="59" t="s">
        <v>44</v>
      </c>
      <c r="I57" s="59" t="s">
        <v>44</v>
      </c>
      <c r="J57" s="60" t="s">
        <v>80</v>
      </c>
      <c r="K57" s="60" t="s">
        <v>80</v>
      </c>
      <c r="L57" s="59" t="s">
        <v>44</v>
      </c>
      <c r="M57" s="59" t="s">
        <v>44</v>
      </c>
      <c r="N57" s="60" t="s">
        <v>80</v>
      </c>
      <c r="O57" s="59" t="s">
        <v>44</v>
      </c>
      <c r="P57" s="60" t="s">
        <v>80</v>
      </c>
      <c r="Q57" s="60" t="s">
        <v>44</v>
      </c>
      <c r="R57" s="60" t="s">
        <v>44</v>
      </c>
    </row>
    <row r="58" spans="1:18" ht="45" x14ac:dyDescent="0.25">
      <c r="A58" s="61" t="s">
        <v>203</v>
      </c>
      <c r="B58" s="56" t="s">
        <v>81</v>
      </c>
      <c r="C58" s="53" t="s">
        <v>203</v>
      </c>
      <c r="D58" s="53" t="s">
        <v>203</v>
      </c>
      <c r="E58" s="54" t="s">
        <v>203</v>
      </c>
      <c r="F58" s="54" t="s">
        <v>203</v>
      </c>
      <c r="G58" s="54" t="s">
        <v>203</v>
      </c>
      <c r="H58" s="54" t="s">
        <v>203</v>
      </c>
      <c r="I58" s="54" t="s">
        <v>203</v>
      </c>
      <c r="J58" s="21" t="s">
        <v>82</v>
      </c>
      <c r="K58" s="54" t="s">
        <v>203</v>
      </c>
      <c r="L58" s="54" t="s">
        <v>203</v>
      </c>
      <c r="M58" s="54" t="s">
        <v>203</v>
      </c>
      <c r="N58" s="21" t="s">
        <v>82</v>
      </c>
      <c r="O58" s="54" t="s">
        <v>203</v>
      </c>
      <c r="P58" s="21" t="s">
        <v>82</v>
      </c>
      <c r="Q58" s="21" t="s">
        <v>203</v>
      </c>
      <c r="R58" s="21" t="s">
        <v>203</v>
      </c>
    </row>
    <row r="59" spans="1:18" x14ac:dyDescent="0.25">
      <c r="A59" s="116" t="s">
        <v>83</v>
      </c>
      <c r="B59" s="25" t="s">
        <v>84</v>
      </c>
      <c r="C59" s="14" t="str">
        <f t="shared" ref="C59:R59" si="44">$B$59</f>
        <v>## Gets lifeCycleState propagated?</v>
      </c>
      <c r="D59" s="14" t="str">
        <f t="shared" si="44"/>
        <v>## Gets lifeCycleState propagated?</v>
      </c>
      <c r="E59" s="15" t="str">
        <f t="shared" si="44"/>
        <v>## Gets lifeCycleState propagated?</v>
      </c>
      <c r="F59" s="15" t="str">
        <f t="shared" si="44"/>
        <v>## Gets lifeCycleState propagated?</v>
      </c>
      <c r="G59" s="15" t="str">
        <f t="shared" si="44"/>
        <v>## Gets lifeCycleState propagated?</v>
      </c>
      <c r="H59" s="15" t="str">
        <f t="shared" si="44"/>
        <v>## Gets lifeCycleState propagated?</v>
      </c>
      <c r="I59" s="15" t="str">
        <f t="shared" si="44"/>
        <v>## Gets lifeCycleState propagated?</v>
      </c>
      <c r="J59" s="15" t="str">
        <f t="shared" si="44"/>
        <v>## Gets lifeCycleState propagated?</v>
      </c>
      <c r="K59" s="15" t="str">
        <f t="shared" si="44"/>
        <v>## Gets lifeCycleState propagated?</v>
      </c>
      <c r="L59" s="15" t="str">
        <f t="shared" si="44"/>
        <v>## Gets lifeCycleState propagated?</v>
      </c>
      <c r="M59" s="15" t="str">
        <f t="shared" si="44"/>
        <v>## Gets lifeCycleState propagated?</v>
      </c>
      <c r="N59" s="15" t="str">
        <f t="shared" si="44"/>
        <v>## Gets lifeCycleState propagated?</v>
      </c>
      <c r="O59" s="15" t="str">
        <f t="shared" si="44"/>
        <v>## Gets lifeCycleState propagated?</v>
      </c>
      <c r="P59" s="15" t="str">
        <f t="shared" si="44"/>
        <v>## Gets lifeCycleState propagated?</v>
      </c>
      <c r="Q59" s="15" t="str">
        <f t="shared" si="44"/>
        <v>## Gets lifeCycleState propagated?</v>
      </c>
      <c r="R59" s="15" t="str">
        <f t="shared" si="44"/>
        <v>## Gets lifeCycleState propagated?</v>
      </c>
    </row>
    <row r="60" spans="1:18" ht="270" x14ac:dyDescent="0.25">
      <c r="A60" s="117"/>
      <c r="B60" s="26" t="s">
        <v>85</v>
      </c>
      <c r="C60" s="29" t="str">
        <f>SUBSTITUTE(C$33,"- POST ","- PUTting op-s/configuration/life-cycle-state with random alternative value
 - POST")</f>
        <v>#### Preparation:
- GETing CC (/core-model-1-4:control-construct
- searching CC for op-s of /v1/register-yourself, storing operation-key
- PUTting op-s/configuration/life-cycle-state with random alternative value
 - POST/v1/register-yourself with  
   - operation-key from above
  - reasonable parameters</v>
      </c>
      <c r="D60" s="29" t="str">
        <f>SUBSTITUTE(D$5,"- POST ","- PUTting op-s/configuration/life-cycle-state with random alternative value
 - POST")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PUTting op-s/configuration/life-cycle-state with random alternative value
 - POST/v1/embed-yourself
   - attributes formed according to above chosen values
    -operation-key from above
    - reasonable parameters</v>
      </c>
      <c r="E60" s="29" t="str">
        <f t="shared" ref="E60:M60" si="45">SUBSTITUTE(E$5,"- POST ","- PUTting op-s/configuration/life-cycle-state with random alternative value
 - POST")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PUTting op-s/configuration/life-cycle-state with random alternative value
 - POST /v1/redirect-service-request-information
   - attributes formed according to above chosen values
    -operation-key from above
    - reasonable parameters</v>
      </c>
      <c r="F60" s="29" t="str">
        <f t="shared" si="4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PUTting op-s/configuration/life-cycle-state with random alternative value
 - POST/v1/redirect-oam-request-information
   - attributes formed according to above chosen values
    -operation-key from above
    - reasonable parameters</v>
      </c>
      <c r="G60" s="29" t="str">
        <f t="shared" si="45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PUTting op-s/configuration/life-cycle-state with random alternative value
 - POST/v1/end-subscription
   - attributes with dummy values and subscription attribute from above chosen value
    -operation-key from above
    - reasonable parameters</v>
      </c>
      <c r="H60" s="29" t="str">
        <f t="shared" si="4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PUTting op-s/configuration/life-cycle-state with random alternative value
 - POST /v1/inquire-oam-request-approvals
   - attributes formed according to above chosen values
    -operation-key from above
    - reasonable parameters</v>
      </c>
      <c r="I60" s="29" t="str">
        <f t="shared" si="45"/>
        <v>#### Preparation:
- GETing CC (/core-model-1-4:control-construct)
- searching CC for op-s of /v1/update-client , storing operation-key
- searching CC forrandom http-c ltp, its corresponding  tcp-c, store them
- PUTting op-s/configuration/life-cycle-state with random alternative value
 - POST/v1/update-client
   - attributes formed according to above chosen values
    -operation-key from above
    - reasonable parameters</v>
      </c>
      <c r="J60" s="29" t="str">
        <f t="shared" si="45"/>
        <v>#### Preparation:
- GETing CC (/core-model-1-4:control-construct)
- searching CC for op-s of /v1/list-ltps-and-fcs , storing operation-key
- PUTting op-s/configuration/life-cycle-state with random alternative value
 - POST/v1/list-ltps-and-fcs
    -operation-key from above
    - reasonable parameters</v>
      </c>
      <c r="K60" s="29" t="str">
        <f t="shared" si="4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PUTting op-s/configuration/life-cycle-state with random alternative value
 - POST/v1/redirect-topology-change-information
   - attributes formed according to above chosen values
    -operation-key from above
    - reasonable parameters</v>
      </c>
      <c r="L60" s="29" t="str">
        <f t="shared" si="45"/>
        <v>#### Preparation:
- GETing CC (/core-model-1-4:control-construct)
- searching CC for op-s of /v1/update-operation-key , storing operation-key
- searching CC for random op-c or op-s, store it
- PUTting op-s/configuration/life-cycle-state with random alternative value
 - POST/v1/update-operation-key
   - attributes formed according to above chosen values
    -operation-key from above
    - reasonable parameters</v>
      </c>
      <c r="M60" s="29" t="str">
        <f t="shared" si="45"/>
        <v>#### Preparation:
- GETing CC (/core-model-1-4:control-construct)
- searching CC for op-s of /v1/update-operation-client , storing operation-key
- searching CC for random http-c and its corresponding random op-c, store them
- PUTting op-s/configuration/life-cycle-state with random alternative value
 - POST/v1/update-operation-client
   - attributes formed according to above chosen values
    -operation-key from above
    - reasonable parameters</v>
      </c>
      <c r="N60" s="30" t="str">
        <f>CONCATENATE("#### Preparation:
- GETing CC (/core-model-1-4:control-construct)
- searching CC for op-s of  ",N3,", storing it
- PUTting op-s-configuration/life-cycle-state with random alternative value
- POST ",N3,"
   - all parameters with reasonable values")</f>
        <v>#### Preparation:
- GETing CC (/core-model-1-4:control-construct)
- searching CC for op-s of  /v1/start-application-in-generic-representation, storing it
- PUTting op-s-configuration/life-cycle-state with random alternative value
- POST /v1/start-application-in-generic-representation
   - all parameters with reasonable values</v>
      </c>
      <c r="O60" s="30" t="str">
        <f>CONCATENATE("#### Preparation:
- GETing CC (/core-model-1-4:control-construct)
- searching CC for op-s of  ",O3,", storing it
- PUTting op-s-configuration/life-cycle-state with random alternative value
- POST ",O3,"
   - all parameters with reasonable values")</f>
        <v>#### Preparation:
- GETing CC (/core-model-1-4:control-construct)
- searching CC for op-s of  /v1/inform-about-application, storing it
- PUTting op-s-configuration/life-cycle-state with random alternative value
- POST /v1/inform-about-application
   - all parameters with reasonable values</v>
      </c>
      <c r="P60" s="30" t="str">
        <f>CONCATENATE("#### Preparation:
- GETing CC (/core-model-1-4:control-construct)
- searching CC for op-s of  ",P3,", storing it
- PUTting op-s-configuration/life-cycle-state with random alternative value
- POST ",P3,"
   - all parameters with reasonable values")</f>
        <v>#### Preparation:
- GETing CC (/core-model-1-4:control-construct)
- searching CC for op-s of  /v1/inform-about-application-in-generic-representation, storing it
- PUTting op-s-configuration/life-cycle-state with random alternative value
- POST /v1/inform-about-application-in-generic-representation
   - all parameters with reasonable values</v>
      </c>
      <c r="Q60" s="30" t="str">
        <f>CONCATENATE("#### Preparation:
- GETing CC (/core-model-1-4:control-construct)
- searching CC for op-s of  ",Q3,", storing it
- PUTting op-s-configuration/life-cycle-state with random alternative value
- POST ",Q3,"
   - all parameters with reasonable values")</f>
        <v>#### Preparation:
- GETing CC (/core-model-1-4:control-construct)
- searching CC for op-s of   /v1/inform-about-release-history, storing it
- PUTting op-s-configuration/life-cycle-state with random alternative value
- POST  /v1/inform-about-release-history
   - all parameters with reasonable values</v>
      </c>
      <c r="R60" s="30" t="str">
        <f>CONCATENATE("#### Preparation:
- GETing CC (/core-model-1-4:control-construct)
- searching CC for op-s of  ",R3,", storing it
- PUTting op-s-configuration/life-cycle-state with random alternative value
- POST ",R3,"
   - all parameters with reasonable values")</f>
        <v>#### Preparation:
- GETing CC (/core-model-1-4:control-construct)
- searching CC for op-s of  /v1/inform-about-release-history-in-generic-representation, storing it
- PUTting op-s-configuration/life-cycle-state with random alternative value
- POST /v1/inform-about-release-history-in-generic-representation
   - all parameters with reasonable values</v>
      </c>
    </row>
    <row r="61" spans="1:18" ht="60" x14ac:dyDescent="0.25">
      <c r="A61" s="117"/>
      <c r="B61" s="26" t="s">
        <v>86</v>
      </c>
      <c r="C61" s="29" t="s">
        <v>86</v>
      </c>
      <c r="D61" s="29" t="s">
        <v>86</v>
      </c>
      <c r="E61" s="29" t="s">
        <v>86</v>
      </c>
      <c r="F61" s="29" t="s">
        <v>86</v>
      </c>
      <c r="G61" s="29" t="s">
        <v>86</v>
      </c>
      <c r="H61" s="30" t="s">
        <v>86</v>
      </c>
      <c r="I61" s="30" t="s">
        <v>86</v>
      </c>
      <c r="J61" s="30" t="s">
        <v>87</v>
      </c>
      <c r="K61" s="30" t="s">
        <v>86</v>
      </c>
      <c r="L61" s="30" t="s">
        <v>86</v>
      </c>
      <c r="M61" s="30" t="s">
        <v>86</v>
      </c>
      <c r="N61" s="30" t="s">
        <v>87</v>
      </c>
      <c r="O61" s="30" t="s">
        <v>87</v>
      </c>
      <c r="P61" s="30" t="s">
        <v>87</v>
      </c>
      <c r="Q61" s="30" t="s">
        <v>87</v>
      </c>
      <c r="R61" s="30" t="s">
        <v>87</v>
      </c>
    </row>
    <row r="62" spans="1:18" ht="30" x14ac:dyDescent="0.25">
      <c r="A62" s="117"/>
      <c r="B62" s="62" t="s">
        <v>88</v>
      </c>
      <c r="C62" s="63" t="s">
        <v>88</v>
      </c>
      <c r="D62" s="63" t="s">
        <v>88</v>
      </c>
      <c r="E62" s="64" t="s">
        <v>88</v>
      </c>
      <c r="F62" s="64" t="s">
        <v>88</v>
      </c>
      <c r="G62" s="64" t="s">
        <v>88</v>
      </c>
      <c r="H62" s="64" t="s">
        <v>88</v>
      </c>
      <c r="I62" s="64" t="s">
        <v>88</v>
      </c>
      <c r="J62" s="64" t="s">
        <v>88</v>
      </c>
      <c r="K62" s="64" t="s">
        <v>88</v>
      </c>
      <c r="L62" s="64" t="s">
        <v>88</v>
      </c>
      <c r="M62" s="64" t="s">
        <v>88</v>
      </c>
      <c r="N62" s="64" t="s">
        <v>88</v>
      </c>
      <c r="O62" s="64" t="s">
        <v>88</v>
      </c>
      <c r="P62" s="64" t="s">
        <v>88</v>
      </c>
      <c r="Q62" s="64" t="s">
        <v>88</v>
      </c>
      <c r="R62" s="64" t="s">
        <v>88</v>
      </c>
    </row>
    <row r="63" spans="1:18" x14ac:dyDescent="0.25">
      <c r="A63" s="116" t="s">
        <v>89</v>
      </c>
      <c r="B63" s="25" t="s">
        <v>90</v>
      </c>
      <c r="C63" s="14" t="str">
        <f t="shared" ref="C63:R63" si="46">$B$63</f>
        <v>## Get attributes checked for completeness?</v>
      </c>
      <c r="D63" s="14" t="str">
        <f t="shared" si="46"/>
        <v>## Get attributes checked for completeness?</v>
      </c>
      <c r="E63" s="15" t="str">
        <f t="shared" si="46"/>
        <v>## Get attributes checked for completeness?</v>
      </c>
      <c r="F63" s="15" t="str">
        <f t="shared" si="46"/>
        <v>## Get attributes checked for completeness?</v>
      </c>
      <c r="G63" s="15" t="str">
        <f t="shared" si="46"/>
        <v>## Get attributes checked for completeness?</v>
      </c>
      <c r="H63" s="15" t="str">
        <f t="shared" si="46"/>
        <v>## Get attributes checked for completeness?</v>
      </c>
      <c r="I63" s="15" t="str">
        <f t="shared" si="46"/>
        <v>## Get attributes checked for completeness?</v>
      </c>
      <c r="J63" s="15" t="str">
        <f t="shared" si="46"/>
        <v>## Get attributes checked for completeness?</v>
      </c>
      <c r="K63" s="15" t="str">
        <f t="shared" si="46"/>
        <v>## Get attributes checked for completeness?</v>
      </c>
      <c r="L63" s="15" t="str">
        <f t="shared" si="46"/>
        <v>## Get attributes checked for completeness?</v>
      </c>
      <c r="M63" s="15" t="str">
        <f t="shared" si="46"/>
        <v>## Get attributes checked for completeness?</v>
      </c>
      <c r="N63" s="15" t="str">
        <f t="shared" si="46"/>
        <v>## Get attributes checked for completeness?</v>
      </c>
      <c r="O63" s="15" t="str">
        <f t="shared" si="46"/>
        <v>## Get attributes checked for completeness?</v>
      </c>
      <c r="P63" s="15" t="str">
        <f t="shared" si="46"/>
        <v>## Get attributes checked for completeness?</v>
      </c>
      <c r="Q63" s="15" t="str">
        <f t="shared" si="46"/>
        <v>## Get attributes checked for completeness?</v>
      </c>
      <c r="R63" s="15" t="str">
        <f t="shared" si="46"/>
        <v>## Get attributes checked for completeness?</v>
      </c>
    </row>
    <row r="64" spans="1:18" ht="270" x14ac:dyDescent="0.25">
      <c r="A64" s="116"/>
      <c r="B64" s="26" t="s">
        <v>91</v>
      </c>
      <c r="C64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required attributes according to values chosen from above, BUT one randomly chosen attribute missing in request-body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required attributes according to values chosen from above, BUT one randomly chosen attribute missing in request-body
    -operation-key from above
    - reasonable parameters</v>
      </c>
      <c r="D64" s="17" t="str">
        <f>SUBSTITUTE(D$5,"- attributes formed according to above chosen values
", "- attributes formed according to above chosen values BUTone randomly chosen attribute missing in request-body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 BUTone randomly chosen attribute missing in request-body
    -operation-key from above
    - reasonable parameters</v>
      </c>
      <c r="E64" s="17" t="str">
        <f>SUBSTITUTE(E$5,"- attributes formed according to above chosen values
", "- attributes formed according to above chosen values BUTone randomly chosen attribute missing in request-body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 BUTone randomly chosen attribute missing in request-body
    -operation-key from above
    - reasonable parameters</v>
      </c>
      <c r="F64" s="17" t="str">
        <f t="shared" ref="F64:M64" si="47">SUBSTITUTE(F$5,"- attributes formed according to above chosen values
", "- attributes formed according to above chosen values BUTone randomly chosen attribute missing in request-body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 BUTone randomly chosen attribute missing in request-body
    -operation-key from above
    - reasonable parameters</v>
      </c>
      <c r="G64" s="17" t="str">
        <f t="shared" si="47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64" s="17" t="str">
        <f t="shared" si="47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 BUTone randomly chosen attribute missing in request-body
    -operation-key from above
    - reasonable parameters</v>
      </c>
      <c r="I64" s="17" t="str">
        <f t="shared" si="47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 BUTone randomly chosen attribute missing in request-body
    -operation-key from above
    - reasonable parameters</v>
      </c>
      <c r="J64" s="17" t="s">
        <v>44</v>
      </c>
      <c r="K64" s="17" t="str">
        <f t="shared" si="47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 BUTone randomly chosen attribute missing in request-body
    -operation-key from above
    - reasonable parameters</v>
      </c>
      <c r="L64" s="17" t="str">
        <f t="shared" si="47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 BUTone randomly chosen attribute missing in request-body
    -operation-key from above
    - reasonable parameters</v>
      </c>
      <c r="M64" s="17" t="str">
        <f t="shared" si="47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 BUTone randomly chosen attribute missing in request-body
    -operation-key from above
    - reasonable parameters</v>
      </c>
      <c r="N64" s="54" t="s">
        <v>44</v>
      </c>
      <c r="O64" s="54" t="s">
        <v>44</v>
      </c>
      <c r="P64" s="54" t="s">
        <v>44</v>
      </c>
      <c r="Q64" s="54" t="s">
        <v>44</v>
      </c>
      <c r="R64" s="54" t="s">
        <v>44</v>
      </c>
    </row>
    <row r="65" spans="1:18" ht="45" x14ac:dyDescent="0.25">
      <c r="A65" s="116"/>
      <c r="B65" s="26" t="s">
        <v>92</v>
      </c>
      <c r="C65" s="29" t="s">
        <v>34</v>
      </c>
      <c r="D65" s="29" t="str">
        <f t="shared" ref="D65:I65" si="48">$C65</f>
        <v>#### Testing:
- checking for ResponseCode==400</v>
      </c>
      <c r="E65" s="30" t="str">
        <f t="shared" si="48"/>
        <v>#### Testing:
- checking for ResponseCode==400</v>
      </c>
      <c r="F65" s="30" t="str">
        <f t="shared" si="48"/>
        <v>#### Testing:
- checking for ResponseCode==400</v>
      </c>
      <c r="G65" s="30" t="str">
        <f t="shared" si="48"/>
        <v>#### Testing:
- checking for ResponseCode==400</v>
      </c>
      <c r="H65" s="30" t="str">
        <f t="shared" si="48"/>
        <v>#### Testing:
- checking for ResponseCode==400</v>
      </c>
      <c r="I65" s="30" t="str">
        <f t="shared" si="48"/>
        <v>#### Testing:
- checking for ResponseCode==400</v>
      </c>
      <c r="J65" s="54" t="s">
        <v>44</v>
      </c>
      <c r="K65" s="30" t="str">
        <f>$C65</f>
        <v>#### Testing:
- checking for ResponseCode==400</v>
      </c>
      <c r="L65" s="30" t="str">
        <f>$C65</f>
        <v>#### Testing:
- checking for ResponseCode==400</v>
      </c>
      <c r="M65" s="30" t="str">
        <f>$C65</f>
        <v>#### Testing:
- checking for ResponseCode==400</v>
      </c>
      <c r="N65" s="54" t="s">
        <v>44</v>
      </c>
      <c r="O65" s="54" t="s">
        <v>44</v>
      </c>
      <c r="P65" s="54" t="s">
        <v>44</v>
      </c>
      <c r="Q65" s="54" t="s">
        <v>44</v>
      </c>
      <c r="R65" s="54" t="s">
        <v>44</v>
      </c>
    </row>
    <row r="66" spans="1:18" ht="30" x14ac:dyDescent="0.25">
      <c r="A66" s="116"/>
      <c r="B66" s="62" t="s">
        <v>75</v>
      </c>
      <c r="C66" s="23" t="str">
        <f t="shared" ref="C66:I66" si="49">$B7</f>
        <v>#### Clearing:
- not applicable</v>
      </c>
      <c r="D66" s="23" t="str">
        <f t="shared" si="49"/>
        <v>#### Clearing:
- not applicable</v>
      </c>
      <c r="E66" s="24" t="str">
        <f t="shared" si="49"/>
        <v>#### Clearing:
- not applicable</v>
      </c>
      <c r="F66" s="24" t="str">
        <f t="shared" si="49"/>
        <v>#### Clearing:
- not applicable</v>
      </c>
      <c r="G66" s="24" t="str">
        <f t="shared" si="49"/>
        <v>#### Clearing:
- not applicable</v>
      </c>
      <c r="H66" s="24" t="str">
        <f t="shared" si="49"/>
        <v>#### Clearing:
- not applicable</v>
      </c>
      <c r="I66" s="24" t="str">
        <f t="shared" si="49"/>
        <v>#### Clearing:
- not applicable</v>
      </c>
      <c r="J66" s="59" t="s">
        <v>44</v>
      </c>
      <c r="K66" s="24" t="str">
        <f>$B7</f>
        <v>#### Clearing:
- not applicable</v>
      </c>
      <c r="L66" s="24" t="str">
        <f>$B7</f>
        <v>#### Clearing:
- not applicable</v>
      </c>
      <c r="M66" s="24" t="str">
        <f>$B7</f>
        <v>#### Clearing:
- not applicable</v>
      </c>
      <c r="N66" s="59" t="s">
        <v>44</v>
      </c>
      <c r="O66" s="59" t="s">
        <v>44</v>
      </c>
      <c r="P66" s="59" t="s">
        <v>44</v>
      </c>
      <c r="Q66" s="59" t="s">
        <v>44</v>
      </c>
      <c r="R66" s="59" t="s">
        <v>44</v>
      </c>
    </row>
    <row r="67" spans="1:18" x14ac:dyDescent="0.25">
      <c r="A67" s="116" t="s">
        <v>93</v>
      </c>
      <c r="B67" s="25" t="s">
        <v>94</v>
      </c>
      <c r="C67" s="14" t="str">
        <f t="shared" ref="C67:R67" si="50">$B$67</f>
        <v>## Get each attributes checked for correctness?</v>
      </c>
      <c r="D67" s="14" t="str">
        <f t="shared" si="50"/>
        <v>## Get each attributes checked for correctness?</v>
      </c>
      <c r="E67" s="15" t="str">
        <f t="shared" si="50"/>
        <v>## Get each attributes checked for correctness?</v>
      </c>
      <c r="F67" s="15" t="str">
        <f t="shared" si="50"/>
        <v>## Get each attributes checked for correctness?</v>
      </c>
      <c r="G67" s="15" t="str">
        <f t="shared" si="50"/>
        <v>## Get each attributes checked for correctness?</v>
      </c>
      <c r="H67" s="15" t="str">
        <f t="shared" si="50"/>
        <v>## Get each attributes checked for correctness?</v>
      </c>
      <c r="I67" s="15" t="str">
        <f t="shared" si="50"/>
        <v>## Get each attributes checked for correctness?</v>
      </c>
      <c r="J67" s="15" t="str">
        <f t="shared" si="50"/>
        <v>## Get each attributes checked for correctness?</v>
      </c>
      <c r="K67" s="15" t="str">
        <f t="shared" si="50"/>
        <v>## Get each attributes checked for correctness?</v>
      </c>
      <c r="L67" s="15" t="str">
        <f t="shared" si="50"/>
        <v>## Get each attributes checked for correctness?</v>
      </c>
      <c r="M67" s="15" t="str">
        <f t="shared" si="50"/>
        <v>## Get each attributes checked for correctness?</v>
      </c>
      <c r="N67" s="15" t="str">
        <f t="shared" si="50"/>
        <v>## Get each attributes checked for correctness?</v>
      </c>
      <c r="O67" s="15" t="str">
        <f t="shared" si="50"/>
        <v>## Get each attributes checked for correctness?</v>
      </c>
      <c r="P67" s="15" t="str">
        <f t="shared" si="50"/>
        <v>## Get each attributes checked for correctness?</v>
      </c>
      <c r="Q67" s="15" t="str">
        <f t="shared" si="50"/>
        <v>## Get each attributes checked for correctness?</v>
      </c>
      <c r="R67" s="15" t="str">
        <f t="shared" si="50"/>
        <v>## Get each attributes checked for correctness?</v>
      </c>
    </row>
    <row r="68" spans="1:18" ht="270" x14ac:dyDescent="0.25">
      <c r="A68" s="117"/>
      <c r="B68" s="26" t="s">
        <v>95</v>
      </c>
      <c r="C6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the chosen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the chosen attribute with random dummy value (that does not comply specification)
    -operation-key from above
    - reasonable parameters</v>
      </c>
      <c r="D68" s="17" t="str">
        <f>SUBSTITUTE(D$5,"- attributes formed according to above chosen values
", "- with all attributes according to values chosen from above, BUT the chosen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the chosen attribute with random dummy value (that does not comply specification)
    -operation-key from above
    - reasonable parameters</v>
      </c>
      <c r="E68" s="17" t="str">
        <f>SUBSTITUTE(E$5,"- attributes formed according to above chosen values
", "- with all attributes according to values chosen from above, BUT the chosen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the chosen attribute with random dummy value (that does not comply specification)
    -operation-key from above
    - reasonable parameters</v>
      </c>
      <c r="F68" s="17" t="str">
        <f>SUBSTITUTE(F$5,"- attributes formed according to above chosen values
", "- with all attributes according to values chosen from above, BUT the chosen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the chosen attribute with random dummy value (that does not comply specification)
    -operation-key from above
    - reasonable parameters</v>
      </c>
      <c r="G68" s="17" t="str">
        <f>G$5&amp;" 
- BUT the chosen attribute with random dummy value (that does not comply specification"</f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 
- BUT the chosen attribute with random dummy value (that does not comply specification</v>
      </c>
      <c r="H68" s="17" t="str">
        <f t="shared" ref="F68:M68" si="51">SUBSTITUTE(H$5,"- attributes formed according to above chosen values
", "- with all attributes according to values chosen from above, BUT the chosen attribute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the chosen attribute with random dummy value (that does not comply specification)
    -operation-key from above
    - reasonable parameters</v>
      </c>
      <c r="I68" s="17" t="str">
        <f t="shared" si="51"/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the chosen attribute with random dummy value (that does not comply specification)
    -operation-key from above
    - reasonable parameters</v>
      </c>
      <c r="J68" s="54" t="s">
        <v>44</v>
      </c>
      <c r="K68" s="17" t="str">
        <f t="shared" si="51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the chosen attribute with random dummy value (that does not comply specification)
    -operation-key from above
    - reasonable parameters</v>
      </c>
      <c r="L68" s="17" t="str">
        <f t="shared" si="51"/>
        <v>#### Preparation:
- GETing CC (/core-model-1-4:control-construct)
- searching CC for op-s of /v1/update-operation-key , storing operation-key
- searching CC for random op-c or op-s, store it
- POST /v1/update-operation-key
   - with all attributes according to values chosen from above, BUT the chosen attribute with random dummy value (that does not comply specification)
    -operation-key from above
    - reasonable parameters</v>
      </c>
      <c r="M68" s="17" t="str">
        <f t="shared" si="51"/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the chosen attribute with random dummy value (that does not comply specification)
    -operation-key from above
    - reasonable parameters</v>
      </c>
      <c r="N68" s="54" t="s">
        <v>44</v>
      </c>
      <c r="O68" s="54" t="s">
        <v>44</v>
      </c>
      <c r="P68" s="54" t="s">
        <v>44</v>
      </c>
      <c r="Q68" s="54" t="s">
        <v>44</v>
      </c>
      <c r="R68" s="54" t="s">
        <v>44</v>
      </c>
    </row>
    <row r="69" spans="1:18" ht="45" x14ac:dyDescent="0.25">
      <c r="A69" s="117"/>
      <c r="B69" s="26" t="s">
        <v>92</v>
      </c>
      <c r="C69" s="29" t="s">
        <v>34</v>
      </c>
      <c r="D69" s="29" t="str">
        <f t="shared" ref="D69:H69" si="52">$C69</f>
        <v>#### Testing:
- checking for ResponseCode==400</v>
      </c>
      <c r="E69" s="30" t="str">
        <f t="shared" si="52"/>
        <v>#### Testing:
- checking for ResponseCode==400</v>
      </c>
      <c r="F69" s="30" t="str">
        <f t="shared" si="52"/>
        <v>#### Testing:
- checking for ResponseCode==400</v>
      </c>
      <c r="G69" s="30" t="str">
        <f>$C69</f>
        <v>#### Testing:
- checking for ResponseCode==400</v>
      </c>
      <c r="H69" s="30" t="str">
        <f t="shared" si="52"/>
        <v>#### Testing:
- checking for ResponseCode==400</v>
      </c>
      <c r="I69" s="30" t="str">
        <f>$C69</f>
        <v>#### Testing:
- checking for ResponseCode==400</v>
      </c>
      <c r="J69" s="54" t="s">
        <v>44</v>
      </c>
      <c r="K69" s="30" t="str">
        <f>$C69</f>
        <v>#### Testing:
- checking for ResponseCode==400</v>
      </c>
      <c r="L69" s="30" t="str">
        <f>$C69</f>
        <v>#### Testing:
- checking for ResponseCode==400</v>
      </c>
      <c r="M69" s="30" t="str">
        <f>$C69</f>
        <v>#### Testing:
- checking for ResponseCode==400</v>
      </c>
      <c r="N69" s="54" t="s">
        <v>44</v>
      </c>
      <c r="O69" s="54" t="s">
        <v>44</v>
      </c>
      <c r="P69" s="54" t="s">
        <v>44</v>
      </c>
      <c r="Q69" s="54" t="s">
        <v>44</v>
      </c>
      <c r="R69" s="54" t="s">
        <v>44</v>
      </c>
    </row>
    <row r="70" spans="1:18" ht="30" x14ac:dyDescent="0.25">
      <c r="A70" s="117"/>
      <c r="B70" s="26" t="str">
        <f>$B7</f>
        <v>#### Clearing:
- not applicable</v>
      </c>
      <c r="C70" s="19" t="str">
        <f>$B7</f>
        <v>#### Clearing:
- not applicable</v>
      </c>
      <c r="D70" s="19" t="str">
        <f>$B7</f>
        <v>#### Clearing:
- not applicable</v>
      </c>
      <c r="E70" s="20" t="str">
        <f>$B7</f>
        <v>#### Clearing:
- not applicable</v>
      </c>
      <c r="F70" s="20" t="str">
        <f>$B7</f>
        <v>#### Clearing:
- not applicable</v>
      </c>
      <c r="G70" s="20" t="str">
        <f>$B7</f>
        <v>#### Clearing:
- not applicable</v>
      </c>
      <c r="H70" s="20" t="str">
        <f>$B7</f>
        <v>#### Clearing:
- not applicable</v>
      </c>
      <c r="I70" s="20" t="str">
        <f>$B7</f>
        <v>#### Clearing:
- not applicable</v>
      </c>
      <c r="J70" s="54" t="s">
        <v>44</v>
      </c>
      <c r="K70" s="20" t="str">
        <f>$B7</f>
        <v>#### Clearing:
- not applicable</v>
      </c>
      <c r="L70" s="20" t="str">
        <f>$B7</f>
        <v>#### Clearing:
- not applicable</v>
      </c>
      <c r="M70" s="20" t="str">
        <f>$B7</f>
        <v>#### Clearing:
- not applicable</v>
      </c>
      <c r="N70" s="54" t="s">
        <v>44</v>
      </c>
      <c r="O70" s="54" t="s">
        <v>44</v>
      </c>
      <c r="P70" s="54" t="s">
        <v>44</v>
      </c>
      <c r="Q70" s="54" t="s">
        <v>44</v>
      </c>
      <c r="R70" s="54" t="s">
        <v>44</v>
      </c>
    </row>
    <row r="71" spans="1:18" x14ac:dyDescent="0.25">
      <c r="A71" s="116" t="s">
        <v>96</v>
      </c>
      <c r="B71" s="25" t="s">
        <v>97</v>
      </c>
      <c r="C71" s="14" t="str">
        <f>$B$71</f>
        <v>## Get each attributes checked if getting correctly updated?</v>
      </c>
      <c r="D71" s="14" t="str">
        <f>$B$71</f>
        <v>## Get each attributes checked if getting correctly updated?</v>
      </c>
      <c r="E71" s="15" t="str">
        <f>$B$71</f>
        <v>## Get each attributes checked if getting correctly updated?</v>
      </c>
      <c r="F71" s="15" t="str">
        <f>$B$71</f>
        <v>## Get each attributes checked if getting correctly updated?</v>
      </c>
      <c r="G71" s="15" t="s">
        <v>203</v>
      </c>
      <c r="H71" s="15" t="str">
        <f>$B$71</f>
        <v>## Get each attributes checked if getting correctly updated?</v>
      </c>
      <c r="I71" s="15" t="str">
        <f>$B$71</f>
        <v>## Get each attributes checked if getting correctly updated?</v>
      </c>
      <c r="J71" s="15" t="s">
        <v>44</v>
      </c>
      <c r="K71" s="15" t="str">
        <f t="shared" ref="K71:R71" si="53">$B$71</f>
        <v>## Get each attributes checked if getting correctly updated?</v>
      </c>
      <c r="L71" s="15" t="str">
        <f t="shared" si="53"/>
        <v>## Get each attributes checked if getting correctly updated?</v>
      </c>
      <c r="M71" s="15" t="str">
        <f t="shared" si="53"/>
        <v>## Get each attributes checked if getting correctly updated?</v>
      </c>
      <c r="N71" s="15" t="str">
        <f t="shared" si="53"/>
        <v>## Get each attributes checked if getting correctly updated?</v>
      </c>
      <c r="O71" s="15" t="str">
        <f t="shared" si="53"/>
        <v>## Get each attributes checked if getting correctly updated?</v>
      </c>
      <c r="P71" s="15" t="str">
        <f t="shared" si="53"/>
        <v>## Get each attributes checked if getting correctly updated?</v>
      </c>
      <c r="Q71" s="15" t="str">
        <f t="shared" si="53"/>
        <v>## Get each attributes checked if getting correctly updated?</v>
      </c>
      <c r="R71" s="15" t="str">
        <f t="shared" si="53"/>
        <v>## Get each attributes checked if getting correctly updated?</v>
      </c>
    </row>
    <row r="72" spans="1:18" ht="270" x14ac:dyDescent="0.25">
      <c r="A72" s="117"/>
      <c r="B72" s="26" t="s">
        <v>98</v>
      </c>
      <c r="C72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the chosen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the chosen attribute with random dummy value (that matches the specified pattern in OAS)
    -operation-key from above
    - reasonable parameters</v>
      </c>
      <c r="D72" s="17" t="str">
        <f>SUBSTITUTE(D$5,"- attributes formed according to above chosen values
", "- with all attributes according to values chosen from above, BUT the chosen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the chosen attribute with random dummy value (that matches the specified pattern in OAS)
    -operation-key from above
    - reasonable parameters</v>
      </c>
      <c r="E72" s="17" t="str">
        <f t="shared" ref="E72:F72" si="54">SUBSTITUTE(E$5,"- attributes formed according to above chosen values
", "- with all attributes according to values chosen from above, BUT the chosen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the chosen attribute with random dummy value (that matches the specified pattern in OAS)
    -operation-key from above
    - reasonable parameters</v>
      </c>
      <c r="F72" s="17" t="str">
        <f t="shared" si="54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the chosen attribute with random dummy value (that matches the specified pattern in OAS)
    -operation-key from above
    - reasonable parameters</v>
      </c>
      <c r="G72" s="54" t="s">
        <v>44</v>
      </c>
      <c r="H72" s="17" t="str">
        <f>SUBSTITUTE(H$5,"- attributes formed according to above chosen values
", "- with all attributes according to values chosen from above, BUT the chosen attribute with random dummy value (that matches the specified pattern in OAS)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the chosen attribute with random dummy value (that matches the specified pattern in OAS)
    -operation-key from above
    - reasonable parameters</v>
      </c>
      <c r="I72" s="17" t="str">
        <f>SUBSTITUTE(I$5,"- attributes formed according to above chosen values
", "- with all attributes according to values chosen from above, BUT the chosen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the chosen attribute with random dummy value (that matches the specified pattern in OAS)
    -operation-key from above
    - reasonable parameters</v>
      </c>
      <c r="J72" s="54" t="s">
        <v>44</v>
      </c>
      <c r="K72" s="17" t="str">
        <f>SUBSTITUTE(K$5,"- attributes formed according to above chosen values
", "- with all attributes according to values chosen from above, BUT the chosen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the chosen attribute with random dummy value (that matches the specified pattern in OAS)
    -operation-key from above
    - reasonable parameters</v>
      </c>
      <c r="L72" s="17" t="str">
        <f>SUBSTITUTE(L$5,"- attributes formed according to above chosen values
", "- with all attributes according to values chosen from above, BUT the chosen attribute with random dummy value (that matches the specified pattern in OAS)
")</f>
        <v>#### Preparation:
- GETing CC (/core-model-1-4:control-construct)
- searching CC for op-s of /v1/update-operation-key , storing operation-key
- searching CC for random op-c or op-s, store it
- POST /v1/update-operation-key
   - with all attributes according to values chosen from above, BUT the chosen attribute with random dummy value (that matches the specified pattern in OAS)
    -operation-key from above
    - reasonable parameters</v>
      </c>
      <c r="M72" s="17" t="str">
        <f>SUBSTITUTE(M$5,"- attributes formed according to above chosen values
", "- with all attributes according to values chosen from above, BUT the chosen attribute with random dummy value (that matches the specified pattern in OAS)
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the chosen attribute with random dummy value (that matches the specified pattern in OAS)
    -operation-key from above
    - reasonable parameters</v>
      </c>
      <c r="N72" s="54" t="s">
        <v>44</v>
      </c>
      <c r="O72" s="54" t="s">
        <v>44</v>
      </c>
      <c r="P72" s="54" t="s">
        <v>44</v>
      </c>
      <c r="Q72" s="54" t="s">
        <v>44</v>
      </c>
      <c r="R72" s="54" t="s">
        <v>44</v>
      </c>
    </row>
    <row r="73" spans="1:18" ht="75" x14ac:dyDescent="0.25">
      <c r="A73" s="117"/>
      <c r="B73" s="26" t="s">
        <v>99</v>
      </c>
      <c r="C73" s="29" t="s">
        <v>100</v>
      </c>
      <c r="D73" s="29" t="s">
        <v>100</v>
      </c>
      <c r="E73" s="30" t="s">
        <v>101</v>
      </c>
      <c r="F73" s="30" t="s">
        <v>102</v>
      </c>
      <c r="G73" s="54" t="s">
        <v>44</v>
      </c>
      <c r="H73" s="30" t="s">
        <v>103</v>
      </c>
      <c r="I73" s="30" t="s">
        <v>104</v>
      </c>
      <c r="J73" s="54" t="s">
        <v>44</v>
      </c>
      <c r="K73" s="30" t="s">
        <v>105</v>
      </c>
      <c r="L73" s="30" t="s">
        <v>106</v>
      </c>
      <c r="M73" s="30" t="s">
        <v>107</v>
      </c>
      <c r="N73" s="54" t="s">
        <v>44</v>
      </c>
      <c r="O73" s="54" t="s">
        <v>44</v>
      </c>
      <c r="P73" s="54" t="s">
        <v>44</v>
      </c>
      <c r="Q73" s="54" t="s">
        <v>44</v>
      </c>
      <c r="R73" s="54" t="s">
        <v>44</v>
      </c>
    </row>
    <row r="74" spans="1:18" ht="30" x14ac:dyDescent="0.25">
      <c r="A74" s="117"/>
      <c r="B74" s="26" t="s">
        <v>75</v>
      </c>
      <c r="C74" s="29" t="s">
        <v>108</v>
      </c>
      <c r="D74" s="29" t="s">
        <v>108</v>
      </c>
      <c r="E74" s="30" t="s">
        <v>109</v>
      </c>
      <c r="F74" s="30" t="s">
        <v>110</v>
      </c>
      <c r="G74" s="54" t="s">
        <v>44</v>
      </c>
      <c r="H74" s="30" t="s">
        <v>111</v>
      </c>
      <c r="I74" s="30" t="s">
        <v>112</v>
      </c>
      <c r="J74" s="54" t="s">
        <v>44</v>
      </c>
      <c r="K74" s="30" t="s">
        <v>113</v>
      </c>
      <c r="L74" s="30" t="s">
        <v>114</v>
      </c>
      <c r="M74" s="30" t="s">
        <v>115</v>
      </c>
      <c r="N74" s="54" t="s">
        <v>44</v>
      </c>
      <c r="O74" s="54" t="s">
        <v>44</v>
      </c>
      <c r="P74" s="54" t="s">
        <v>44</v>
      </c>
      <c r="Q74" s="54" t="s">
        <v>44</v>
      </c>
      <c r="R74" s="54" t="s">
        <v>44</v>
      </c>
    </row>
    <row r="75" spans="1:18" ht="60" x14ac:dyDescent="0.25">
      <c r="A75" s="126"/>
      <c r="B75" s="56" t="s">
        <v>81</v>
      </c>
      <c r="C75" s="21" t="s">
        <v>116</v>
      </c>
      <c r="D75" s="21" t="s">
        <v>116</v>
      </c>
      <c r="E75" s="21" t="s">
        <v>116</v>
      </c>
      <c r="F75" s="21" t="s">
        <v>116</v>
      </c>
      <c r="G75" s="21" t="s">
        <v>44</v>
      </c>
      <c r="H75" s="21" t="s">
        <v>116</v>
      </c>
      <c r="I75" s="21" t="s">
        <v>116</v>
      </c>
      <c r="J75" s="21" t="s">
        <v>203</v>
      </c>
      <c r="K75" s="21" t="s">
        <v>116</v>
      </c>
      <c r="L75" s="21" t="s">
        <v>116</v>
      </c>
      <c r="M75" s="21" t="s">
        <v>116</v>
      </c>
      <c r="N75" s="54" t="s">
        <v>203</v>
      </c>
      <c r="O75" s="21" t="s">
        <v>203</v>
      </c>
      <c r="P75" s="21" t="s">
        <v>203</v>
      </c>
      <c r="Q75" s="21" t="s">
        <v>203</v>
      </c>
      <c r="R75" s="21" t="s">
        <v>203</v>
      </c>
    </row>
    <row r="76" spans="1:18" x14ac:dyDescent="0.25">
      <c r="A76" s="116" t="s">
        <v>117</v>
      </c>
      <c r="B76" s="25" t="s">
        <v>118</v>
      </c>
      <c r="C76" s="33" t="s">
        <v>118</v>
      </c>
      <c r="D76" s="33" t="s">
        <v>118</v>
      </c>
      <c r="E76" s="34" t="s">
        <v>118</v>
      </c>
      <c r="F76" s="34" t="s">
        <v>118</v>
      </c>
      <c r="G76" s="34" t="s">
        <v>118</v>
      </c>
      <c r="H76" s="34" t="s">
        <v>118</v>
      </c>
      <c r="I76" s="34" t="s">
        <v>118</v>
      </c>
      <c r="J76" s="34" t="s">
        <v>118</v>
      </c>
      <c r="K76" s="34" t="s">
        <v>118</v>
      </c>
      <c r="L76" s="34" t="s">
        <v>118</v>
      </c>
      <c r="M76" s="34" t="s">
        <v>118</v>
      </c>
      <c r="N76" s="34" t="s">
        <v>118</v>
      </c>
      <c r="O76" s="34" t="s">
        <v>118</v>
      </c>
      <c r="P76" s="34" t="s">
        <v>118</v>
      </c>
      <c r="Q76" s="34" t="s">
        <v>118</v>
      </c>
      <c r="R76" s="34" t="s">
        <v>118</v>
      </c>
    </row>
    <row r="77" spans="1:18" x14ac:dyDescent="0.25">
      <c r="A77" s="116"/>
      <c r="B77" s="52" t="s">
        <v>203</v>
      </c>
      <c r="C77" s="69" t="s">
        <v>119</v>
      </c>
      <c r="D77" s="70" t="s">
        <v>120</v>
      </c>
      <c r="E77" s="71" t="s">
        <v>44</v>
      </c>
      <c r="F77" s="71" t="s">
        <v>44</v>
      </c>
      <c r="G77" s="71" t="s">
        <v>44</v>
      </c>
      <c r="H77" s="71" t="s">
        <v>44</v>
      </c>
      <c r="I77" s="71" t="s">
        <v>44</v>
      </c>
      <c r="J77" s="71" t="s">
        <v>44</v>
      </c>
      <c r="K77" s="71" t="s">
        <v>44</v>
      </c>
      <c r="L77" s="71" t="s">
        <v>44</v>
      </c>
      <c r="M77" s="71" t="s">
        <v>44</v>
      </c>
      <c r="N77" s="71" t="s">
        <v>44</v>
      </c>
      <c r="O77" s="71" t="s">
        <v>44</v>
      </c>
      <c r="P77" s="71" t="s">
        <v>44</v>
      </c>
      <c r="Q77" s="71" t="s">
        <v>44</v>
      </c>
      <c r="R77" s="71" t="s">
        <v>44</v>
      </c>
    </row>
    <row r="78" spans="1:18" ht="30" x14ac:dyDescent="0.25">
      <c r="A78" s="117"/>
      <c r="B78" s="26" t="s">
        <v>67</v>
      </c>
      <c r="C78" s="72" t="str">
        <f>$B$78</f>
        <v>#### Requires:
- ExecutionAndTraceLog server to operate</v>
      </c>
      <c r="D78" s="72" t="str">
        <f>$B$78</f>
        <v>#### Requires:
- ExecutionAndTraceLog server to operate</v>
      </c>
      <c r="E78" s="73" t="s">
        <v>44</v>
      </c>
      <c r="F78" s="73" t="s">
        <v>44</v>
      </c>
      <c r="G78" s="54" t="s">
        <v>44</v>
      </c>
      <c r="H78" s="54" t="s">
        <v>44</v>
      </c>
      <c r="I78" s="54" t="s">
        <v>44</v>
      </c>
      <c r="J78" s="54" t="s">
        <v>44</v>
      </c>
      <c r="K78" s="54" t="s">
        <v>44</v>
      </c>
      <c r="L78" s="54" t="s">
        <v>44</v>
      </c>
      <c r="M78" s="54" t="s">
        <v>44</v>
      </c>
      <c r="N78" s="54" t="s">
        <v>44</v>
      </c>
      <c r="O78" s="54" t="s">
        <v>44</v>
      </c>
      <c r="P78" s="54" t="s">
        <v>44</v>
      </c>
      <c r="Q78" s="54" t="s">
        <v>44</v>
      </c>
      <c r="R78" s="54" t="s">
        <v>44</v>
      </c>
    </row>
    <row r="79" spans="1:18" ht="345" x14ac:dyDescent="0.25">
      <c r="A79" s="117"/>
      <c r="B79" s="26" t="s">
        <v>121</v>
      </c>
      <c r="C79" s="27" t="str">
        <f>C$33&amp;CONCATENATE("
- From retrieved CC in step 1: also search CC for output fc-port of ServiceRequestCausesLoggingRequest, 
its corresponding op-c, http-c and tcp-c, storing them for later verification request
- Before POSTting sampling request ,",C$3," ")&amp;CONCATENATE("
   - GET EaTL/CC (while using IP and port from above)
     - search CC for op-c of /v1/list-records-of-flow, storing operation-key")</f>
        <v>#### Preparation:
- GETing CC (/core-model-1-4:control-construct
- searching CC for op-s of /v1/register-yourself, storing operation-key
- POST /v1/register-yourself with  
   - operation-key from above
  - reasonable parameters
- From retrieved CC in step 1: also search CC for output fc-port of ServiceRequestCausesLoggingRequest, 
its corresponding op-c, http-c and tcp-c, storing them for later verification request
- Before POSTting sampling request ,/v1/register-yourself 
   - GET EaTL/CC (while using IP and port from above)
     - search CC for op-c of /v1/list-records-of-flow, storing operation-key</v>
      </c>
      <c r="D79" s="27" t="str">
        <f>D$5&amp;CONCATENATE("
- From retrieved CC in step 1: also search CC for output fc-port of ServiceRequestCausesLoggingRequest, 
its corresponding op-c, http-c and tcp-c, storing them for later verification request
- Before POSTting sampling request ,",D$3," ")&amp;CONCATENATE("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,/v1/embed-yourself 
   - GET EaTL/CC (while using IP and port from above)
     - search CC for op-c of /v1/list-records-of-flow, storing operation-key</v>
      </c>
      <c r="E79" s="73" t="s">
        <v>44</v>
      </c>
      <c r="F79" s="73" t="s">
        <v>44</v>
      </c>
      <c r="G79" s="54" t="s">
        <v>44</v>
      </c>
      <c r="H79" s="54" t="s">
        <v>44</v>
      </c>
      <c r="I79" s="54" t="s">
        <v>44</v>
      </c>
      <c r="J79" s="54" t="s">
        <v>44</v>
      </c>
      <c r="K79" s="54" t="s">
        <v>44</v>
      </c>
      <c r="L79" s="54" t="s">
        <v>44</v>
      </c>
      <c r="M79" s="54" t="s">
        <v>44</v>
      </c>
      <c r="N79" s="54" t="s">
        <v>44</v>
      </c>
      <c r="O79" s="54" t="s">
        <v>44</v>
      </c>
      <c r="P79" s="54" t="s">
        <v>44</v>
      </c>
      <c r="Q79" s="54" t="s">
        <v>44</v>
      </c>
      <c r="R79" s="54" t="s">
        <v>44</v>
      </c>
    </row>
    <row r="80" spans="1:18" ht="165" x14ac:dyDescent="0.25">
      <c r="A80" s="117"/>
      <c r="B80" s="26" t="s">
        <v>122</v>
      </c>
      <c r="C80" s="29" t="str">
        <f>CONCATENATE("#### Testing:
- POST ExecutionAndTraceLog/v1/list-records-of-flow with 
   - IP and port from above
   - operation-key from above
   - DummyValue of x-correlator
   - checking response ")&amp;CONCATENATE("
   - checking same record for containing DummyXCorrelator and application-name, release-number and operation-name configured in ",C$77,", trace-indicator=expected unique trace-indicator(values appened with unique numbers) and other attributes as expected.")</f>
        <v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configured in PromptForRegisteringCausesRegistrationRequest, trace-indicator=expected unique trace-indicator(values appened with unique numbers) and other attributes as expected.</v>
      </c>
      <c r="D80" s="29" t="str">
        <f>CONCATENATE("#### Testing:
- POST ExecutionAndTraceLog/v1/list-records-of-flow with 
   - IP and port from above
   - operation-key from above
   - DummyValue of x-correlator
   - checking response ")&amp;CONCATENATE("
   - checking same record for containing DummyXCorrelator and application-name, release-number and operation-name configured in ",D$77,", trace-indicator=expected unique trace-indicator(values appened with unique numbers) and other attributes as expected.")</f>
        <v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configured in PromptForEmbeddingCausesRequestForBequeathingData, trace-indicator=expected unique trace-indicator(values appened with unique numbers) and other attributes as expected.</v>
      </c>
      <c r="E80" s="73" t="s">
        <v>44</v>
      </c>
      <c r="F80" s="73" t="s">
        <v>44</v>
      </c>
      <c r="G80" s="54" t="s">
        <v>44</v>
      </c>
      <c r="H80" s="54" t="s">
        <v>44</v>
      </c>
      <c r="I80" s="54" t="s">
        <v>44</v>
      </c>
      <c r="J80" s="54" t="s">
        <v>44</v>
      </c>
      <c r="K80" s="54" t="s">
        <v>44</v>
      </c>
      <c r="L80" s="54" t="s">
        <v>44</v>
      </c>
      <c r="M80" s="54" t="s">
        <v>44</v>
      </c>
      <c r="N80" s="54" t="s">
        <v>44</v>
      </c>
      <c r="O80" s="54" t="s">
        <v>44</v>
      </c>
      <c r="P80" s="54" t="s">
        <v>44</v>
      </c>
      <c r="Q80" s="54" t="s">
        <v>44</v>
      </c>
      <c r="R80" s="54" t="s">
        <v>44</v>
      </c>
    </row>
    <row r="81" spans="1:18" ht="30" x14ac:dyDescent="0.25">
      <c r="A81" s="117"/>
      <c r="B81" s="16" t="str">
        <f>$B7</f>
        <v>#### Clearing:
- not applicable</v>
      </c>
      <c r="C81" s="19" t="str">
        <f>$B7</f>
        <v>#### Clearing:
- not applicable</v>
      </c>
      <c r="D81" s="19" t="str">
        <f>$B7</f>
        <v>#### Clearing:
- not applicable</v>
      </c>
      <c r="E81" s="73" t="s">
        <v>44</v>
      </c>
      <c r="F81" s="73" t="s">
        <v>44</v>
      </c>
      <c r="G81" s="54" t="s">
        <v>44</v>
      </c>
      <c r="H81" s="54" t="s">
        <v>44</v>
      </c>
      <c r="I81" s="54" t="s">
        <v>44</v>
      </c>
      <c r="J81" s="54" t="s">
        <v>44</v>
      </c>
      <c r="K81" s="54" t="s">
        <v>44</v>
      </c>
      <c r="L81" s="54" t="s">
        <v>44</v>
      </c>
      <c r="M81" s="54" t="s">
        <v>44</v>
      </c>
      <c r="N81" s="54" t="s">
        <v>44</v>
      </c>
      <c r="O81" s="54" t="s">
        <v>44</v>
      </c>
      <c r="P81" s="54" t="s">
        <v>44</v>
      </c>
      <c r="Q81" s="54" t="s">
        <v>44</v>
      </c>
      <c r="R81" s="54" t="s">
        <v>44</v>
      </c>
    </row>
    <row r="82" spans="1:18" x14ac:dyDescent="0.25">
      <c r="A82" s="116" t="s">
        <v>123</v>
      </c>
      <c r="B82" s="49" t="s">
        <v>124</v>
      </c>
      <c r="C82" s="50" t="s">
        <v>124</v>
      </c>
      <c r="D82" s="50" t="s">
        <v>124</v>
      </c>
      <c r="E82" s="51" t="s">
        <v>124</v>
      </c>
      <c r="F82" s="51" t="s">
        <v>124</v>
      </c>
      <c r="G82" s="51" t="s">
        <v>124</v>
      </c>
      <c r="H82" s="51" t="s">
        <v>124</v>
      </c>
      <c r="I82" s="51" t="s">
        <v>124</v>
      </c>
      <c r="J82" s="51" t="s">
        <v>124</v>
      </c>
      <c r="K82" s="51" t="s">
        <v>124</v>
      </c>
      <c r="L82" s="51" t="s">
        <v>124</v>
      </c>
      <c r="M82" s="51" t="s">
        <v>124</v>
      </c>
      <c r="N82" s="51" t="s">
        <v>124</v>
      </c>
      <c r="O82" s="51" t="s">
        <v>124</v>
      </c>
      <c r="P82" s="51" t="s">
        <v>124</v>
      </c>
      <c r="Q82" s="51" t="s">
        <v>124</v>
      </c>
      <c r="R82" s="51" t="s">
        <v>124</v>
      </c>
    </row>
    <row r="83" spans="1:18" x14ac:dyDescent="0.25">
      <c r="A83" s="116"/>
      <c r="B83" s="56" t="s">
        <v>203</v>
      </c>
      <c r="C83" s="74" t="s">
        <v>203</v>
      </c>
      <c r="D83" s="74" t="s">
        <v>203</v>
      </c>
      <c r="E83" s="75" t="s">
        <v>203</v>
      </c>
      <c r="F83" s="75" t="s">
        <v>203</v>
      </c>
      <c r="G83" s="75" t="s">
        <v>237</v>
      </c>
      <c r="H83" s="75" t="s">
        <v>203</v>
      </c>
      <c r="I83" s="75" t="s">
        <v>203</v>
      </c>
      <c r="J83" s="75" t="s">
        <v>203</v>
      </c>
      <c r="K83" s="75" t="s">
        <v>203</v>
      </c>
      <c r="L83" s="75" t="s">
        <v>203</v>
      </c>
      <c r="M83" s="75" t="s">
        <v>203</v>
      </c>
      <c r="N83" s="75" t="s">
        <v>203</v>
      </c>
      <c r="O83" s="75" t="s">
        <v>203</v>
      </c>
      <c r="P83" s="75" t="s">
        <v>203</v>
      </c>
      <c r="Q83" s="75" t="s">
        <v>203</v>
      </c>
      <c r="R83" s="75" t="s">
        <v>203</v>
      </c>
    </row>
    <row r="84" spans="1:18" ht="345" x14ac:dyDescent="0.25">
      <c r="A84" s="116"/>
      <c r="B84" s="52" t="s">
        <v>125</v>
      </c>
      <c r="C84" s="76" t="s">
        <v>44</v>
      </c>
      <c r="D84" s="76" t="s">
        <v>44</v>
      </c>
      <c r="E84" s="77" t="s">
        <v>44</v>
      </c>
      <c r="F84" s="77" t="s">
        <v>44</v>
      </c>
      <c r="G84" s="18" t="str">
        <f>CONCATENATE("#### Preparation:
- GETing CC (/core-model-1-4:control-construct
- searching CC for op-s of /v1/end-subscription, storing operation-key.
- searching CC for FC with forwarding-name = 'forwarding under test', find sibling MANAGEMENT fc-port for ",G$3,", find its op-s, store it")&amp;CONCATENATE("
- searching CC for op-s of register-application, regard-updated-approval-status and deregister-application, strore them 
- POST /v1/register-application
  - with attributes filled with random values to craete a dummy application")&amp;CONCATENATE("
-POST /v1regard-updated-approval-statsus
   - with APPROVAL_STATUS=APPROVED  for the registered dummy application
-POST actual sampling requset for 'forwarding under test'")&amp;CONCATENATE("
   - with attributes filled with http and tcp-client values as the previously approved random application, subscriber-operation=regard-application/disregard-application")&amp;CONCATENATE("
-GET control-construct, search for operation-client uuid of subscribed subscriber-operation of the random application. Find the fc OUTPUT-port list of 'forwarding-under-test' with ltp having value as the dummy extracted op-c uuid, store the fc-port")&amp;CONCATENATE("
- POST  ",G$3," with  
    - all attributes according to dummy  http-c and op-s 
    -operation-key from above
    - reasonable parameters")</f>
        <v>#### Preparation:
- GETing CC (/core-model-1-4:control-construct
- searching CC for op-s of /v1/end-subscription, storing operation-key.
- searching CC for FC with forwarding-name = 'forwarding under test', find sibling MANAGEMENT fc-port for /v1/end-subscription, find its op-s, store it
- searching CC for op-s of register-application, regard-updated-approval-status and deregister-application, strore them 
- POST /v1/register-application
  - with attributes filled with random values to craete a dummy application
-POST /v1regard-updated-approval-statsus
   - with APPROVAL_STATUS=APPROVED  for the registered dummy application
-POST actual sampling requset for 'forwarding under test'
   - with attributes filled with http and tcp-client values as the previously approved random application, subscriber-operation=regard-application/disregard-application
-GET control-construct, search for operation-client uuid of subscribed subscriber-operation of the random application. Find the fc OUTPUT-port list of 'forwarding-under-test' with ltp having value as the dummy extracted op-c uuid, store the fc-port
- POST  /v1/end-subscription with  
    - all attributes according to dummy  http-c and op-s 
    -operation-key from above
    - reasonable parameters</v>
      </c>
      <c r="H84" s="73" t="s">
        <v>44</v>
      </c>
      <c r="I84" s="54" t="s">
        <v>44</v>
      </c>
      <c r="J84" s="54" t="s">
        <v>44</v>
      </c>
      <c r="K84" s="54" t="s">
        <v>44</v>
      </c>
      <c r="L84" s="54" t="s">
        <v>203</v>
      </c>
      <c r="M84" s="54" t="s">
        <v>203</v>
      </c>
      <c r="N84" s="54" t="s">
        <v>44</v>
      </c>
      <c r="O84" s="54" t="s">
        <v>44</v>
      </c>
      <c r="P84" s="54" t="s">
        <v>44</v>
      </c>
      <c r="Q84" s="54" t="s">
        <v>44</v>
      </c>
      <c r="R84" s="54" t="s">
        <v>44</v>
      </c>
    </row>
    <row r="85" spans="1:18" ht="90" x14ac:dyDescent="0.25">
      <c r="A85" s="117"/>
      <c r="B85" s="56" t="s">
        <v>126</v>
      </c>
      <c r="C85" s="76" t="s">
        <v>44</v>
      </c>
      <c r="D85" s="76" t="s">
        <v>44</v>
      </c>
      <c r="E85" s="77" t="s">
        <v>44</v>
      </c>
      <c r="F85" s="77" t="s">
        <v>44</v>
      </c>
      <c r="G85" s="21" t="s">
        <v>238</v>
      </c>
      <c r="H85" s="77" t="s">
        <v>44</v>
      </c>
      <c r="I85" s="54" t="s">
        <v>44</v>
      </c>
      <c r="J85" s="54" t="s">
        <v>44</v>
      </c>
      <c r="K85" s="54" t="s">
        <v>44</v>
      </c>
      <c r="L85" s="54" t="s">
        <v>203</v>
      </c>
      <c r="M85" s="54" t="s">
        <v>203</v>
      </c>
      <c r="N85" s="54" t="s">
        <v>44</v>
      </c>
      <c r="O85" s="54" t="s">
        <v>44</v>
      </c>
      <c r="P85" s="54" t="s">
        <v>44</v>
      </c>
      <c r="Q85" s="54" t="s">
        <v>44</v>
      </c>
      <c r="R85" s="54" t="s">
        <v>44</v>
      </c>
    </row>
    <row r="86" spans="1:18" ht="45" x14ac:dyDescent="0.25">
      <c r="A86" s="117"/>
      <c r="B86" s="56" t="s">
        <v>75</v>
      </c>
      <c r="C86" s="76" t="s">
        <v>44</v>
      </c>
      <c r="D86" s="76" t="s">
        <v>44</v>
      </c>
      <c r="E86" s="77" t="s">
        <v>44</v>
      </c>
      <c r="F86" s="77" t="s">
        <v>44</v>
      </c>
      <c r="G86" s="21" t="s">
        <v>127</v>
      </c>
      <c r="H86" s="77" t="s">
        <v>44</v>
      </c>
      <c r="I86" s="54" t="s">
        <v>44</v>
      </c>
      <c r="J86" s="54" t="s">
        <v>44</v>
      </c>
      <c r="K86" s="54" t="s">
        <v>44</v>
      </c>
      <c r="L86" s="54" t="s">
        <v>203</v>
      </c>
      <c r="M86" s="54" t="s">
        <v>203</v>
      </c>
      <c r="N86" s="54" t="s">
        <v>203</v>
      </c>
      <c r="O86" s="54" t="s">
        <v>44</v>
      </c>
      <c r="P86" s="54" t="s">
        <v>203</v>
      </c>
      <c r="Q86" s="54" t="s">
        <v>203</v>
      </c>
      <c r="R86" s="54" t="s">
        <v>203</v>
      </c>
    </row>
    <row r="87" spans="1:18" ht="60" x14ac:dyDescent="0.25">
      <c r="A87" s="65" t="s">
        <v>203</v>
      </c>
      <c r="B87" s="56" t="s">
        <v>81</v>
      </c>
      <c r="C87" s="76" t="s">
        <v>203</v>
      </c>
      <c r="D87" s="76" t="s">
        <v>203</v>
      </c>
      <c r="E87" s="77" t="s">
        <v>203</v>
      </c>
      <c r="F87" s="77" t="s">
        <v>203</v>
      </c>
      <c r="G87" s="21" t="s">
        <v>128</v>
      </c>
      <c r="H87" s="77" t="s">
        <v>203</v>
      </c>
      <c r="I87" s="54" t="s">
        <v>203</v>
      </c>
      <c r="J87" s="54" t="s">
        <v>203</v>
      </c>
      <c r="K87" s="54" t="s">
        <v>203</v>
      </c>
      <c r="L87" s="54" t="s">
        <v>203</v>
      </c>
      <c r="M87" s="54" t="s">
        <v>203</v>
      </c>
      <c r="N87" s="54" t="s">
        <v>203</v>
      </c>
      <c r="O87" s="54" t="s">
        <v>203</v>
      </c>
      <c r="P87" s="54" t="s">
        <v>203</v>
      </c>
      <c r="Q87" s="54" t="s">
        <v>203</v>
      </c>
      <c r="R87" s="54" t="s">
        <v>203</v>
      </c>
    </row>
    <row r="88" spans="1:18" x14ac:dyDescent="0.25">
      <c r="A88" s="65" t="s">
        <v>203</v>
      </c>
      <c r="B88" s="56" t="s">
        <v>203</v>
      </c>
      <c r="C88" s="76" t="s">
        <v>203</v>
      </c>
      <c r="D88" s="76" t="s">
        <v>203</v>
      </c>
      <c r="E88" s="77" t="s">
        <v>203</v>
      </c>
      <c r="F88" s="77" t="s">
        <v>203</v>
      </c>
      <c r="G88" s="75" t="s">
        <v>239</v>
      </c>
      <c r="H88" s="77" t="s">
        <v>203</v>
      </c>
      <c r="I88" s="54" t="s">
        <v>203</v>
      </c>
      <c r="J88" s="54" t="s">
        <v>203</v>
      </c>
      <c r="K88" s="54" t="s">
        <v>203</v>
      </c>
      <c r="L88" s="54" t="s">
        <v>203</v>
      </c>
      <c r="M88" s="54" t="s">
        <v>203</v>
      </c>
      <c r="N88" s="54" t="s">
        <v>203</v>
      </c>
      <c r="O88" s="54" t="s">
        <v>203</v>
      </c>
      <c r="P88" s="54" t="s">
        <v>203</v>
      </c>
      <c r="Q88" s="54" t="s">
        <v>203</v>
      </c>
      <c r="R88" s="54" t="s">
        <v>203</v>
      </c>
    </row>
    <row r="89" spans="1:18" ht="300" x14ac:dyDescent="0.25">
      <c r="A89" s="65" t="s">
        <v>203</v>
      </c>
      <c r="B89" s="56" t="s">
        <v>203</v>
      </c>
      <c r="C89" s="76" t="s">
        <v>203</v>
      </c>
      <c r="D89" s="76" t="s">
        <v>203</v>
      </c>
      <c r="E89" s="77" t="s">
        <v>203</v>
      </c>
      <c r="F89" s="77" t="s">
        <v>203</v>
      </c>
      <c r="G89" s="18" t="str">
        <f>CONCATENATE("#### Preparation:
- GETing CC (/core-model-1-4:control-construct
- searching CC for op-s of /v1/end-subscription, storing operation-key.
- searching CC for FC with forwarding-name = 'forwarding under test', find sibling MANAGEMENT fc-port for ",G$3,", find its op-s, store it")&amp;CONCATENATE("
- searching CC for op-s of regard-application and disregard-application, strore them 
- POST /v1/regard-application
  - with attributes filled with random values to craete a dummy application")&amp;CONCATENATE("
-POST actual sampling requset for 'forwarding under test'
   - with attributes filled with http and tcp-client values as the previously regarded random application, subscriber-operation=regard-updated-link")&amp;CONCATENATE("
-GET control-construct, search for operation-client uuid of subscribed subscriber-operation of the random application. Find the fc OUTPUT-port list of 'forwarding-under-test' with ltp having value as the dummy extracted op-c uuid, store the fc-port")&amp;CONCATENATE("
- POST  ",G$3," with  
    - all attributes according to dummy  http-c and op-s 
    -operation-key from above
    - reasonable parameters")</f>
        <v>#### Preparation:
- GETing CC (/core-model-1-4:control-construct
- searching CC for op-s of /v1/end-subscription, storing operation-key.
- searching CC for FC with forwarding-name = 'forwarding under test', find sibling MANAGEMENT fc-port for /v1/end-subscription, find its op-s, store it
- searching CC for op-s of regard-application and disregard-application, strore them 
- POST /v1/regard-application
  - with attributes filled with random values to craete a dummy application
-POST actual sampling requset for 'forwarding under test'
   - with attributes filled with http and tcp-client values as the previously regarded random application, subscriber-operation=regard-updated-link
-GET control-construct, search for operation-client uuid of subscribed subscriber-operation of the random application. Find the fc OUTPUT-port list of 'forwarding-under-test' with ltp having value as the dummy extracted op-c uuid, store the fc-port
- POST  /v1/end-subscription with  
    - all attributes according to dummy  http-c and op-s 
    -operation-key from above
    - reasonable parameters</v>
      </c>
      <c r="H89" s="77" t="s">
        <v>203</v>
      </c>
      <c r="I89" s="54" t="s">
        <v>203</v>
      </c>
      <c r="J89" s="54" t="s">
        <v>203</v>
      </c>
      <c r="K89" s="54" t="s">
        <v>203</v>
      </c>
      <c r="L89" s="54" t="s">
        <v>203</v>
      </c>
      <c r="M89" s="54" t="s">
        <v>203</v>
      </c>
      <c r="N89" s="54" t="s">
        <v>203</v>
      </c>
      <c r="O89" s="54" t="s">
        <v>203</v>
      </c>
      <c r="P89" s="54" t="s">
        <v>203</v>
      </c>
      <c r="Q89" s="54" t="s">
        <v>203</v>
      </c>
      <c r="R89" s="54" t="s">
        <v>203</v>
      </c>
    </row>
    <row r="90" spans="1:18" ht="90" x14ac:dyDescent="0.25">
      <c r="A90" s="65" t="s">
        <v>203</v>
      </c>
      <c r="B90" s="56" t="s">
        <v>203</v>
      </c>
      <c r="C90" s="76" t="s">
        <v>203</v>
      </c>
      <c r="D90" s="76" t="s">
        <v>203</v>
      </c>
      <c r="E90" s="77" t="s">
        <v>203</v>
      </c>
      <c r="F90" s="77" t="s">
        <v>203</v>
      </c>
      <c r="G90" s="21" t="s">
        <v>238</v>
      </c>
      <c r="H90" s="77" t="s">
        <v>203</v>
      </c>
      <c r="I90" s="54" t="s">
        <v>203</v>
      </c>
      <c r="J90" s="54" t="s">
        <v>203</v>
      </c>
      <c r="K90" s="54" t="s">
        <v>203</v>
      </c>
      <c r="L90" s="54" t="s">
        <v>203</v>
      </c>
      <c r="M90" s="54" t="s">
        <v>203</v>
      </c>
      <c r="N90" s="54" t="s">
        <v>203</v>
      </c>
      <c r="O90" s="54" t="s">
        <v>203</v>
      </c>
      <c r="P90" s="54" t="s">
        <v>203</v>
      </c>
      <c r="Q90" s="54" t="s">
        <v>203</v>
      </c>
      <c r="R90" s="54" t="s">
        <v>203</v>
      </c>
    </row>
    <row r="91" spans="1:18" ht="45" x14ac:dyDescent="0.25">
      <c r="A91" s="65" t="s">
        <v>203</v>
      </c>
      <c r="B91" s="56" t="s">
        <v>203</v>
      </c>
      <c r="C91" s="76" t="s">
        <v>203</v>
      </c>
      <c r="D91" s="76" t="s">
        <v>203</v>
      </c>
      <c r="E91" s="77" t="s">
        <v>203</v>
      </c>
      <c r="F91" s="77" t="s">
        <v>203</v>
      </c>
      <c r="G91" s="21" t="s">
        <v>240</v>
      </c>
      <c r="H91" s="77" t="s">
        <v>203</v>
      </c>
      <c r="I91" s="54" t="s">
        <v>203</v>
      </c>
      <c r="J91" s="54" t="s">
        <v>203</v>
      </c>
      <c r="K91" s="54" t="s">
        <v>203</v>
      </c>
      <c r="L91" s="54" t="s">
        <v>203</v>
      </c>
      <c r="M91" s="54" t="s">
        <v>203</v>
      </c>
      <c r="N91" s="54" t="s">
        <v>203</v>
      </c>
      <c r="O91" s="54" t="s">
        <v>203</v>
      </c>
      <c r="P91" s="54" t="s">
        <v>203</v>
      </c>
      <c r="Q91" s="54" t="s">
        <v>203</v>
      </c>
      <c r="R91" s="54" t="s">
        <v>203</v>
      </c>
    </row>
    <row r="92" spans="1:18" ht="60" x14ac:dyDescent="0.25">
      <c r="A92" s="65" t="s">
        <v>203</v>
      </c>
      <c r="B92" s="56" t="s">
        <v>203</v>
      </c>
      <c r="C92" s="76" t="s">
        <v>203</v>
      </c>
      <c r="D92" s="76" t="s">
        <v>203</v>
      </c>
      <c r="E92" s="77" t="s">
        <v>203</v>
      </c>
      <c r="F92" s="77" t="s">
        <v>203</v>
      </c>
      <c r="G92" s="21" t="s">
        <v>128</v>
      </c>
      <c r="H92" s="77" t="s">
        <v>203</v>
      </c>
      <c r="I92" s="54" t="s">
        <v>203</v>
      </c>
      <c r="J92" s="54" t="s">
        <v>203</v>
      </c>
      <c r="K92" s="54" t="s">
        <v>203</v>
      </c>
      <c r="L92" s="54" t="s">
        <v>203</v>
      </c>
      <c r="M92" s="54" t="s">
        <v>203</v>
      </c>
      <c r="N92" s="54" t="s">
        <v>203</v>
      </c>
      <c r="O92" s="54" t="s">
        <v>203</v>
      </c>
      <c r="P92" s="54" t="s">
        <v>203</v>
      </c>
      <c r="Q92" s="54" t="s">
        <v>203</v>
      </c>
      <c r="R92" s="54" t="s">
        <v>203</v>
      </c>
    </row>
    <row r="93" spans="1:18" ht="30" x14ac:dyDescent="0.25">
      <c r="A93" s="116" t="s">
        <v>129</v>
      </c>
      <c r="B93" s="25" t="s">
        <v>130</v>
      </c>
      <c r="C93" s="33" t="s">
        <v>130</v>
      </c>
      <c r="D93" s="33" t="s">
        <v>130</v>
      </c>
      <c r="E93" s="34" t="s">
        <v>130</v>
      </c>
      <c r="F93" s="34" t="s">
        <v>130</v>
      </c>
      <c r="G93" s="34" t="s">
        <v>130</v>
      </c>
      <c r="H93" s="34" t="s">
        <v>130</v>
      </c>
      <c r="I93" s="34" t="s">
        <v>130</v>
      </c>
      <c r="J93" s="34" t="s">
        <v>130</v>
      </c>
      <c r="K93" s="34" t="s">
        <v>130</v>
      </c>
      <c r="L93" s="34" t="s">
        <v>130</v>
      </c>
      <c r="M93" s="34" t="s">
        <v>130</v>
      </c>
      <c r="N93" s="34" t="s">
        <v>130</v>
      </c>
      <c r="O93" s="34" t="s">
        <v>130</v>
      </c>
      <c r="P93" s="34" t="s">
        <v>130</v>
      </c>
      <c r="Q93" s="34" t="s">
        <v>130</v>
      </c>
      <c r="R93" s="34" t="s">
        <v>130</v>
      </c>
    </row>
    <row r="94" spans="1:18" ht="30" x14ac:dyDescent="0.25">
      <c r="A94" s="121"/>
      <c r="B94" s="26" t="s">
        <v>66</v>
      </c>
      <c r="C94" s="39" t="s">
        <v>66</v>
      </c>
      <c r="D94" s="39" t="s">
        <v>66</v>
      </c>
      <c r="E94" s="41" t="s">
        <v>66</v>
      </c>
      <c r="F94" s="41" t="s">
        <v>66</v>
      </c>
      <c r="G94" s="41" t="s">
        <v>44</v>
      </c>
      <c r="H94" s="41" t="s">
        <v>66</v>
      </c>
      <c r="I94" s="41" t="s">
        <v>66</v>
      </c>
      <c r="J94" s="28" t="s">
        <v>44</v>
      </c>
      <c r="K94" s="41" t="s">
        <v>66</v>
      </c>
      <c r="L94" s="41" t="s">
        <v>44</v>
      </c>
      <c r="M94" s="41" t="s">
        <v>66</v>
      </c>
      <c r="N94" s="54" t="s">
        <v>44</v>
      </c>
      <c r="O94" s="28" t="s">
        <v>44</v>
      </c>
      <c r="P94" s="28" t="s">
        <v>44</v>
      </c>
      <c r="Q94" s="28" t="s">
        <v>44</v>
      </c>
      <c r="R94" s="28" t="s">
        <v>44</v>
      </c>
    </row>
    <row r="95" spans="1:18" ht="375" x14ac:dyDescent="0.25">
      <c r="A95" s="121"/>
      <c r="B95" s="26" t="s">
        <v>131</v>
      </c>
      <c r="C95" s="27" t="str">
        <f>C$33&amp;CONCATENATE("
- From retrieved CC in step 1: also search CC for output fc-port of ServiceRequestCausesLoggingRequest, 
its corresponding op-c, http-c and tcp-c, storing them for later verification request")&amp;CONCATENATE("
- also searching CC for output-fc-port of ServiceRequestCausesLtpUpdateRequest, its corresponding op-c, http-c, storing them")&amp;CONCATENATE("
- Before POSTting sampling request ,",C$3," 
   - GET EaTL/CC (while using IP and port from above)
     - search CC for op-c of /v1/list-records-of-flow, storing operation-key")</f>
        <v>#### Preparation:
- GETing CC (/core-model-1-4:control-construct
- searching CC for op-s of /v1/register-yourself, storing operation-key
- POST /v1/register-yourself with  
   - operation-key from above
  - reasonable parameters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,/v1/register-yourself 
   - GET EaTL/CC (while using IP and port from above)
     - search CC for op-c of /v1/list-records-of-flow, storing operation-key</v>
      </c>
      <c r="D95" s="27" t="str">
        <f>D$33&amp;CONCATENATE("
- From retrieved CC in step 1: also search CC for output fc-port of ServiceRequestCausesLoggingRequest, 
its corresponding op-c, http-c and tcp-c, storing them for later verification request")&amp;CONCATENATE("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95" s="27" t="str">
        <f t="shared" ref="E95:M95" si="55">E$33&amp;CONCATENATE("
- From retrieved CC in step 1: also search CC for output fc-port of ServiceRequestCausesLoggingRequest, 
its corresponding op-c, http-c and tcp-c, storing them for later verification request")&amp;CONCATENATE("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95" s="27" t="str">
        <f t="shared" si="5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95" s="41" t="s">
        <v>44</v>
      </c>
      <c r="H95" s="27" t="str">
        <f t="shared" si="5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/v1/inquire-oam-request-approvals 
   - GET EaTL/CC (while using IP and port from above)
     - search CC for op-c of /v1/list-records-of-flow, storing operation-key</v>
      </c>
      <c r="I95" s="27" t="str">
        <f t="shared" si="55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,/v1/update-client 
   - GET EaTL/CC (while using IP and port from above)
     - search CC for op-c of /v1/list-records-of-flow, storing operation-key</v>
      </c>
      <c r="J95" s="28" t="s">
        <v>44</v>
      </c>
      <c r="K95" s="27" t="str">
        <f t="shared" si="5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95" s="27" t="s">
        <v>44</v>
      </c>
      <c r="M95" s="27" t="str">
        <f t="shared" si="55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,/v1/update-operation-client 
   - GET EaTL/CC (while using IP and port from above)
     - search CC for op-c of /v1/list-records-of-flow, storing operation-key</v>
      </c>
      <c r="N95" s="54" t="s">
        <v>44</v>
      </c>
      <c r="O95" s="28" t="s">
        <v>44</v>
      </c>
      <c r="P95" s="28" t="s">
        <v>44</v>
      </c>
      <c r="Q95" s="28" t="s">
        <v>44</v>
      </c>
      <c r="R95" s="28" t="s">
        <v>44</v>
      </c>
    </row>
    <row r="96" spans="1:18" ht="180" x14ac:dyDescent="0.25">
      <c r="A96" s="121"/>
      <c r="B96" s="26" t="s">
        <v>132</v>
      </c>
      <c r="C96" s="29" t="s">
        <v>241</v>
      </c>
      <c r="D96" s="29" t="s">
        <v>241</v>
      </c>
      <c r="E96" s="29" t="s">
        <v>241</v>
      </c>
      <c r="F96" s="29" t="s">
        <v>241</v>
      </c>
      <c r="G96" s="29" t="s">
        <v>243</v>
      </c>
      <c r="H96" s="29" t="s">
        <v>241</v>
      </c>
      <c r="I96" s="29" t="s">
        <v>241</v>
      </c>
      <c r="J96" s="29" t="s">
        <v>243</v>
      </c>
      <c r="K96" s="29" t="s">
        <v>241</v>
      </c>
      <c r="L96" s="29" t="s">
        <v>243</v>
      </c>
      <c r="M96" s="29" t="s">
        <v>241</v>
      </c>
      <c r="N96" s="54" t="s">
        <v>203</v>
      </c>
      <c r="O96" s="28" t="s">
        <v>203</v>
      </c>
      <c r="P96" s="28" t="s">
        <v>203</v>
      </c>
      <c r="Q96" s="28" t="s">
        <v>203</v>
      </c>
      <c r="R96" s="28" t="s">
        <v>203</v>
      </c>
    </row>
    <row r="97" spans="1:18" ht="55.5" customHeight="1" x14ac:dyDescent="0.25">
      <c r="A97" s="121"/>
      <c r="B97" s="26" t="s">
        <v>75</v>
      </c>
      <c r="C97" s="29" t="s">
        <v>242</v>
      </c>
      <c r="D97" s="29" t="s">
        <v>242</v>
      </c>
      <c r="E97" s="29" t="s">
        <v>242</v>
      </c>
      <c r="F97" s="29" t="s">
        <v>242</v>
      </c>
      <c r="G97" s="29" t="s">
        <v>44</v>
      </c>
      <c r="H97" s="29" t="s">
        <v>242</v>
      </c>
      <c r="I97" s="29" t="s">
        <v>242</v>
      </c>
      <c r="J97" s="29" t="s">
        <v>44</v>
      </c>
      <c r="K97" s="29" t="s">
        <v>242</v>
      </c>
      <c r="L97" s="29" t="s">
        <v>44</v>
      </c>
      <c r="M97" s="29" t="s">
        <v>242</v>
      </c>
      <c r="N97" s="54" t="s">
        <v>203</v>
      </c>
      <c r="O97" s="28" t="s">
        <v>203</v>
      </c>
      <c r="P97" s="28" t="s">
        <v>203</v>
      </c>
      <c r="Q97" s="28" t="s">
        <v>203</v>
      </c>
      <c r="R97" s="28" t="s">
        <v>203</v>
      </c>
    </row>
    <row r="98" spans="1:18" ht="45" x14ac:dyDescent="0.25">
      <c r="A98" s="115" t="s">
        <v>203</v>
      </c>
      <c r="B98" s="56" t="s">
        <v>81</v>
      </c>
      <c r="C98" s="21" t="s">
        <v>133</v>
      </c>
      <c r="D98" s="21" t="s">
        <v>133</v>
      </c>
      <c r="E98" s="21" t="s">
        <v>133</v>
      </c>
      <c r="F98" s="21" t="s">
        <v>133</v>
      </c>
      <c r="G98" s="21" t="s">
        <v>44</v>
      </c>
      <c r="H98" s="21" t="s">
        <v>133</v>
      </c>
      <c r="I98" s="21" t="s">
        <v>133</v>
      </c>
      <c r="J98" s="21" t="s">
        <v>44</v>
      </c>
      <c r="K98" s="21" t="s">
        <v>133</v>
      </c>
      <c r="L98" s="21" t="s">
        <v>44</v>
      </c>
      <c r="M98" s="21" t="s">
        <v>133</v>
      </c>
      <c r="N98" s="54" t="s">
        <v>203</v>
      </c>
      <c r="O98" s="28" t="s">
        <v>203</v>
      </c>
      <c r="P98" s="28" t="s">
        <v>203</v>
      </c>
      <c r="Q98" s="28" t="s">
        <v>203</v>
      </c>
      <c r="R98" s="28" t="s">
        <v>203</v>
      </c>
    </row>
    <row r="99" spans="1:18" ht="30" x14ac:dyDescent="0.25">
      <c r="A99" s="119" t="s">
        <v>134</v>
      </c>
      <c r="B99" s="25" t="s">
        <v>135</v>
      </c>
      <c r="C99" s="33" t="s">
        <v>135</v>
      </c>
      <c r="D99" s="33" t="s">
        <v>135</v>
      </c>
      <c r="E99" s="34" t="s">
        <v>135</v>
      </c>
      <c r="F99" s="34" t="s">
        <v>135</v>
      </c>
      <c r="G99" s="34" t="s">
        <v>135</v>
      </c>
      <c r="H99" s="34" t="s">
        <v>135</v>
      </c>
      <c r="I99" s="34" t="s">
        <v>135</v>
      </c>
      <c r="J99" s="34" t="s">
        <v>135</v>
      </c>
      <c r="K99" s="34" t="s">
        <v>135</v>
      </c>
      <c r="L99" s="34" t="s">
        <v>135</v>
      </c>
      <c r="M99" s="34" t="s">
        <v>135</v>
      </c>
      <c r="N99" s="34" t="s">
        <v>135</v>
      </c>
      <c r="O99" s="34" t="s">
        <v>135</v>
      </c>
      <c r="P99" s="34" t="s">
        <v>135</v>
      </c>
      <c r="Q99" s="34" t="s">
        <v>135</v>
      </c>
      <c r="R99" s="34" t="s">
        <v>135</v>
      </c>
    </row>
    <row r="100" spans="1:18" x14ac:dyDescent="0.25">
      <c r="A100" s="119"/>
      <c r="B100" s="26" t="s">
        <v>203</v>
      </c>
      <c r="C100" s="78" t="s">
        <v>203</v>
      </c>
      <c r="D100" s="78" t="s">
        <v>203</v>
      </c>
      <c r="E100" s="79" t="s">
        <v>203</v>
      </c>
      <c r="F100" s="79" t="s">
        <v>203</v>
      </c>
      <c r="G100" s="79" t="s">
        <v>203</v>
      </c>
      <c r="H100" s="79" t="s">
        <v>203</v>
      </c>
      <c r="I100" s="79" t="s">
        <v>203</v>
      </c>
      <c r="J100" s="79" t="s">
        <v>203</v>
      </c>
      <c r="K100" s="79" t="s">
        <v>203</v>
      </c>
      <c r="L100" s="79" t="s">
        <v>203</v>
      </c>
      <c r="M100" s="79" t="s">
        <v>203</v>
      </c>
      <c r="N100" s="79" t="s">
        <v>203</v>
      </c>
      <c r="O100" s="79" t="s">
        <v>203</v>
      </c>
      <c r="P100" s="79" t="s">
        <v>203</v>
      </c>
      <c r="Q100" s="79" t="s">
        <v>203</v>
      </c>
      <c r="R100" s="79" t="s">
        <v>203</v>
      </c>
    </row>
    <row r="101" spans="1:18" ht="30" x14ac:dyDescent="0.25">
      <c r="A101" s="117"/>
      <c r="B101" s="26" t="s">
        <v>66</v>
      </c>
      <c r="C101" s="27" t="s">
        <v>44</v>
      </c>
      <c r="D101" s="27" t="s">
        <v>44</v>
      </c>
      <c r="E101" s="28" t="s">
        <v>44</v>
      </c>
      <c r="F101" s="28" t="s">
        <v>44</v>
      </c>
      <c r="G101" s="28" t="s">
        <v>44</v>
      </c>
      <c r="H101" s="28" t="s">
        <v>44</v>
      </c>
      <c r="I101" s="28" t="s">
        <v>44</v>
      </c>
      <c r="J101" s="28" t="s">
        <v>44</v>
      </c>
      <c r="K101" s="28" t="s">
        <v>44</v>
      </c>
      <c r="L101" s="28" t="s">
        <v>44</v>
      </c>
      <c r="M101" s="28" t="s">
        <v>44</v>
      </c>
      <c r="N101" s="54" t="s">
        <v>203</v>
      </c>
      <c r="O101" s="28" t="s">
        <v>44</v>
      </c>
      <c r="P101" s="28" t="s">
        <v>44</v>
      </c>
      <c r="Q101" s="28" t="s">
        <v>44</v>
      </c>
      <c r="R101" s="28" t="s">
        <v>44</v>
      </c>
    </row>
    <row r="102" spans="1:18" ht="135" x14ac:dyDescent="0.25">
      <c r="A102" s="117"/>
      <c r="B102" s="26" t="s">
        <v>136</v>
      </c>
      <c r="C102" s="27" t="s">
        <v>44</v>
      </c>
      <c r="D102" s="27" t="s">
        <v>44</v>
      </c>
      <c r="E102" s="28" t="s">
        <v>44</v>
      </c>
      <c r="F102" s="28" t="s">
        <v>44</v>
      </c>
      <c r="G102" s="28" t="s">
        <v>44</v>
      </c>
      <c r="H102" s="28" t="s">
        <v>44</v>
      </c>
      <c r="I102" s="28" t="s">
        <v>44</v>
      </c>
      <c r="J102" s="28" t="s">
        <v>44</v>
      </c>
      <c r="K102" s="28" t="s">
        <v>44</v>
      </c>
      <c r="L102" s="28" t="s">
        <v>44</v>
      </c>
      <c r="M102" s="28" t="s">
        <v>44</v>
      </c>
      <c r="N102" s="54" t="s">
        <v>203</v>
      </c>
      <c r="O102" s="28" t="s">
        <v>44</v>
      </c>
      <c r="P102" s="28" t="s">
        <v>44</v>
      </c>
      <c r="Q102" s="28" t="s">
        <v>44</v>
      </c>
      <c r="R102" s="28" t="s">
        <v>44</v>
      </c>
    </row>
    <row r="103" spans="1:18" ht="150" x14ac:dyDescent="0.25">
      <c r="A103" s="117"/>
      <c r="B103" s="26" t="s">
        <v>137</v>
      </c>
      <c r="C103" s="27" t="s">
        <v>203</v>
      </c>
      <c r="D103" s="27" t="s">
        <v>203</v>
      </c>
      <c r="E103" s="28" t="s">
        <v>203</v>
      </c>
      <c r="F103" s="28" t="s">
        <v>203</v>
      </c>
      <c r="G103" s="28" t="s">
        <v>203</v>
      </c>
      <c r="H103" s="28" t="s">
        <v>203</v>
      </c>
      <c r="I103" s="28" t="s">
        <v>203</v>
      </c>
      <c r="J103" s="28" t="s">
        <v>203</v>
      </c>
      <c r="K103" s="28" t="s">
        <v>203</v>
      </c>
      <c r="L103" s="28" t="s">
        <v>203</v>
      </c>
      <c r="M103" s="28" t="s">
        <v>203</v>
      </c>
      <c r="N103" s="54" t="s">
        <v>203</v>
      </c>
      <c r="O103" s="28" t="s">
        <v>203</v>
      </c>
      <c r="P103" s="28" t="s">
        <v>203</v>
      </c>
      <c r="Q103" s="28" t="s">
        <v>203</v>
      </c>
      <c r="R103" s="28" t="s">
        <v>203</v>
      </c>
    </row>
    <row r="104" spans="1:18" ht="30" x14ac:dyDescent="0.25">
      <c r="A104" s="117"/>
      <c r="B104" s="62" t="s">
        <v>75</v>
      </c>
      <c r="C104" s="82" t="s">
        <v>203</v>
      </c>
      <c r="D104" s="82" t="s">
        <v>203</v>
      </c>
      <c r="E104" s="81" t="s">
        <v>203</v>
      </c>
      <c r="F104" s="81" t="s">
        <v>203</v>
      </c>
      <c r="G104" s="81" t="s">
        <v>203</v>
      </c>
      <c r="H104" s="81" t="s">
        <v>203</v>
      </c>
      <c r="I104" s="81" t="s">
        <v>203</v>
      </c>
      <c r="J104" s="81" t="s">
        <v>203</v>
      </c>
      <c r="K104" s="81" t="s">
        <v>203</v>
      </c>
      <c r="L104" s="81" t="s">
        <v>203</v>
      </c>
      <c r="M104" s="81" t="s">
        <v>203</v>
      </c>
      <c r="N104" s="59" t="s">
        <v>203</v>
      </c>
      <c r="O104" s="81" t="s">
        <v>203</v>
      </c>
      <c r="P104" s="81" t="s">
        <v>203</v>
      </c>
      <c r="Q104" s="81" t="s">
        <v>203</v>
      </c>
      <c r="R104" s="81" t="s">
        <v>203</v>
      </c>
    </row>
    <row r="105" spans="1:18" ht="30" x14ac:dyDescent="0.25">
      <c r="A105" s="65" t="s">
        <v>203</v>
      </c>
      <c r="B105" s="56" t="s">
        <v>81</v>
      </c>
      <c r="C105" s="27" t="s">
        <v>203</v>
      </c>
      <c r="D105" s="27" t="s">
        <v>203</v>
      </c>
      <c r="E105" s="28" t="s">
        <v>203</v>
      </c>
      <c r="F105" s="28" t="s">
        <v>203</v>
      </c>
      <c r="G105" s="28" t="s">
        <v>203</v>
      </c>
      <c r="H105" s="28" t="s">
        <v>203</v>
      </c>
      <c r="I105" s="28" t="s">
        <v>203</v>
      </c>
      <c r="J105" s="28" t="s">
        <v>203</v>
      </c>
      <c r="K105" s="28" t="s">
        <v>203</v>
      </c>
      <c r="L105" s="28" t="s">
        <v>203</v>
      </c>
      <c r="M105" s="28" t="s">
        <v>203</v>
      </c>
      <c r="N105" s="54" t="s">
        <v>203</v>
      </c>
      <c r="O105" s="28" t="s">
        <v>203</v>
      </c>
      <c r="P105" s="28" t="s">
        <v>203</v>
      </c>
      <c r="Q105" s="28" t="s">
        <v>203</v>
      </c>
      <c r="R105" s="28" t="s">
        <v>203</v>
      </c>
    </row>
    <row r="106" spans="1:18" ht="30" x14ac:dyDescent="0.25">
      <c r="A106" s="119" t="s">
        <v>138</v>
      </c>
      <c r="B106" s="25" t="s">
        <v>139</v>
      </c>
      <c r="C106" s="33" t="s">
        <v>139</v>
      </c>
      <c r="D106" s="33" t="s">
        <v>139</v>
      </c>
      <c r="E106" s="34" t="s">
        <v>139</v>
      </c>
      <c r="F106" s="34" t="s">
        <v>139</v>
      </c>
      <c r="G106" s="34" t="s">
        <v>139</v>
      </c>
      <c r="H106" s="34" t="s">
        <v>139</v>
      </c>
      <c r="I106" s="34" t="s">
        <v>139</v>
      </c>
      <c r="J106" s="34" t="s">
        <v>139</v>
      </c>
      <c r="K106" s="34" t="s">
        <v>139</v>
      </c>
      <c r="L106" s="34" t="s">
        <v>139</v>
      </c>
      <c r="M106" s="34" t="s">
        <v>139</v>
      </c>
      <c r="N106" s="34" t="s">
        <v>139</v>
      </c>
      <c r="O106" s="34" t="s">
        <v>139</v>
      </c>
      <c r="P106" s="34" t="s">
        <v>139</v>
      </c>
      <c r="Q106" s="34" t="s">
        <v>139</v>
      </c>
      <c r="R106" s="34" t="s">
        <v>139</v>
      </c>
    </row>
    <row r="107" spans="1:18" x14ac:dyDescent="0.25">
      <c r="A107" s="119"/>
      <c r="B107" s="26" t="s">
        <v>203</v>
      </c>
      <c r="C107" s="78" t="s">
        <v>203</v>
      </c>
      <c r="D107" s="78" t="s">
        <v>203</v>
      </c>
      <c r="E107" s="79" t="s">
        <v>203</v>
      </c>
      <c r="F107" s="79" t="s">
        <v>203</v>
      </c>
      <c r="G107" s="79" t="s">
        <v>203</v>
      </c>
      <c r="H107" s="79" t="s">
        <v>203</v>
      </c>
      <c r="I107" s="79" t="s">
        <v>203</v>
      </c>
      <c r="J107" s="79" t="s">
        <v>203</v>
      </c>
      <c r="K107" s="79" t="s">
        <v>203</v>
      </c>
      <c r="L107" s="79" t="s">
        <v>203</v>
      </c>
      <c r="M107" s="79" t="s">
        <v>203</v>
      </c>
      <c r="N107" s="79" t="s">
        <v>203</v>
      </c>
      <c r="O107" s="79" t="s">
        <v>203</v>
      </c>
      <c r="P107" s="79" t="s">
        <v>203</v>
      </c>
      <c r="Q107" s="79" t="s">
        <v>203</v>
      </c>
      <c r="R107" s="79" t="s">
        <v>203</v>
      </c>
    </row>
    <row r="108" spans="1:18" ht="30" x14ac:dyDescent="0.25">
      <c r="A108" s="117"/>
      <c r="B108" s="26" t="s">
        <v>66</v>
      </c>
      <c r="C108" s="27" t="s">
        <v>44</v>
      </c>
      <c r="D108" s="27" t="s">
        <v>44</v>
      </c>
      <c r="E108" s="28" t="s">
        <v>44</v>
      </c>
      <c r="F108" s="28" t="s">
        <v>44</v>
      </c>
      <c r="G108" s="28" t="s">
        <v>44</v>
      </c>
      <c r="H108" s="28" t="s">
        <v>44</v>
      </c>
      <c r="I108" s="28" t="s">
        <v>44</v>
      </c>
      <c r="J108" s="28" t="s">
        <v>44</v>
      </c>
      <c r="K108" s="28" t="s">
        <v>44</v>
      </c>
      <c r="L108" s="28" t="s">
        <v>44</v>
      </c>
      <c r="M108" s="28" t="s">
        <v>44</v>
      </c>
      <c r="N108" s="28" t="s">
        <v>44</v>
      </c>
      <c r="O108" s="28" t="s">
        <v>44</v>
      </c>
      <c r="P108" s="28" t="s">
        <v>44</v>
      </c>
      <c r="Q108" s="28" t="s">
        <v>44</v>
      </c>
      <c r="R108" s="28" t="s">
        <v>44</v>
      </c>
    </row>
    <row r="109" spans="1:18" ht="135" x14ac:dyDescent="0.25">
      <c r="A109" s="117"/>
      <c r="B109" s="26" t="s">
        <v>136</v>
      </c>
      <c r="C109" s="27" t="s">
        <v>44</v>
      </c>
      <c r="D109" s="27" t="s">
        <v>44</v>
      </c>
      <c r="E109" s="28" t="s">
        <v>44</v>
      </c>
      <c r="F109" s="28" t="s">
        <v>44</v>
      </c>
      <c r="G109" s="28" t="s">
        <v>44</v>
      </c>
      <c r="H109" s="28" t="s">
        <v>44</v>
      </c>
      <c r="I109" s="28" t="s">
        <v>44</v>
      </c>
      <c r="J109" s="28" t="s">
        <v>44</v>
      </c>
      <c r="K109" s="28" t="s">
        <v>44</v>
      </c>
      <c r="L109" s="28" t="s">
        <v>44</v>
      </c>
      <c r="M109" s="28" t="s">
        <v>44</v>
      </c>
      <c r="N109" s="28" t="s">
        <v>44</v>
      </c>
      <c r="O109" s="28" t="s">
        <v>44</v>
      </c>
      <c r="P109" s="28" t="s">
        <v>44</v>
      </c>
      <c r="Q109" s="28" t="s">
        <v>44</v>
      </c>
      <c r="R109" s="28" t="s">
        <v>44</v>
      </c>
    </row>
    <row r="110" spans="1:18" ht="150" x14ac:dyDescent="0.25">
      <c r="A110" s="117"/>
      <c r="B110" s="26" t="s">
        <v>140</v>
      </c>
      <c r="C110" s="27" t="s">
        <v>203</v>
      </c>
      <c r="D110" s="27" t="s">
        <v>203</v>
      </c>
      <c r="E110" s="28" t="s">
        <v>203</v>
      </c>
      <c r="F110" s="28" t="s">
        <v>203</v>
      </c>
      <c r="G110" s="28" t="s">
        <v>44</v>
      </c>
      <c r="H110" s="28" t="s">
        <v>203</v>
      </c>
      <c r="I110" s="28" t="s">
        <v>203</v>
      </c>
      <c r="J110" s="28" t="s">
        <v>203</v>
      </c>
      <c r="K110" s="28" t="s">
        <v>203</v>
      </c>
      <c r="L110" s="28" t="s">
        <v>203</v>
      </c>
      <c r="M110" s="28" t="s">
        <v>203</v>
      </c>
      <c r="N110" s="54" t="s">
        <v>203</v>
      </c>
      <c r="O110" s="28" t="s">
        <v>203</v>
      </c>
      <c r="P110" s="28" t="s">
        <v>203</v>
      </c>
      <c r="Q110" s="28" t="s">
        <v>203</v>
      </c>
      <c r="R110" s="28" t="s">
        <v>203</v>
      </c>
    </row>
    <row r="111" spans="1:18" ht="30" x14ac:dyDescent="0.25">
      <c r="A111" s="117"/>
      <c r="B111" s="62" t="s">
        <v>75</v>
      </c>
      <c r="C111" s="82" t="s">
        <v>203</v>
      </c>
      <c r="D111" s="82" t="s">
        <v>203</v>
      </c>
      <c r="E111" s="81" t="s">
        <v>203</v>
      </c>
      <c r="F111" s="81" t="s">
        <v>203</v>
      </c>
      <c r="G111" s="81" t="s">
        <v>203</v>
      </c>
      <c r="H111" s="81" t="s">
        <v>203</v>
      </c>
      <c r="I111" s="81" t="s">
        <v>203</v>
      </c>
      <c r="J111" s="81" t="s">
        <v>203</v>
      </c>
      <c r="K111" s="81" t="s">
        <v>203</v>
      </c>
      <c r="L111" s="81" t="s">
        <v>203</v>
      </c>
      <c r="M111" s="81" t="s">
        <v>203</v>
      </c>
      <c r="N111" s="59" t="s">
        <v>203</v>
      </c>
      <c r="O111" s="81" t="s">
        <v>203</v>
      </c>
      <c r="P111" s="81" t="s">
        <v>203</v>
      </c>
      <c r="Q111" s="81" t="s">
        <v>203</v>
      </c>
      <c r="R111" s="81" t="s">
        <v>203</v>
      </c>
    </row>
    <row r="112" spans="1:18" ht="30" x14ac:dyDescent="0.25">
      <c r="A112" s="83" t="s">
        <v>203</v>
      </c>
      <c r="B112" s="56" t="s">
        <v>81</v>
      </c>
      <c r="C112" s="27" t="s">
        <v>203</v>
      </c>
      <c r="D112" s="27" t="s">
        <v>203</v>
      </c>
      <c r="E112" s="28" t="s">
        <v>203</v>
      </c>
      <c r="F112" s="28" t="s">
        <v>203</v>
      </c>
      <c r="G112" s="28" t="s">
        <v>203</v>
      </c>
      <c r="H112" s="28" t="s">
        <v>203</v>
      </c>
      <c r="I112" s="28" t="s">
        <v>203</v>
      </c>
      <c r="J112" s="28" t="s">
        <v>203</v>
      </c>
      <c r="K112" s="28" t="s">
        <v>203</v>
      </c>
      <c r="L112" s="28" t="s">
        <v>203</v>
      </c>
      <c r="M112" s="28" t="s">
        <v>203</v>
      </c>
      <c r="N112" s="54" t="s">
        <v>203</v>
      </c>
      <c r="O112" s="28" t="s">
        <v>203</v>
      </c>
      <c r="P112" s="28" t="s">
        <v>203</v>
      </c>
      <c r="Q112" s="28" t="s">
        <v>203</v>
      </c>
      <c r="R112" s="28" t="s">
        <v>203</v>
      </c>
    </row>
    <row r="113" spans="1:18" ht="30" x14ac:dyDescent="0.25">
      <c r="A113" s="119" t="s">
        <v>141</v>
      </c>
      <c r="B113" s="25" t="s">
        <v>142</v>
      </c>
      <c r="C113" s="33" t="s">
        <v>142</v>
      </c>
      <c r="D113" s="33" t="s">
        <v>142</v>
      </c>
      <c r="E113" s="34" t="s">
        <v>142</v>
      </c>
      <c r="F113" s="34" t="s">
        <v>142</v>
      </c>
      <c r="G113" s="34" t="s">
        <v>142</v>
      </c>
      <c r="H113" s="34" t="s">
        <v>142</v>
      </c>
      <c r="I113" s="34" t="s">
        <v>142</v>
      </c>
      <c r="J113" s="34" t="s">
        <v>142</v>
      </c>
      <c r="K113" s="34" t="s">
        <v>142</v>
      </c>
      <c r="L113" s="34" t="s">
        <v>142</v>
      </c>
      <c r="M113" s="34" t="s">
        <v>142</v>
      </c>
      <c r="N113" s="34" t="s">
        <v>142</v>
      </c>
      <c r="O113" s="34" t="s">
        <v>142</v>
      </c>
      <c r="P113" s="34" t="s">
        <v>142</v>
      </c>
      <c r="Q113" s="34" t="s">
        <v>142</v>
      </c>
      <c r="R113" s="34" t="s">
        <v>142</v>
      </c>
    </row>
    <row r="114" spans="1:18" ht="30" x14ac:dyDescent="0.25">
      <c r="A114" s="117"/>
      <c r="B114" s="26" t="s">
        <v>66</v>
      </c>
      <c r="C114" s="27" t="s">
        <v>44</v>
      </c>
      <c r="D114" s="27" t="s">
        <v>44</v>
      </c>
      <c r="E114" s="28" t="s">
        <v>44</v>
      </c>
      <c r="F114" s="28" t="s">
        <v>44</v>
      </c>
      <c r="G114" s="28" t="s">
        <v>44</v>
      </c>
      <c r="H114" s="28" t="s">
        <v>44</v>
      </c>
      <c r="I114" s="28" t="s">
        <v>44</v>
      </c>
      <c r="J114" s="28" t="s">
        <v>44</v>
      </c>
      <c r="K114" s="28" t="s">
        <v>44</v>
      </c>
      <c r="L114" s="28" t="s">
        <v>44</v>
      </c>
      <c r="M114" s="28" t="s">
        <v>44</v>
      </c>
      <c r="N114" s="54" t="s">
        <v>203</v>
      </c>
      <c r="O114" s="28" t="s">
        <v>44</v>
      </c>
      <c r="P114" s="28" t="s">
        <v>44</v>
      </c>
      <c r="Q114" s="28" t="s">
        <v>44</v>
      </c>
      <c r="R114" s="28" t="s">
        <v>44</v>
      </c>
    </row>
    <row r="115" spans="1:18" ht="135" x14ac:dyDescent="0.25">
      <c r="A115" s="117"/>
      <c r="B115" s="26" t="s">
        <v>136</v>
      </c>
      <c r="C115" s="27" t="s">
        <v>44</v>
      </c>
      <c r="D115" s="27" t="s">
        <v>44</v>
      </c>
      <c r="E115" s="28" t="s">
        <v>44</v>
      </c>
      <c r="F115" s="28" t="s">
        <v>44</v>
      </c>
      <c r="G115" s="28" t="s">
        <v>44</v>
      </c>
      <c r="H115" s="28" t="s">
        <v>44</v>
      </c>
      <c r="I115" s="28" t="s">
        <v>44</v>
      </c>
      <c r="J115" s="28" t="s">
        <v>44</v>
      </c>
      <c r="K115" s="28" t="s">
        <v>44</v>
      </c>
      <c r="L115" s="28" t="s">
        <v>44</v>
      </c>
      <c r="M115" s="28" t="s">
        <v>44</v>
      </c>
      <c r="N115" s="54" t="s">
        <v>203</v>
      </c>
      <c r="O115" s="28" t="s">
        <v>44</v>
      </c>
      <c r="P115" s="28" t="s">
        <v>44</v>
      </c>
      <c r="Q115" s="28" t="s">
        <v>44</v>
      </c>
      <c r="R115" s="28" t="s">
        <v>44</v>
      </c>
    </row>
    <row r="116" spans="1:18" ht="150" x14ac:dyDescent="0.25">
      <c r="A116" s="117"/>
      <c r="B116" s="26" t="s">
        <v>143</v>
      </c>
      <c r="C116" s="27" t="s">
        <v>203</v>
      </c>
      <c r="D116" s="27" t="s">
        <v>203</v>
      </c>
      <c r="E116" s="28" t="s">
        <v>203</v>
      </c>
      <c r="F116" s="28" t="s">
        <v>203</v>
      </c>
      <c r="G116" s="28" t="s">
        <v>203</v>
      </c>
      <c r="H116" s="28" t="s">
        <v>203</v>
      </c>
      <c r="I116" s="28" t="s">
        <v>203</v>
      </c>
      <c r="J116" s="28" t="s">
        <v>203</v>
      </c>
      <c r="K116" s="28" t="s">
        <v>203</v>
      </c>
      <c r="L116" s="28" t="s">
        <v>203</v>
      </c>
      <c r="M116" s="28" t="s">
        <v>203</v>
      </c>
      <c r="N116" s="54" t="s">
        <v>203</v>
      </c>
      <c r="O116" s="28" t="s">
        <v>203</v>
      </c>
      <c r="P116" s="28" t="s">
        <v>203</v>
      </c>
      <c r="Q116" s="28" t="s">
        <v>203</v>
      </c>
      <c r="R116" s="28" t="s">
        <v>203</v>
      </c>
    </row>
    <row r="117" spans="1:18" ht="30" x14ac:dyDescent="0.25">
      <c r="A117" s="117"/>
      <c r="B117" s="62" t="s">
        <v>75</v>
      </c>
      <c r="C117" s="82" t="s">
        <v>203</v>
      </c>
      <c r="D117" s="82" t="s">
        <v>203</v>
      </c>
      <c r="E117" s="81" t="s">
        <v>203</v>
      </c>
      <c r="F117" s="81" t="s">
        <v>203</v>
      </c>
      <c r="G117" s="81" t="s">
        <v>203</v>
      </c>
      <c r="H117" s="81" t="s">
        <v>203</v>
      </c>
      <c r="I117" s="81" t="s">
        <v>203</v>
      </c>
      <c r="J117" s="81" t="s">
        <v>203</v>
      </c>
      <c r="K117" s="81" t="s">
        <v>203</v>
      </c>
      <c r="L117" s="81" t="s">
        <v>203</v>
      </c>
      <c r="M117" s="81" t="s">
        <v>203</v>
      </c>
      <c r="N117" s="59" t="s">
        <v>203</v>
      </c>
      <c r="O117" s="81" t="s">
        <v>203</v>
      </c>
      <c r="P117" s="81" t="s">
        <v>203</v>
      </c>
      <c r="Q117" s="81" t="s">
        <v>203</v>
      </c>
      <c r="R117" s="81" t="s">
        <v>203</v>
      </c>
    </row>
    <row r="118" spans="1:18" ht="30" x14ac:dyDescent="0.25">
      <c r="A118" s="83" t="s">
        <v>203</v>
      </c>
      <c r="B118" s="56" t="s">
        <v>81</v>
      </c>
      <c r="C118" s="27" t="s">
        <v>203</v>
      </c>
      <c r="D118" s="27" t="s">
        <v>203</v>
      </c>
      <c r="E118" s="28" t="s">
        <v>203</v>
      </c>
      <c r="F118" s="28" t="s">
        <v>203</v>
      </c>
      <c r="G118" s="28" t="s">
        <v>203</v>
      </c>
      <c r="H118" s="28" t="s">
        <v>203</v>
      </c>
      <c r="I118" s="28" t="s">
        <v>203</v>
      </c>
      <c r="J118" s="28" t="s">
        <v>203</v>
      </c>
      <c r="K118" s="28" t="s">
        <v>203</v>
      </c>
      <c r="L118" s="28" t="s">
        <v>203</v>
      </c>
      <c r="M118" s="28" t="s">
        <v>203</v>
      </c>
      <c r="N118" s="54" t="s">
        <v>203</v>
      </c>
      <c r="O118" s="28" t="s">
        <v>203</v>
      </c>
      <c r="P118" s="28" t="s">
        <v>203</v>
      </c>
      <c r="Q118" s="28" t="s">
        <v>203</v>
      </c>
      <c r="R118" s="28" t="s">
        <v>203</v>
      </c>
    </row>
    <row r="119" spans="1:18" ht="30" x14ac:dyDescent="0.25">
      <c r="A119" s="119" t="s">
        <v>144</v>
      </c>
      <c r="B119" s="25" t="s">
        <v>145</v>
      </c>
      <c r="C119" s="33" t="s">
        <v>145</v>
      </c>
      <c r="D119" s="33" t="s">
        <v>145</v>
      </c>
      <c r="E119" s="34" t="s">
        <v>145</v>
      </c>
      <c r="F119" s="34" t="s">
        <v>145</v>
      </c>
      <c r="G119" s="34" t="s">
        <v>145</v>
      </c>
      <c r="H119" s="34" t="s">
        <v>145</v>
      </c>
      <c r="I119" s="34" t="s">
        <v>145</v>
      </c>
      <c r="J119" s="34" t="s">
        <v>145</v>
      </c>
      <c r="K119" s="34" t="s">
        <v>145</v>
      </c>
      <c r="L119" s="34" t="s">
        <v>145</v>
      </c>
      <c r="M119" s="34" t="s">
        <v>145</v>
      </c>
      <c r="N119" s="34" t="s">
        <v>145</v>
      </c>
      <c r="O119" s="34" t="s">
        <v>145</v>
      </c>
      <c r="P119" s="34" t="s">
        <v>145</v>
      </c>
      <c r="Q119" s="34" t="s">
        <v>145</v>
      </c>
      <c r="R119" s="34" t="s">
        <v>145</v>
      </c>
    </row>
    <row r="120" spans="1:18" ht="30" x14ac:dyDescent="0.25">
      <c r="A120" s="119"/>
      <c r="B120" s="26" t="s">
        <v>66</v>
      </c>
      <c r="C120" s="78" t="s">
        <v>203</v>
      </c>
      <c r="D120" s="78" t="s">
        <v>203</v>
      </c>
      <c r="E120" s="79" t="s">
        <v>203</v>
      </c>
      <c r="F120" s="79" t="s">
        <v>203</v>
      </c>
      <c r="G120" s="79" t="s">
        <v>244</v>
      </c>
      <c r="H120" s="79" t="s">
        <v>203</v>
      </c>
      <c r="I120" s="79" t="s">
        <v>203</v>
      </c>
      <c r="J120" s="79" t="s">
        <v>203</v>
      </c>
      <c r="K120" s="79" t="s">
        <v>203</v>
      </c>
      <c r="L120" s="79" t="s">
        <v>203</v>
      </c>
      <c r="M120" s="79" t="s">
        <v>203</v>
      </c>
      <c r="N120" s="79" t="s">
        <v>203</v>
      </c>
      <c r="O120" s="79" t="s">
        <v>203</v>
      </c>
      <c r="P120" s="79" t="s">
        <v>203</v>
      </c>
      <c r="Q120" s="79" t="s">
        <v>203</v>
      </c>
      <c r="R120" s="79" t="s">
        <v>203</v>
      </c>
    </row>
    <row r="121" spans="1:18" ht="345" x14ac:dyDescent="0.25">
      <c r="A121" s="117"/>
      <c r="B121" s="26" t="s">
        <v>136</v>
      </c>
      <c r="C121" s="27" t="s">
        <v>44</v>
      </c>
      <c r="D121" s="27" t="s">
        <v>44</v>
      </c>
      <c r="E121" s="28" t="s">
        <v>44</v>
      </c>
      <c r="F121" s="28" t="s">
        <v>44</v>
      </c>
      <c r="G121" s="18" t="str">
        <f>CONCATENATE("#### Preparation:
- GETing CC (/core-model-1-4:control-construct
- searching CC for op-s of /v1/end-subscription, storing operation-key.
- searching CC for FC with forwarding-name = 'forwarding under test', find sibling MANAGEMENT fc-port for ",G$3,", find its op-s, store it")&amp;CONCATENATE("
- searching CC for op-s of register-application, regard-updated-approval-status and deregister-application, strore them 
- - also searching CC for output-fc-port of ServiceRequestCausesFcPortDeletionRequest, its corresponding op-c, http-c, storing them")&amp;CONCATENATE("
- POST /v1/register-application
  - with attributes filled with random values to craete a dummy application")&amp;CONCATENATE("
-POST /v1regard-updated-approval-statsus
   - with APPROVAL_STATUS=APPROVED  for the registered dummy application
-POST actual sampling requset for 'forwarding under test'")&amp;CONCATENATE("
   - with attributes filled with http and tcp-client values as the previously approved random application, subscriber-operation=regard-application/disregard-application")&amp;CONCATENATE("
- POST  ",G$3," with  
    - all attributes according to dummy  http-c and op-s 
    -operation-key from above
    - reasonable parameters")</f>
        <v>#### Preparation:
- GETing CC (/core-model-1-4:control-construct
- searching CC for op-s of /v1/end-subscription, storing operation-key.
- searching CC for FC with forwarding-name = 'forwarding under test', find sibling MANAGEMENT fc-port for /v1/end-subscription, find its op-s, store it
- searching CC for op-s of register-application, regard-updated-approval-status and deregister-application, strore them 
- - also searching CC for output-fc-port of ServiceRequestCausesFcPortDeletionRequest, its corresponding op-c, http-c, storing them
- POST /v1/register-application
  - with attributes filled with random values to craete a dummy application
-POST /v1regard-updated-approval-statsus
   - with APPROVAL_STATUS=APPROVED  for the registered dummy application
-POST actual sampling requset for 'forwarding under test'
   - with attributes filled with http and tcp-client values as the previously approved random application, subscriber-operation=regard-application/disregard-application
- POST  /v1/end-subscription with  
    - all attributes according to dummy  http-c and op-s 
    -operation-key from above
    - reasonable parameters</v>
      </c>
      <c r="H121" s="28" t="s">
        <v>44</v>
      </c>
      <c r="I121" s="28" t="s">
        <v>44</v>
      </c>
      <c r="J121" s="28" t="s">
        <v>44</v>
      </c>
      <c r="K121" s="28" t="s">
        <v>44</v>
      </c>
      <c r="L121" s="28" t="s">
        <v>44</v>
      </c>
      <c r="M121" s="28" t="s">
        <v>44</v>
      </c>
      <c r="N121" s="54" t="s">
        <v>203</v>
      </c>
      <c r="O121" s="28" t="s">
        <v>44</v>
      </c>
      <c r="P121" s="28" t="s">
        <v>44</v>
      </c>
      <c r="Q121" s="28" t="s">
        <v>44</v>
      </c>
      <c r="R121" s="28" t="s">
        <v>44</v>
      </c>
    </row>
    <row r="122" spans="1:18" ht="180" x14ac:dyDescent="0.25">
      <c r="A122" s="117"/>
      <c r="B122" s="26" t="s">
        <v>146</v>
      </c>
      <c r="C122" s="27" t="s">
        <v>44</v>
      </c>
      <c r="D122" s="27" t="s">
        <v>44</v>
      </c>
      <c r="E122" s="28" t="s">
        <v>44</v>
      </c>
      <c r="F122" s="28" t="s">
        <v>44</v>
      </c>
      <c r="G122" s="30" t="s">
        <v>245</v>
      </c>
      <c r="H122" s="28" t="s">
        <v>44</v>
      </c>
      <c r="I122" s="28" t="s">
        <v>44</v>
      </c>
      <c r="J122" s="28" t="s">
        <v>44</v>
      </c>
      <c r="K122" s="28" t="s">
        <v>44</v>
      </c>
      <c r="L122" s="28" t="s">
        <v>44</v>
      </c>
      <c r="M122" s="28" t="s">
        <v>44</v>
      </c>
      <c r="N122" s="54" t="s">
        <v>203</v>
      </c>
      <c r="O122" s="28" t="s">
        <v>44</v>
      </c>
      <c r="P122" s="28" t="s">
        <v>44</v>
      </c>
      <c r="Q122" s="28" t="s">
        <v>44</v>
      </c>
      <c r="R122" s="28" t="s">
        <v>44</v>
      </c>
    </row>
    <row r="123" spans="1:18" ht="45" x14ac:dyDescent="0.25">
      <c r="A123" s="117"/>
      <c r="B123" s="26" t="s">
        <v>75</v>
      </c>
      <c r="C123" s="27" t="s">
        <v>203</v>
      </c>
      <c r="D123" s="27" t="s">
        <v>203</v>
      </c>
      <c r="E123" s="28" t="s">
        <v>203</v>
      </c>
      <c r="F123" s="28" t="s">
        <v>203</v>
      </c>
      <c r="G123" s="21" t="s">
        <v>127</v>
      </c>
      <c r="H123" s="28" t="s">
        <v>203</v>
      </c>
      <c r="I123" s="28" t="s">
        <v>203</v>
      </c>
      <c r="J123" s="28" t="s">
        <v>203</v>
      </c>
      <c r="K123" s="28" t="s">
        <v>203</v>
      </c>
      <c r="L123" s="28" t="s">
        <v>203</v>
      </c>
      <c r="M123" s="28" t="s">
        <v>203</v>
      </c>
      <c r="N123" s="54" t="s">
        <v>203</v>
      </c>
      <c r="O123" s="28" t="s">
        <v>203</v>
      </c>
      <c r="P123" s="28" t="s">
        <v>203</v>
      </c>
      <c r="Q123" s="28" t="s">
        <v>203</v>
      </c>
      <c r="R123" s="28" t="s">
        <v>203</v>
      </c>
    </row>
    <row r="124" spans="1:18" ht="60" x14ac:dyDescent="0.25">
      <c r="A124" s="117"/>
      <c r="B124" s="84" t="s">
        <v>81</v>
      </c>
      <c r="C124" s="85" t="s">
        <v>203</v>
      </c>
      <c r="D124" s="85" t="s">
        <v>203</v>
      </c>
      <c r="E124" s="86" t="s">
        <v>203</v>
      </c>
      <c r="F124" s="86" t="s">
        <v>203</v>
      </c>
      <c r="G124" s="87" t="s">
        <v>128</v>
      </c>
      <c r="H124" s="86" t="s">
        <v>203</v>
      </c>
      <c r="I124" s="86" t="s">
        <v>203</v>
      </c>
      <c r="J124" s="86" t="s">
        <v>203</v>
      </c>
      <c r="K124" s="86" t="s">
        <v>203</v>
      </c>
      <c r="L124" s="86" t="s">
        <v>203</v>
      </c>
      <c r="M124" s="86" t="s">
        <v>203</v>
      </c>
      <c r="N124" s="92" t="s">
        <v>203</v>
      </c>
      <c r="O124" s="86" t="s">
        <v>203</v>
      </c>
      <c r="P124" s="86" t="s">
        <v>203</v>
      </c>
      <c r="Q124" s="86" t="s">
        <v>203</v>
      </c>
      <c r="R124" s="86" t="s">
        <v>203</v>
      </c>
    </row>
    <row r="125" spans="1:18" x14ac:dyDescent="0.25">
      <c r="A125" s="117"/>
      <c r="B125" s="88" t="s">
        <v>203</v>
      </c>
      <c r="C125" s="27" t="s">
        <v>203</v>
      </c>
      <c r="D125" s="27" t="s">
        <v>203</v>
      </c>
      <c r="E125" s="28" t="s">
        <v>203</v>
      </c>
      <c r="F125" s="28" t="s">
        <v>203</v>
      </c>
      <c r="G125" s="79"/>
      <c r="H125" s="28" t="s">
        <v>203</v>
      </c>
      <c r="I125" s="28" t="s">
        <v>203</v>
      </c>
      <c r="J125" s="28" t="s">
        <v>203</v>
      </c>
      <c r="K125" s="28" t="s">
        <v>203</v>
      </c>
      <c r="L125" s="28" t="s">
        <v>203</v>
      </c>
      <c r="M125" s="28" t="s">
        <v>203</v>
      </c>
      <c r="N125" s="54" t="s">
        <v>203</v>
      </c>
      <c r="O125" s="28" t="s">
        <v>203</v>
      </c>
      <c r="P125" s="28" t="s">
        <v>203</v>
      </c>
      <c r="Q125" s="28" t="s">
        <v>203</v>
      </c>
      <c r="R125" s="28" t="s">
        <v>203</v>
      </c>
    </row>
  </sheetData>
  <mergeCells count="24">
    <mergeCell ref="A119:A125"/>
    <mergeCell ref="A54:A57"/>
    <mergeCell ref="A59:A62"/>
    <mergeCell ref="A63:A66"/>
    <mergeCell ref="A67:A70"/>
    <mergeCell ref="A71:A74"/>
    <mergeCell ref="A76:A81"/>
    <mergeCell ref="A82:A86"/>
    <mergeCell ref="A93:A97"/>
    <mergeCell ref="A99:A104"/>
    <mergeCell ref="A106:A111"/>
    <mergeCell ref="A113:A117"/>
    <mergeCell ref="A50:A5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DBA-7C80-47AE-A7B3-37EAB4854C9C}">
  <dimension ref="A1:CE150"/>
  <sheetViews>
    <sheetView zoomScale="80" zoomScaleNormal="8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S29" sqref="BS29"/>
    </sheetView>
  </sheetViews>
  <sheetFormatPr defaultRowHeight="15" x14ac:dyDescent="0.25"/>
  <cols>
    <col min="1" max="1" width="30.7109375" style="91" customWidth="1"/>
    <col min="2" max="83" width="70.7109375" customWidth="1"/>
  </cols>
  <sheetData>
    <row r="1" spans="1:83" ht="18.75" x14ac:dyDescent="0.25">
      <c r="A1" s="1" t="s">
        <v>0</v>
      </c>
      <c r="C1" s="93" t="s">
        <v>148</v>
      </c>
      <c r="D1" s="93" t="s">
        <v>148</v>
      </c>
      <c r="E1" s="109" t="s">
        <v>169</v>
      </c>
      <c r="F1" s="109" t="s">
        <v>169</v>
      </c>
      <c r="G1" s="109" t="s">
        <v>169</v>
      </c>
      <c r="H1" s="109" t="s">
        <v>169</v>
      </c>
      <c r="I1" s="109" t="s">
        <v>169</v>
      </c>
      <c r="J1" s="109" t="s">
        <v>169</v>
      </c>
      <c r="K1" s="109" t="s">
        <v>169</v>
      </c>
      <c r="L1" s="109" t="s">
        <v>169</v>
      </c>
      <c r="M1" s="109" t="s">
        <v>169</v>
      </c>
      <c r="N1" s="109" t="s">
        <v>169</v>
      </c>
      <c r="O1" s="109" t="s">
        <v>169</v>
      </c>
      <c r="P1" s="109" t="s">
        <v>169</v>
      </c>
      <c r="Q1" s="109" t="s">
        <v>169</v>
      </c>
      <c r="R1" s="109" t="s">
        <v>169</v>
      </c>
      <c r="S1" s="109" t="s">
        <v>169</v>
      </c>
      <c r="T1" s="109" t="s">
        <v>169</v>
      </c>
      <c r="U1" s="109" t="s">
        <v>169</v>
      </c>
      <c r="V1" s="109" t="s">
        <v>169</v>
      </c>
      <c r="W1" s="109" t="s">
        <v>169</v>
      </c>
      <c r="X1" s="109" t="s">
        <v>169</v>
      </c>
      <c r="Y1" s="109" t="s">
        <v>169</v>
      </c>
      <c r="Z1" s="109" t="s">
        <v>169</v>
      </c>
      <c r="AA1" s="109" t="s">
        <v>169</v>
      </c>
      <c r="AB1" s="109" t="s">
        <v>169</v>
      </c>
      <c r="AC1" s="109" t="s">
        <v>169</v>
      </c>
      <c r="AD1" s="109" t="s">
        <v>169</v>
      </c>
      <c r="AE1" s="109" t="s">
        <v>169</v>
      </c>
      <c r="AF1" s="109" t="s">
        <v>169</v>
      </c>
      <c r="AG1" s="109" t="s">
        <v>169</v>
      </c>
      <c r="AH1" s="109" t="s">
        <v>169</v>
      </c>
      <c r="AI1" s="109" t="s">
        <v>169</v>
      </c>
      <c r="AJ1" s="109" t="s">
        <v>169</v>
      </c>
      <c r="AK1" s="109" t="s">
        <v>169</v>
      </c>
      <c r="AL1" s="109" t="s">
        <v>203</v>
      </c>
      <c r="AM1" s="109" t="s">
        <v>169</v>
      </c>
      <c r="AN1" s="109" t="s">
        <v>169</v>
      </c>
      <c r="AO1" s="109" t="s">
        <v>169</v>
      </c>
      <c r="AP1" s="109" t="s">
        <v>169</v>
      </c>
      <c r="AQ1" s="109" t="s">
        <v>169</v>
      </c>
      <c r="AR1" s="109" t="s">
        <v>169</v>
      </c>
      <c r="AS1" s="109" t="s">
        <v>169</v>
      </c>
      <c r="AT1" s="109" t="s">
        <v>169</v>
      </c>
      <c r="AU1" s="109" t="s">
        <v>169</v>
      </c>
      <c r="AV1" s="109" t="s">
        <v>169</v>
      </c>
      <c r="AW1" s="109" t="s">
        <v>169</v>
      </c>
      <c r="AX1" s="109" t="s">
        <v>169</v>
      </c>
      <c r="AY1" s="109" t="s">
        <v>169</v>
      </c>
      <c r="AZ1" s="109" t="s">
        <v>169</v>
      </c>
      <c r="BA1" s="109" t="s">
        <v>169</v>
      </c>
      <c r="BB1" s="109" t="s">
        <v>169</v>
      </c>
      <c r="BC1" s="109" t="s">
        <v>169</v>
      </c>
      <c r="BD1" s="109" t="s">
        <v>169</v>
      </c>
      <c r="BE1" s="109" t="s">
        <v>169</v>
      </c>
      <c r="BF1" s="109" t="s">
        <v>169</v>
      </c>
      <c r="BG1" s="109" t="s">
        <v>169</v>
      </c>
      <c r="BH1" s="109" t="s">
        <v>169</v>
      </c>
      <c r="BI1" s="109" t="s">
        <v>169</v>
      </c>
      <c r="BJ1" s="109" t="s">
        <v>169</v>
      </c>
      <c r="BK1" s="109" t="s">
        <v>169</v>
      </c>
      <c r="BL1" s="109" t="s">
        <v>169</v>
      </c>
      <c r="BM1" s="109" t="s">
        <v>169</v>
      </c>
      <c r="BN1" s="109" t="s">
        <v>169</v>
      </c>
      <c r="BO1" s="109" t="s">
        <v>169</v>
      </c>
      <c r="BP1" s="109" t="s">
        <v>169</v>
      </c>
      <c r="BQ1" s="109" t="s">
        <v>169</v>
      </c>
      <c r="BR1" s="109" t="s">
        <v>169</v>
      </c>
      <c r="BS1" s="109" t="s">
        <v>169</v>
      </c>
      <c r="BT1" s="109" t="s">
        <v>169</v>
      </c>
      <c r="BU1" s="109" t="s">
        <v>169</v>
      </c>
      <c r="BV1" s="109" t="s">
        <v>169</v>
      </c>
      <c r="BW1" s="109" t="s">
        <v>169</v>
      </c>
      <c r="BX1" s="109" t="s">
        <v>169</v>
      </c>
      <c r="BY1" s="109" t="s">
        <v>169</v>
      </c>
      <c r="BZ1" s="109" t="s">
        <v>169</v>
      </c>
      <c r="CA1" s="109" t="s">
        <v>169</v>
      </c>
      <c r="CB1" s="109" t="s">
        <v>169</v>
      </c>
      <c r="CC1" s="109" t="s">
        <v>169</v>
      </c>
      <c r="CD1" s="109" t="s">
        <v>169</v>
      </c>
      <c r="CE1" s="109" t="s">
        <v>169</v>
      </c>
    </row>
    <row r="2" spans="1:83" ht="18.75" x14ac:dyDescent="0.25">
      <c r="A2" s="1" t="s">
        <v>1</v>
      </c>
      <c r="C2" s="94" t="s">
        <v>149</v>
      </c>
      <c r="D2" s="94" t="s">
        <v>149</v>
      </c>
      <c r="E2" s="110" t="s">
        <v>170</v>
      </c>
      <c r="F2" s="110" t="s">
        <v>170</v>
      </c>
      <c r="G2" s="110" t="s">
        <v>170</v>
      </c>
      <c r="H2" s="110" t="s">
        <v>170</v>
      </c>
      <c r="I2" s="110" t="s">
        <v>170</v>
      </c>
      <c r="J2" s="110" t="s">
        <v>170</v>
      </c>
      <c r="K2" s="94" t="s">
        <v>177</v>
      </c>
      <c r="L2" s="94" t="s">
        <v>177</v>
      </c>
      <c r="M2" s="94" t="s">
        <v>177</v>
      </c>
      <c r="N2" s="94" t="s">
        <v>177</v>
      </c>
      <c r="O2" s="94" t="s">
        <v>177</v>
      </c>
      <c r="P2" s="94" t="s">
        <v>177</v>
      </c>
      <c r="Q2" s="93" t="s">
        <v>182</v>
      </c>
      <c r="R2" s="93" t="s">
        <v>182</v>
      </c>
      <c r="S2" s="93" t="s">
        <v>182</v>
      </c>
      <c r="T2" s="93" t="s">
        <v>182</v>
      </c>
      <c r="U2" s="93" t="s">
        <v>182</v>
      </c>
      <c r="V2" s="93" t="s">
        <v>182</v>
      </c>
      <c r="W2" s="93" t="s">
        <v>182</v>
      </c>
      <c r="X2" s="93" t="s">
        <v>182</v>
      </c>
      <c r="Y2" s="93" t="s">
        <v>182</v>
      </c>
      <c r="Z2" s="93" t="s">
        <v>182</v>
      </c>
      <c r="AA2" s="94" t="s">
        <v>189</v>
      </c>
      <c r="AB2" s="94" t="s">
        <v>189</v>
      </c>
      <c r="AC2" s="94" t="s">
        <v>189</v>
      </c>
      <c r="AD2" s="94" t="s">
        <v>189</v>
      </c>
      <c r="AE2" s="94" t="s">
        <v>189</v>
      </c>
      <c r="AF2" s="94" t="s">
        <v>189</v>
      </c>
      <c r="AG2" s="93" t="s">
        <v>195</v>
      </c>
      <c r="AH2" s="93" t="s">
        <v>195</v>
      </c>
      <c r="AI2" s="93" t="s">
        <v>195</v>
      </c>
      <c r="AJ2" s="93" t="s">
        <v>195</v>
      </c>
      <c r="AK2" s="93" t="s">
        <v>195</v>
      </c>
      <c r="AL2" s="110" t="s">
        <v>200</v>
      </c>
      <c r="AM2" s="110" t="s">
        <v>200</v>
      </c>
      <c r="AN2" s="110" t="s">
        <v>200</v>
      </c>
      <c r="AO2" s="110" t="s">
        <v>200</v>
      </c>
      <c r="AP2" s="110" t="s">
        <v>200</v>
      </c>
      <c r="AQ2" s="94" t="s">
        <v>204</v>
      </c>
      <c r="AR2" s="94" t="s">
        <v>204</v>
      </c>
      <c r="AS2" s="94" t="s">
        <v>204</v>
      </c>
      <c r="AT2" s="94" t="s">
        <v>204</v>
      </c>
      <c r="AU2" s="94" t="s">
        <v>204</v>
      </c>
      <c r="AV2" s="94" t="s">
        <v>204</v>
      </c>
      <c r="AW2" s="94" t="s">
        <v>204</v>
      </c>
      <c r="AX2" s="94" t="s">
        <v>212</v>
      </c>
      <c r="AY2" s="94" t="s">
        <v>212</v>
      </c>
      <c r="AZ2" s="94" t="s">
        <v>212</v>
      </c>
      <c r="BA2" s="94" t="s">
        <v>212</v>
      </c>
      <c r="BB2" s="94" t="s">
        <v>212</v>
      </c>
      <c r="BC2" s="94" t="s">
        <v>212</v>
      </c>
      <c r="BD2" s="94" t="s">
        <v>212</v>
      </c>
      <c r="BE2" s="94" t="s">
        <v>212</v>
      </c>
      <c r="BF2" s="110" t="s">
        <v>217</v>
      </c>
      <c r="BG2" s="110" t="s">
        <v>217</v>
      </c>
      <c r="BH2" s="110" t="s">
        <v>217</v>
      </c>
      <c r="BI2" s="110" t="s">
        <v>217</v>
      </c>
      <c r="BJ2" s="110" t="s">
        <v>217</v>
      </c>
      <c r="BK2" s="110" t="s">
        <v>217</v>
      </c>
      <c r="BL2" s="110" t="s">
        <v>217</v>
      </c>
      <c r="BM2" s="110" t="s">
        <v>217</v>
      </c>
      <c r="BN2" s="93" t="s">
        <v>222</v>
      </c>
      <c r="BO2" s="93" t="s">
        <v>222</v>
      </c>
      <c r="BP2" s="93" t="s">
        <v>222</v>
      </c>
      <c r="BQ2" s="93" t="s">
        <v>222</v>
      </c>
      <c r="BR2" s="93" t="s">
        <v>222</v>
      </c>
      <c r="BS2" s="93" t="s">
        <v>222</v>
      </c>
      <c r="BT2" s="93" t="s">
        <v>222</v>
      </c>
      <c r="BU2" s="93" t="s">
        <v>222</v>
      </c>
      <c r="BV2" s="94" t="s">
        <v>226</v>
      </c>
      <c r="BW2" s="94" t="s">
        <v>226</v>
      </c>
      <c r="BX2" s="94" t="s">
        <v>226</v>
      </c>
      <c r="BY2" s="94" t="s">
        <v>226</v>
      </c>
      <c r="BZ2" s="110" t="s">
        <v>229</v>
      </c>
      <c r="CA2" s="110" t="s">
        <v>229</v>
      </c>
      <c r="CB2" s="110" t="s">
        <v>229</v>
      </c>
      <c r="CC2" s="110" t="s">
        <v>229</v>
      </c>
      <c r="CD2" s="110" t="s">
        <v>229</v>
      </c>
      <c r="CE2" s="110" t="s">
        <v>229</v>
      </c>
    </row>
    <row r="3" spans="1:83" ht="18.75" x14ac:dyDescent="0.25">
      <c r="A3" s="9" t="s">
        <v>3</v>
      </c>
      <c r="B3" s="10" t="s">
        <v>4</v>
      </c>
      <c r="C3" s="95" t="s">
        <v>150</v>
      </c>
      <c r="D3" s="95" t="s">
        <v>168</v>
      </c>
      <c r="E3" s="94" t="s">
        <v>171</v>
      </c>
      <c r="F3" s="94" t="s">
        <v>172</v>
      </c>
      <c r="G3" s="94" t="s">
        <v>173</v>
      </c>
      <c r="H3" s="94" t="s">
        <v>174</v>
      </c>
      <c r="I3" s="94" t="s">
        <v>175</v>
      </c>
      <c r="J3" s="94" t="s">
        <v>175</v>
      </c>
      <c r="K3" s="110" t="s">
        <v>171</v>
      </c>
      <c r="L3" s="110" t="s">
        <v>178</v>
      </c>
      <c r="M3" s="110" t="s">
        <v>179</v>
      </c>
      <c r="N3" s="110" t="s">
        <v>180</v>
      </c>
      <c r="O3" s="110" t="s">
        <v>181</v>
      </c>
      <c r="P3" s="110" t="s">
        <v>181</v>
      </c>
      <c r="Q3" s="94" t="s">
        <v>183</v>
      </c>
      <c r="R3" s="94" t="s">
        <v>184</v>
      </c>
      <c r="S3" s="94" t="s">
        <v>185</v>
      </c>
      <c r="T3" s="94" t="s">
        <v>185</v>
      </c>
      <c r="U3" s="94" t="s">
        <v>186</v>
      </c>
      <c r="V3" s="94" t="s">
        <v>186</v>
      </c>
      <c r="W3" s="94" t="s">
        <v>187</v>
      </c>
      <c r="X3" s="94" t="s">
        <v>187</v>
      </c>
      <c r="Y3" s="94" t="s">
        <v>188</v>
      </c>
      <c r="Z3" s="94" t="s">
        <v>188</v>
      </c>
      <c r="AA3" s="110" t="s">
        <v>190</v>
      </c>
      <c r="AB3" s="110" t="s">
        <v>191</v>
      </c>
      <c r="AC3" s="110" t="s">
        <v>192</v>
      </c>
      <c r="AD3" s="110" t="s">
        <v>193</v>
      </c>
      <c r="AE3" s="110" t="s">
        <v>194</v>
      </c>
      <c r="AF3" s="110" t="s">
        <v>194</v>
      </c>
      <c r="AG3" s="94" t="s">
        <v>196</v>
      </c>
      <c r="AH3" s="94" t="s">
        <v>197</v>
      </c>
      <c r="AI3" s="94" t="s">
        <v>198</v>
      </c>
      <c r="AJ3" s="94" t="s">
        <v>199</v>
      </c>
      <c r="AK3" s="94" t="s">
        <v>199</v>
      </c>
      <c r="AL3" s="93" t="s">
        <v>171</v>
      </c>
      <c r="AM3" s="93" t="s">
        <v>201</v>
      </c>
      <c r="AN3" s="93" t="s">
        <v>201</v>
      </c>
      <c r="AO3" s="93" t="s">
        <v>202</v>
      </c>
      <c r="AP3" s="93" t="s">
        <v>202</v>
      </c>
      <c r="AQ3" s="110" t="s">
        <v>205</v>
      </c>
      <c r="AR3" s="110" t="s">
        <v>206</v>
      </c>
      <c r="AS3" s="110" t="s">
        <v>207</v>
      </c>
      <c r="AT3" s="110" t="s">
        <v>208</v>
      </c>
      <c r="AU3" s="110" t="s">
        <v>209</v>
      </c>
      <c r="AV3" s="110" t="s">
        <v>210</v>
      </c>
      <c r="AW3" s="110" t="s">
        <v>211</v>
      </c>
      <c r="AX3" s="93" t="s">
        <v>213</v>
      </c>
      <c r="AY3" s="93" t="s">
        <v>213</v>
      </c>
      <c r="AZ3" s="93" t="s">
        <v>214</v>
      </c>
      <c r="BA3" s="93" t="s">
        <v>214</v>
      </c>
      <c r="BB3" s="93" t="s">
        <v>215</v>
      </c>
      <c r="BC3" s="93" t="s">
        <v>215</v>
      </c>
      <c r="BD3" s="93" t="s">
        <v>216</v>
      </c>
      <c r="BE3" s="93" t="s">
        <v>216</v>
      </c>
      <c r="BF3" s="94" t="s">
        <v>218</v>
      </c>
      <c r="BG3" s="94" t="s">
        <v>218</v>
      </c>
      <c r="BH3" s="94" t="s">
        <v>202</v>
      </c>
      <c r="BI3" s="94" t="s">
        <v>202</v>
      </c>
      <c r="BJ3" s="94" t="s">
        <v>219</v>
      </c>
      <c r="BK3" s="94" t="s">
        <v>220</v>
      </c>
      <c r="BL3" s="94" t="s">
        <v>221</v>
      </c>
      <c r="BM3" s="94" t="s">
        <v>221</v>
      </c>
      <c r="BN3" s="110" t="s">
        <v>223</v>
      </c>
      <c r="BO3" s="110" t="s">
        <v>223</v>
      </c>
      <c r="BP3" s="110" t="s">
        <v>224</v>
      </c>
      <c r="BQ3" s="110" t="s">
        <v>224</v>
      </c>
      <c r="BR3" s="110" t="s">
        <v>225</v>
      </c>
      <c r="BS3" s="110" t="s">
        <v>225</v>
      </c>
      <c r="BT3" s="110" t="s">
        <v>219</v>
      </c>
      <c r="BU3" s="110" t="s">
        <v>220</v>
      </c>
      <c r="BV3" s="93" t="s">
        <v>227</v>
      </c>
      <c r="BW3" s="93" t="s">
        <v>227</v>
      </c>
      <c r="BX3" s="93" t="s">
        <v>228</v>
      </c>
      <c r="BY3" s="93" t="s">
        <v>228</v>
      </c>
      <c r="BZ3" s="94" t="s">
        <v>230</v>
      </c>
      <c r="CA3" s="94" t="s">
        <v>230</v>
      </c>
      <c r="CB3" s="94" t="s">
        <v>231</v>
      </c>
      <c r="CC3" s="94" t="s">
        <v>231</v>
      </c>
      <c r="CD3" s="94" t="s">
        <v>232</v>
      </c>
      <c r="CE3" s="94" t="s">
        <v>232</v>
      </c>
    </row>
    <row r="4" spans="1:83" ht="18.75" x14ac:dyDescent="0.25">
      <c r="A4" s="96"/>
      <c r="B4" s="97"/>
      <c r="C4" s="98" t="s">
        <v>151</v>
      </c>
      <c r="D4" s="98" t="s">
        <v>151</v>
      </c>
      <c r="E4" s="93" t="s">
        <v>151</v>
      </c>
      <c r="F4" s="93" t="s">
        <v>151</v>
      </c>
      <c r="G4" s="93" t="s">
        <v>151</v>
      </c>
      <c r="H4" s="93" t="s">
        <v>151</v>
      </c>
      <c r="I4" s="93" t="s">
        <v>151</v>
      </c>
      <c r="J4" s="93" t="s">
        <v>176</v>
      </c>
      <c r="K4" s="93" t="s">
        <v>151</v>
      </c>
      <c r="L4" s="93" t="s">
        <v>151</v>
      </c>
      <c r="M4" s="93" t="s">
        <v>151</v>
      </c>
      <c r="N4" s="93" t="s">
        <v>151</v>
      </c>
      <c r="O4" s="93" t="s">
        <v>151</v>
      </c>
      <c r="P4" s="93" t="s">
        <v>176</v>
      </c>
      <c r="Q4" s="110" t="s">
        <v>151</v>
      </c>
      <c r="R4" s="110" t="s">
        <v>151</v>
      </c>
      <c r="S4" s="110" t="s">
        <v>151</v>
      </c>
      <c r="T4" s="110" t="s">
        <v>176</v>
      </c>
      <c r="U4" s="110" t="s">
        <v>151</v>
      </c>
      <c r="V4" s="110" t="s">
        <v>176</v>
      </c>
      <c r="W4" s="110" t="s">
        <v>151</v>
      </c>
      <c r="X4" s="110" t="s">
        <v>176</v>
      </c>
      <c r="Y4" s="110" t="s">
        <v>151</v>
      </c>
      <c r="Z4" s="110" t="s">
        <v>176</v>
      </c>
      <c r="AA4" s="93" t="s">
        <v>151</v>
      </c>
      <c r="AB4" s="93" t="s">
        <v>151</v>
      </c>
      <c r="AC4" s="93" t="s">
        <v>151</v>
      </c>
      <c r="AD4" s="93" t="s">
        <v>151</v>
      </c>
      <c r="AE4" s="93" t="s">
        <v>151</v>
      </c>
      <c r="AF4" s="93" t="s">
        <v>176</v>
      </c>
      <c r="AG4" s="110" t="s">
        <v>151</v>
      </c>
      <c r="AH4" s="110" t="s">
        <v>151</v>
      </c>
      <c r="AI4" s="110" t="s">
        <v>151</v>
      </c>
      <c r="AJ4" s="110" t="s">
        <v>151</v>
      </c>
      <c r="AK4" s="110" t="s">
        <v>176</v>
      </c>
      <c r="AL4" s="94" t="s">
        <v>151</v>
      </c>
      <c r="AM4" s="94" t="s">
        <v>151</v>
      </c>
      <c r="AN4" s="94" t="s">
        <v>176</v>
      </c>
      <c r="AO4" s="94" t="s">
        <v>151</v>
      </c>
      <c r="AP4" s="94" t="s">
        <v>176</v>
      </c>
      <c r="AQ4" s="93" t="s">
        <v>151</v>
      </c>
      <c r="AR4" s="93" t="s">
        <v>151</v>
      </c>
      <c r="AS4" s="93" t="s">
        <v>151</v>
      </c>
      <c r="AT4" s="93" t="s">
        <v>151</v>
      </c>
      <c r="AU4" s="93" t="s">
        <v>151</v>
      </c>
      <c r="AV4" s="93" t="s">
        <v>151</v>
      </c>
      <c r="AW4" s="93" t="s">
        <v>151</v>
      </c>
      <c r="AX4" s="110" t="s">
        <v>151</v>
      </c>
      <c r="AY4" s="110" t="s">
        <v>176</v>
      </c>
      <c r="AZ4" s="110" t="s">
        <v>151</v>
      </c>
      <c r="BA4" s="110" t="s">
        <v>176</v>
      </c>
      <c r="BB4" s="110" t="s">
        <v>151</v>
      </c>
      <c r="BC4" s="110" t="s">
        <v>176</v>
      </c>
      <c r="BD4" s="110" t="s">
        <v>151</v>
      </c>
      <c r="BE4" s="110" t="s">
        <v>176</v>
      </c>
      <c r="BF4" s="93" t="s">
        <v>151</v>
      </c>
      <c r="BG4" s="93" t="s">
        <v>176</v>
      </c>
      <c r="BH4" s="93" t="s">
        <v>151</v>
      </c>
      <c r="BI4" s="93" t="s">
        <v>176</v>
      </c>
      <c r="BJ4" s="93" t="s">
        <v>151</v>
      </c>
      <c r="BK4" s="93" t="s">
        <v>151</v>
      </c>
      <c r="BL4" s="93" t="s">
        <v>151</v>
      </c>
      <c r="BM4" s="93" t="s">
        <v>176</v>
      </c>
      <c r="BN4" s="94" t="s">
        <v>151</v>
      </c>
      <c r="BO4" s="94" t="s">
        <v>176</v>
      </c>
      <c r="BP4" s="94" t="s">
        <v>151</v>
      </c>
      <c r="BQ4" s="94" t="s">
        <v>176</v>
      </c>
      <c r="BR4" s="94" t="s">
        <v>151</v>
      </c>
      <c r="BS4" s="94" t="s">
        <v>176</v>
      </c>
      <c r="BT4" s="94" t="s">
        <v>151</v>
      </c>
      <c r="BU4" s="94" t="s">
        <v>151</v>
      </c>
      <c r="BV4" s="110" t="s">
        <v>151</v>
      </c>
      <c r="BW4" s="110" t="s">
        <v>176</v>
      </c>
      <c r="BX4" s="110" t="s">
        <v>151</v>
      </c>
      <c r="BY4" s="110" t="s">
        <v>176</v>
      </c>
      <c r="BZ4" s="93" t="s">
        <v>151</v>
      </c>
      <c r="CA4" s="93" t="s">
        <v>176</v>
      </c>
      <c r="CB4" s="93" t="s">
        <v>151</v>
      </c>
      <c r="CC4" s="93" t="s">
        <v>176</v>
      </c>
      <c r="CD4" s="93" t="s">
        <v>151</v>
      </c>
      <c r="CE4" s="93" t="s">
        <v>176</v>
      </c>
    </row>
    <row r="5" spans="1:83" x14ac:dyDescent="0.25">
      <c r="A5" s="116" t="s">
        <v>41</v>
      </c>
      <c r="B5" s="25" t="s">
        <v>42</v>
      </c>
      <c r="C5" s="25" t="s">
        <v>42</v>
      </c>
      <c r="D5" s="25" t="s">
        <v>42</v>
      </c>
      <c r="E5" s="25" t="s">
        <v>42</v>
      </c>
      <c r="F5" s="25" t="s">
        <v>42</v>
      </c>
      <c r="G5" s="25" t="s">
        <v>42</v>
      </c>
      <c r="H5" s="25" t="s">
        <v>42</v>
      </c>
      <c r="I5" s="25" t="s">
        <v>42</v>
      </c>
      <c r="J5" s="25" t="s">
        <v>42</v>
      </c>
      <c r="K5" s="25" t="s">
        <v>42</v>
      </c>
      <c r="L5" s="25" t="s">
        <v>42</v>
      </c>
      <c r="M5" s="25" t="s">
        <v>42</v>
      </c>
      <c r="N5" s="25" t="s">
        <v>42</v>
      </c>
      <c r="O5" s="25" t="s">
        <v>42</v>
      </c>
      <c r="P5" s="25" t="s">
        <v>42</v>
      </c>
      <c r="Q5" s="25" t="s">
        <v>42</v>
      </c>
      <c r="R5" s="25" t="s">
        <v>42</v>
      </c>
      <c r="S5" s="25" t="s">
        <v>42</v>
      </c>
      <c r="T5" s="25" t="s">
        <v>42</v>
      </c>
      <c r="U5" s="25" t="s">
        <v>42</v>
      </c>
      <c r="V5" s="25" t="s">
        <v>42</v>
      </c>
      <c r="W5" s="25" t="s">
        <v>42</v>
      </c>
      <c r="X5" s="25" t="s">
        <v>42</v>
      </c>
      <c r="Y5" s="25" t="s">
        <v>42</v>
      </c>
      <c r="Z5" s="25" t="s">
        <v>42</v>
      </c>
      <c r="AA5" s="25" t="s">
        <v>42</v>
      </c>
      <c r="AB5" s="25" t="s">
        <v>42</v>
      </c>
      <c r="AC5" s="25" t="s">
        <v>42</v>
      </c>
      <c r="AD5" s="25" t="s">
        <v>42</v>
      </c>
      <c r="AE5" s="25" t="s">
        <v>42</v>
      </c>
      <c r="AF5" s="114" t="s">
        <v>42</v>
      </c>
      <c r="AG5" s="25" t="s">
        <v>42</v>
      </c>
      <c r="AH5" s="25" t="s">
        <v>42</v>
      </c>
      <c r="AI5" s="25" t="s">
        <v>42</v>
      </c>
      <c r="AJ5" s="25" t="s">
        <v>42</v>
      </c>
      <c r="AK5" s="25" t="s">
        <v>42</v>
      </c>
      <c r="AL5" s="25" t="s">
        <v>42</v>
      </c>
      <c r="AM5" s="25" t="s">
        <v>42</v>
      </c>
      <c r="AN5" s="114" t="s">
        <v>42</v>
      </c>
      <c r="AO5" s="25" t="s">
        <v>42</v>
      </c>
      <c r="AP5" s="114" t="s">
        <v>42</v>
      </c>
      <c r="AQ5" s="25" t="s">
        <v>42</v>
      </c>
      <c r="AR5" s="25" t="s">
        <v>42</v>
      </c>
      <c r="AS5" s="25" t="s">
        <v>42</v>
      </c>
      <c r="AT5" s="25" t="s">
        <v>42</v>
      </c>
      <c r="AU5" s="25" t="s">
        <v>42</v>
      </c>
      <c r="AV5" s="25" t="s">
        <v>42</v>
      </c>
      <c r="AW5" s="25" t="s">
        <v>42</v>
      </c>
      <c r="AX5" s="25" t="s">
        <v>42</v>
      </c>
      <c r="AY5" s="114" t="s">
        <v>42</v>
      </c>
      <c r="AZ5" s="25" t="s">
        <v>42</v>
      </c>
      <c r="BA5" s="114" t="s">
        <v>42</v>
      </c>
      <c r="BB5" s="25" t="s">
        <v>42</v>
      </c>
      <c r="BC5" s="114" t="s">
        <v>42</v>
      </c>
      <c r="BD5" s="25" t="s">
        <v>42</v>
      </c>
      <c r="BE5" s="114" t="s">
        <v>42</v>
      </c>
      <c r="BF5" s="25" t="s">
        <v>42</v>
      </c>
      <c r="BG5" s="114" t="s">
        <v>42</v>
      </c>
      <c r="BH5" s="25" t="s">
        <v>42</v>
      </c>
      <c r="BI5" s="114" t="s">
        <v>42</v>
      </c>
      <c r="BJ5" s="25" t="s">
        <v>42</v>
      </c>
      <c r="BK5" s="25" t="s">
        <v>42</v>
      </c>
      <c r="BL5" s="25" t="s">
        <v>42</v>
      </c>
      <c r="BM5" s="114" t="s">
        <v>42</v>
      </c>
      <c r="BN5" s="25" t="s">
        <v>42</v>
      </c>
      <c r="BO5" s="114" t="s">
        <v>42</v>
      </c>
      <c r="BP5" s="25" t="s">
        <v>42</v>
      </c>
      <c r="BQ5" s="114" t="s">
        <v>42</v>
      </c>
      <c r="BR5" s="25" t="s">
        <v>42</v>
      </c>
      <c r="BS5" s="114" t="s">
        <v>42</v>
      </c>
      <c r="BT5" s="25" t="s">
        <v>42</v>
      </c>
      <c r="BU5" s="25" t="s">
        <v>42</v>
      </c>
      <c r="BV5" s="25" t="s">
        <v>42</v>
      </c>
      <c r="BW5" s="114" t="s">
        <v>42</v>
      </c>
      <c r="BX5" s="25" t="s">
        <v>42</v>
      </c>
      <c r="BY5" s="114" t="s">
        <v>42</v>
      </c>
      <c r="BZ5" s="25" t="s">
        <v>42</v>
      </c>
      <c r="CA5" s="114" t="s">
        <v>42</v>
      </c>
      <c r="CB5" s="25" t="s">
        <v>42</v>
      </c>
      <c r="CC5" s="114" t="s">
        <v>42</v>
      </c>
      <c r="CD5" s="25" t="s">
        <v>42</v>
      </c>
      <c r="CE5" s="114" t="s">
        <v>42</v>
      </c>
    </row>
    <row r="6" spans="1:83" ht="105" x14ac:dyDescent="0.25">
      <c r="A6" s="116"/>
      <c r="B6" s="26" t="s">
        <v>152</v>
      </c>
      <c r="C6" s="99" t="str">
        <f>CONCATENATE("#### Preparation:
- ",C4," ",C3," in such a way that it does not cause any change due to idempotence, BUT authorizationCode parameter missing (does not mean empty string)")</f>
        <v>#### Preparation:
- GET core-model-1-4:control-construct in such a way that it does not cause any change due to idempotence, BUT authorizationCode parameter missing (does not mean empty string)</v>
      </c>
      <c r="D6" s="99" t="str">
        <f>CONCATENATE("#### Preparation:
- ",D4," ",D3," in such a way that it does not cause any change due to idempotence, 
- with uuid randomly chosen from input load-file data
- BUT authorizationCode parameter missing (does not mean empty string)")</f>
        <v>#### Preparation:
- GET profile-collection/profile in such a way that it does not cause any change due to idempotence, 
- with uuid randomly chosen from input load-file data
- BUT authorizationCode parameter missing (does not mean empty string)</v>
      </c>
      <c r="E6" s="99" t="str">
        <f>CONCATENATE("#### Preparation:
- ",E4," ",E3," in such a way that it does not cause any change due to idempotence, 
- with uuid randomly chosen ",E2," from input load-file data
- BUT authorizationCode parameter missing (does not mean empty string)")</f>
        <v>#### Preparation:
- GET capability/operation-name in such a way that it does not cause any change due to idempotence, 
- with uuid randomly chosen ActionProfile from input load-file data
- BUT authorizationCode parameter missing (does not mean empty string)</v>
      </c>
      <c r="F6" s="99" t="str">
        <f t="shared" ref="F6:H6" si="0">CONCATENATE("#### Preparation:
- ",F4," ",F3," in such a way that it does not cause any change due to idempotence, 
- with uuid randomly chosen ",F2," from input load-file data
- BUT authorizationCode parameter missing (does not mean empty string)")</f>
        <v>#### Preparation:
- GET capability/label in such a way that it does not cause any change due to idempotence, 
- with uuid randomly chosen ActionProfile from input load-file data
- BUT authorizationCode parameter missing (does not mean empty string)</v>
      </c>
      <c r="G6" s="99" t="str">
        <f t="shared" si="0"/>
        <v>#### Preparation:
- GET capability/input-value-list in such a way that it does not cause any change due to idempotence, 
- with uuid randomly chosen ActionProfile from input load-file data
- BUT authorizationCode parameter missing (does not mean empty string)</v>
      </c>
      <c r="H6" s="99" t="str">
        <f t="shared" si="0"/>
        <v>#### Preparation:
- GET capability/display-in-new-browser-window in such a way that it does not cause any change due to idempotence, 
- with uuid randomly chosen ActionProfile from input load-file data
- BUT authorizationCode parameter missing (does not mean empty string)</v>
      </c>
      <c r="I6" s="99" t="str">
        <f>CONCATENATE("#### Preparation:
- ",I4," ",I3," in such a way that it does not cause any change due to idempotence, 
- with uuid randomly chosen ",I2," from input load-file data
- BUT authorizationCode parameter missing (does not mean empty string)")</f>
        <v>#### Preparation:
- GET configuration/consequent-operation-reference in such a way that it does not cause any change due to idempotence, 
- with uuid randomly chosen ActionProfile from input load-file data
- BUT authorizationCode parameter missing (does not mean empty string)</v>
      </c>
      <c r="J6" s="99" t="str">
        <f>CONCATENATE("#### Preparation:
- GET CC and randomly choose an ",J2," instance
- ",J4," ",J3," in such a way that it does not cause any change due to idempotence, 
- with uuid and request-body formed from random chosen ",J2,"
- BUT authorizationCode parameter missing (does not mean empty string)")</f>
        <v>#### Preparation:
- GET CC and randomly choose an ActionProfile instance
- PUT configuration/consequent-operation-reference in such a way that it does not cause any change due to idempotence, 
- with uuid and request-body formed from random chosen ActionProfile
- BUT authorizationCode parameter missing (does not mean empty string)</v>
      </c>
      <c r="K6" s="99" t="str">
        <f>CONCATENATE("#### Preparation:
- ",K4," ",K3," in such a way that it does not cause any change due to idempotence, 
- with uuid randomly chosen ",K2," from input load-file data
- BUT authorizationCode parameter missing (does not mean empty string)")</f>
        <v>#### Preparation:
- GET capability/operation-name in such a way that it does not cause any change due to idempotence, 
- with uuid randomly chosen ResponseProfile from input load-file data
- BUT authorizationCode parameter missing (does not mean empty string)</v>
      </c>
      <c r="L6" s="99" t="str">
        <f t="shared" ref="L6:O6" si="1">CONCATENATE("#### Preparation:
- ",L4," ",L3," in such a way that it does not cause any change due to idempotence, 
- with uuid randomly chosen ",L2," from input load-file data
- BUT authorizationCode parameter missing (does not mean empty string)")</f>
        <v>#### Preparation:
- GET capability/field-name in such a way that it does not cause any change due to idempotence, 
- with uuid randomly chosen ResponseProfile from input load-file data
- BUT authorizationCode parameter missing (does not mean empty string)</v>
      </c>
      <c r="M6" s="99" t="str">
        <f t="shared" si="1"/>
        <v>#### Preparation:
- GET capability/description in such a way that it does not cause any change due to idempotence, 
- with uuid randomly chosen ResponseProfile from input load-file data
- BUT authorizationCode parameter missing (does not mean empty string)</v>
      </c>
      <c r="N6" s="99" t="str">
        <f t="shared" si="1"/>
        <v>#### Preparation:
- GET capability/datatype in such a way that it does not cause any change due to idempotence, 
- with uuid randomly chosen ResponseProfile from input load-file data
- BUT authorizationCode parameter missing (does not mean empty string)</v>
      </c>
      <c r="O6" s="99" t="str">
        <f t="shared" si="1"/>
        <v>#### Preparation:
- GET configuration/value in such a way that it does not cause any change due to idempotence, 
- with uuid randomly chosen ResponseProfile from input load-file data
- BUT authorizationCode parameter missing (does not mean empty string)</v>
      </c>
      <c r="P6" s="99" t="str">
        <f>CONCATENATE("#### Preparation:
- GET CC and randomly choose an ",P2," instance
- ",P4," ",P3," in such a way that it does not cause any change due to idempotence, 
- with uuid and request-body formed from random chosen ",P2,"
- BUT authorizationCode parameter missing (does not mean empty string)")</f>
        <v>#### Preparation:
- GET CC and randomly choose an ResponseProfile instance
- PUT configuration/value in such a way that it does not cause any change due to idempotence, 
- with uuid and request-body formed from random chosen ResponseProfile
- BUT authorizationCode parameter missing (does not mean empty string)</v>
      </c>
      <c r="Q6" s="99" t="str">
        <f t="shared" ref="Q6:S6" si="2">CONCATENATE("#### Preparation:
- ",Q4," ",Q3," in such a way that it does not cause any change due to idempotence, 
- with uuid randomly chosen ",Q2," from input load-file data
- BUT authorizationCode parameter missing (does not mean empty string)")</f>
        <v>#### Preparation:
- GET capability/file-identifier in such a way that it does not cause any change due to idempotence, 
- with uuid randomly chosen FileProfile from input load-file data
- BUT authorizationCode parameter missing (does not mean empty string)</v>
      </c>
      <c r="R6" s="99" t="str">
        <f t="shared" si="2"/>
        <v>#### Preparation:
- GET capability/file-description in such a way that it does not cause any change due to idempotence, 
- with uuid randomly chosen FileProfile from input load-file data
- BUT authorizationCode parameter missing (does not mean empty string)</v>
      </c>
      <c r="S6" s="99" t="str">
        <f t="shared" si="2"/>
        <v>#### Preparation:
- GET configuration/file-path in such a way that it does not cause any change due to idempotence, 
- with uuid randomly chosen FileProfile from input load-file data
- BUT authorizationCode parameter missing (does not mean empty string)</v>
      </c>
      <c r="T6" s="99" t="str">
        <f>CONCATENATE("#### Preparation:
- GET CC and randomly choose an ",T2," instance
- ",T4," ",T3," in such a way that it does not cause any change due to idempotence, 
- with uuid and request-body formed from random chosen ",T2,"
- BUT authorizationCode parameter missing (does not mean empty string)")</f>
        <v>#### Preparation:
- GET CC and randomly choose an FileProfile instance
- PUT configuration/file-path in such a way that it does not cause any change due to idempotence, 
- with uuid and request-body formed from random chosen FileProfile
- BUT authorizationCode parameter missing (does not mean empty string)</v>
      </c>
      <c r="U6" s="99" t="str">
        <f t="shared" ref="U6" si="3">CONCATENATE("#### Preparation:
- ",U4," ",U3," in such a way that it does not cause any change due to idempotence, 
- with uuid randomly chosen ",U2," from input load-file data
- BUT authorizationCode parameter missing (does not mean empty string)")</f>
        <v>#### Preparation:
- GET configuration/user-name in such a way that it does not cause any change due to idempotence, 
- with uuid randomly chosen FileProfile from input load-file data
- BUT authorizationCode parameter missing (does not mean empty string)</v>
      </c>
      <c r="V6" s="99" t="str">
        <f>CONCATENATE("#### Preparation:
- GET CC and randomly choose an ",V2," instance
- ",V4," ",V3," in such a way that it does not cause any change due to idempotence, 
- with uuid and request-body formed from random chosen ",V2,"
- BUT authorizationCode parameter missing (does not mean empty string)")</f>
        <v>#### Preparation:
- GET CC and randomly choose an FileProfile instance
- PUT configuration/user-name in such a way that it does not cause any change due to idempotence, 
- with uuid and request-body formed from random chosen FileProfile
- BUT authorizationCode parameter missing (does not mean empty string)</v>
      </c>
      <c r="W6" s="99" t="str">
        <f t="shared" ref="W6" si="4">CONCATENATE("#### Preparation:
- ",W4," ",W3," in such a way that it does not cause any change due to idempotence, 
- with uuid randomly chosen ",W2," from input load-file data
- BUT authorizationCode parameter missing (does not mean empty string)")</f>
        <v>#### Preparation:
- GET configuration/password in such a way that it does not cause any change due to idempotence, 
- with uuid randomly chosen FileProfile from input load-file data
- BUT authorizationCode parameter missing (does not mean empty string)</v>
      </c>
      <c r="X6" s="99" t="str">
        <f>CONCATENATE("#### Preparation:
- GET CC and randomly choose an ",X2," instance
- ",X4," ",X3," in such a way that it does not cause any change due to idempotence, 
- with uuid and request-body formed from random chosen ",X2,"
- BUT authorizationCode parameter missing (does not mean empty string)")</f>
        <v>#### Preparation:
- GET CC and randomly choose an FileProfile instance
- PUT configuration/password in such a way that it does not cause any change due to idempotence, 
- with uuid and request-body formed from random chosen FileProfile
- BUT authorizationCode parameter missing (does not mean empty string)</v>
      </c>
      <c r="Y6" s="99" t="str">
        <f t="shared" ref="Y6:AA6" si="5">CONCATENATE("#### Preparation:
- ",Y4," ",Y3," in such a way that it does not cause any change due to idempotence, 
- with uuid randomly chosen ",Y2," from input load-file data
- BUT authorizationCode parameter missing (does not mean empty string)")</f>
        <v>#### Preparation:
- GET configuration/operation in such a way that it does not cause any change due to idempotence, 
- with uuid randomly chosen FileProfile from input load-file data
- BUT authorizationCode parameter missing (does not mean empty string)</v>
      </c>
      <c r="Z6" s="99" t="str">
        <f>CONCATENATE("#### Preparation:
- GET CC and randomly choose an ",Z2," instance
- ",Z4," ",Z3," in such a way that it does not cause any change due to idempotence, 
- with uuid and request-body formed from random chosen ",Z2,"
- BUT authorizationCode parameter missing (does not mean empty string)")</f>
        <v>#### Preparation:
- GET CC and randomly choose an FileProfile instance
- PUT configuration/operation in such a way that it does not cause any change due to idempotence, 
- with uuid and request-body formed from random chosen FileProfile
- BUT authorizationCode parameter missing (does not mean empty string)</v>
      </c>
      <c r="AA6" s="99" t="str">
        <f t="shared" si="5"/>
        <v>#### Preparation:
- GET capability/integer-name in such a way that it does not cause any change due to idempotence, 
- with uuid randomly chosen IntegerProfile from input load-file data
- BUT authorizationCode parameter missing (does not mean empty string)</v>
      </c>
      <c r="AB6" s="99" t="str">
        <f t="shared" ref="AB6:AE6" si="6">CONCATENATE("#### Preparation:
- ",AB4," ",AB3," in such a way that it does not cause any change due to idempotence, 
- with uuid randomly chosen ",AB2," from input load-file data
- BUT authorizationCode parameter missing (does not mean empty string)")</f>
        <v>#### Preparation:
- GET capability/unit in such a way that it does not cause any change due to idempotence, 
- with uuid randomly chosen IntegerProfile from input load-file data
- BUT authorizationCode parameter missing (does not mean empty string)</v>
      </c>
      <c r="AC6" s="99" t="str">
        <f t="shared" si="6"/>
        <v>#### Preparation:
- GET capability/minimum in such a way that it does not cause any change due to idempotence, 
- with uuid randomly chosen IntegerProfile from input load-file data
- BUT authorizationCode parameter missing (does not mean empty string)</v>
      </c>
      <c r="AD6" s="99" t="str">
        <f t="shared" si="6"/>
        <v>#### Preparation:
- GET capability/maximum in such a way that it does not cause any change due to idempotence, 
- with uuid randomly chosen IntegerProfile from input load-file data
- BUT authorizationCode parameter missing (does not mean empty string)</v>
      </c>
      <c r="AE6" s="99" t="str">
        <f t="shared" si="6"/>
        <v>#### Preparation:
- GET configuration/integer-value in such a way that it does not cause any change due to idempotence, 
- with uuid randomly chosen IntegerProfile from input load-file data
- BUT authorizationCode parameter missing (does not mean empty string)</v>
      </c>
      <c r="AF6" s="99" t="str">
        <f>CONCATENATE("#### Preparation:
- GET CC and randomly choose an ",AF2," instance
- ",AF4," ",AF3," in such a way that it does not cause any change due to idempotence, 
- with uuid and request-body formed from random chosen ",AF2,"
- BUT authorizationCode parameter missing (does not mean empty string)")</f>
        <v>#### Preparation:
- GET CC and randomly choose an IntegerProfile instance
- PUT configuration/integer-value in such a way that it does not cause any change due to idempotence, 
- with uuid and request-body formed from random chosen IntegerProfile
- BUT authorizationCode parameter missing (does not mean empty string)</v>
      </c>
      <c r="AG6" s="99" t="str">
        <f t="shared" ref="AG6:AJ6" si="7">CONCATENATE("#### Preparation:
- ",AG4," ",AG3," in such a way that it does not cause any change due to idempotence, 
- with uuid randomly chosen ",AG2," from input load-file data
- BUT authorizationCode parameter missing (does not mean empty string)")</f>
        <v>#### Preparation:
- GET capability/string-name in such a way that it does not cause any change due to idempotence, 
- with uuid randomly chosen StringProfile from input load-file data
- BUT authorizationCode parameter missing (does not mean empty string)</v>
      </c>
      <c r="AH6" s="99" t="str">
        <f t="shared" si="7"/>
        <v>#### Preparation:
- GET capability/enumeration in such a way that it does not cause any change due to idempotence, 
- with uuid randomly chosen StringProfile from input load-file data
- BUT authorizationCode parameter missing (does not mean empty string)</v>
      </c>
      <c r="AI6" s="99" t="str">
        <f t="shared" si="7"/>
        <v>#### Preparation:
- GET capability/pattern in such a way that it does not cause any change due to idempotence, 
- with uuid randomly chosen StringProfile from input load-file data
- BUT authorizationCode parameter missing (does not mean empty string)</v>
      </c>
      <c r="AJ6" s="99" t="str">
        <f t="shared" si="7"/>
        <v>#### Preparation:
- GET configuration/string-value in such a way that it does not cause any change due to idempotence, 
- with uuid randomly chosen StringProfile from input load-file data
- BUT authorizationCode parameter missing (does not mean empty string)</v>
      </c>
      <c r="AK6" s="99" t="str">
        <f>CONCATENATE("#### Preparation:
- GET CC and randomly choose an ",AK2," instance
- ",AK4," ",AK3," in such a way that it does not cause any change due to idempotence, 
- with uuid and request-body formed from random chosen ",AK2,"
- BUT authorizationCode parameter missing (does not mean empty string)")</f>
        <v>#### Preparation:
- GET CC and randomly choose an StringProfile instance
- PUT configuration/string-value in such a way that it does not cause any change due to idempotence, 
- with uuid and request-body formed from random chosen StringProfile
- BUT authorizationCode parameter missing (does not mean empty string)</v>
      </c>
      <c r="AL6" s="99" t="str">
        <f t="shared" ref="AL6:AM6" si="8">CONCATENATE("#### Preparation:
- ",AL4," ",AL3," in such a way that it does not cause any change due to idempotence, 
- with uuid randomly chosen ",AL2," from input load-file data
- BUT authorizationCode parameter missing (does not mean empty string)")</f>
        <v>#### Preparation:
- GET capability/operation-name in such a way that it does not cause any change due to idempotence, 
- with uuid randomly chosen OperationServer from input load-file data
- BUT authorizationCode parameter missing (does not mean empty string)</v>
      </c>
      <c r="AM6" s="99" t="str">
        <f t="shared" si="8"/>
        <v>#### Preparation:
- GET configuration/life-cycle-state in such a way that it does not cause any change due to idempotence, 
- with uuid randomly chosen OperationServer from input load-file data
- BUT authorizationCode parameter missing (does not mean empty string)</v>
      </c>
      <c r="AN6" s="99" t="str">
        <f>CONCATENATE("#### Preparation:
- GET CC and randomly choose an ",AN2," instance
- ",AN4," ",AN3," in such a way that it does not cause any change due to idempotence, 
- with uuid and request-body formed from random chosen ",AN2,"
- BUT authorizationCode parameter missing (does not mean empty string)")</f>
        <v>#### Preparation:
- GET CC and randomly choose an OperationServer instance
- PUT configuration/life-cycle-state in such a way that it does not cause any change due to idempotence, 
- with uuid and request-body formed from random chosen OperationServer
- BUT authorizationCode parameter missing (does not mean empty string)</v>
      </c>
      <c r="AO6" s="99" t="str">
        <f t="shared" ref="AO6:AQ6" si="9">CONCATENATE("#### Preparation:
- ",AO4," ",AO3," in such a way that it does not cause any change due to idempotence, 
- with uuid randomly chosen ",AO2," from input load-file data
- BUT authorizationCode parameter missing (does not mean empty string)")</f>
        <v>#### Preparation:
- GET configuration/operation-key in such a way that it does not cause any change due to idempotence, 
- with uuid randomly chosen OperationServer from input load-file data
- BUT authorizationCode parameter missing (does not mean empty string)</v>
      </c>
      <c r="AP6" s="99" t="str">
        <f>CONCATENATE("#### Preparation:
- GET CC and randomly choose an ",AP2," instance
- ",AP4," ",AP3," in such a way that it does not cause any change due to idempotence, 
- with uuid and request-body formed from random chosen ",AP2,"
- BUT authorizationCode parameter missing (does not mean empty string)")</f>
        <v>#### Preparation:
- GET CC and randomly choose an OperationServer instance
- PUT configuration/operation-key in such a way that it does not cause any change due to idempotence, 
- with uuid and request-body formed from random chosen OperationServer
- BUT authorizationCode parameter missing (does not mean empty string)</v>
      </c>
      <c r="AQ6" s="99" t="str">
        <f t="shared" si="9"/>
        <v>#### Preparation:
- GET capability/application-name in such a way that it does not cause any change due to idempotence, 
- with uuid randomly chosen HttpServer from input load-file data
- BUT authorizationCode parameter missing (does not mean empty string)</v>
      </c>
      <c r="AR6" s="99" t="str">
        <f t="shared" ref="AR6:AW6" si="10">CONCATENATE("#### Preparation:
- ",AR4," ",AR3," in such a way that it does not cause any change due to idempotence, 
- with uuid randomly chosen ",AR2," from input load-file data
- BUT authorizationCode parameter missing (does not mean empty string)")</f>
        <v>#### Preparation:
- GET capability/release-number in such a way that it does not cause any change due to idempotence, 
- with uuid randomly chosen HttpServer from input load-file data
- BUT authorizationCode parameter missing (does not mean empty string)</v>
      </c>
      <c r="AS6" s="99" t="str">
        <f t="shared" si="10"/>
        <v>#### Preparation:
- GET capability/application-purpose in such a way that it does not cause any change due to idempotence, 
- with uuid randomly chosen HttpServer from input load-file data
- BUT authorizationCode parameter missing (does not mean empty string)</v>
      </c>
      <c r="AT6" s="99" t="str">
        <f t="shared" si="10"/>
        <v>#### Preparation:
- GET capability/data-update-period in such a way that it does not cause any change due to idempotence, 
- with uuid randomly chosen HttpServer from input load-file data
- BUT authorizationCode parameter missing (does not mean empty string)</v>
      </c>
      <c r="AU6" s="99" t="str">
        <f t="shared" si="10"/>
        <v>#### Preparation:
- GET capability/owner-name in such a way that it does not cause any change due to idempotence, 
- with uuid randomly chosen HttpServer from input load-file data
- BUT authorizationCode parameter missing (does not mean empty string)</v>
      </c>
      <c r="AV6" s="99" t="str">
        <f t="shared" si="10"/>
        <v>#### Preparation:
- GET capability/owner-email-address in such a way that it does not cause any change due to idempotence, 
- with uuid randomly chosen HttpServer from input load-file data
- BUT authorizationCode parameter missing (does not mean empty string)</v>
      </c>
      <c r="AW6" s="99" t="str">
        <f t="shared" si="10"/>
        <v>#### Preparation:
- GET capability/release-list in such a way that it does not cause any change due to idempotence, 
- with uuid randomly chosen HttpServer from input load-file data
- BUT authorizationCode parameter missing (does not mean empty string)</v>
      </c>
      <c r="AX6" s="99" t="str">
        <f t="shared" ref="AX6" si="11">CONCATENATE("#### Preparation:
- ",AX4," ",AX3," in such a way that it does not cause any change due to idempotence, 
- with uuid randomly chosen ",AX2," from input load-file data
- BUT authorizationCode parameter missing (does not mean empty string)")</f>
        <v>#### Preparation:
- GET configuration/description in such a way that it does not cause any change due to idempotence, 
- with uuid randomly chosen TcpServer from input load-file data
- BUT authorizationCode parameter missing (does not mean empty string)</v>
      </c>
      <c r="AY6" s="99" t="str">
        <f>CONCATENATE("#### Preparation:
- GET CC and randomly choose an ",AY2," instance
- ",AY4," ",AY3," in such a way that it does not cause any change due to idempotence, 
- with uuid and request-body formed from random chosen ",AY2,"
- BUT authorizationCode parameter missing (does not mean empty string)")</f>
        <v>#### Preparation:
- GET CC and randomly choose an TcpServer instance
- PUT configuration/description in such a way that it does not cause any change due to idempotence, 
- with uuid and request-body formed from random chosen TcpServer
- BUT authorizationCode parameter missing (does not mean empty string)</v>
      </c>
      <c r="AZ6" s="99" t="str">
        <f t="shared" ref="AZ6" si="12">CONCATENATE("#### Preparation:
- ",AZ4," ",AZ3," in such a way that it does not cause any change due to idempotence, 
- with uuid randomly chosen ",AZ2," from input load-file data
- BUT authorizationCode parameter missing (does not mean empty string)")</f>
        <v>#### Preparation:
- GET configuration/local-protocol in such a way that it does not cause any change due to idempotence, 
- with uuid randomly chosen TcpServer from input load-file data
- BUT authorizationCode parameter missing (does not mean empty string)</v>
      </c>
      <c r="BA6" s="99" t="str">
        <f>CONCATENATE("#### Preparation:
- GET CC and randomly choose an ",BA2," instance
- ",BA4," ",BA3," in such a way that it does not cause any change due to idempotence, 
- with uuid and request-body formed from random chosen ",BA2,"
- BUT authorizationCode parameter missing (does not mean empty string)")</f>
        <v>#### Preparation:
- GET CC and randomly choose an TcpServer instance
- PUT configuration/local-protocol in such a way that it does not cause any change due to idempotence, 
- with uuid and request-body formed from random chosen TcpServer
- BUT authorizationCode parameter missing (does not mean empty string)</v>
      </c>
      <c r="BB6" s="99" t="str">
        <f t="shared" ref="BB6" si="13">CONCATENATE("#### Preparation:
- ",BB4," ",BB3," in such a way that it does not cause any change due to idempotence, 
- with uuid randomly chosen ",BB2," from input load-file data
- BUT authorizationCode parameter missing (does not mean empty string)")</f>
        <v>#### Preparation:
- GET configuration/local-address in such a way that it does not cause any change due to idempotence, 
- with uuid randomly chosen TcpServer from input load-file data
- BUT authorizationCode parameter missing (does not mean empty string)</v>
      </c>
      <c r="BC6" s="99" t="str">
        <f>CONCATENATE("#### Preparation:
- GET CC and randomly choose an ",BC2," instance
- ",BC4," ",BC3," in such a way that it does not cause any change due to idempotence, 
- with uuid and request-body formed from random chosen ",BC2,"
- BUT authorizationCode parameter missing (does not mean empty string)")</f>
        <v>#### Preparation:
- GET CC and randomly choose an TcpServer instance
- PUT configuration/local-address in such a way that it does not cause any change due to idempotence, 
- with uuid and request-body formed from random chosen TcpServer
- BUT authorizationCode parameter missing (does not mean empty string)</v>
      </c>
      <c r="BD6" s="99" t="str">
        <f t="shared" ref="BD6" si="14">CONCATENATE("#### Preparation:
- ",BD4," ",BD3," in such a way that it does not cause any change due to idempotence, 
- with uuid randomly chosen ",BD2," from input load-file data
- BUT authorizationCode parameter missing (does not mean empty string)")</f>
        <v>#### Preparation:
- GET configuration/local-port in such a way that it does not cause any change due to idempotence, 
- with uuid randomly chosen TcpServer from input load-file data
- BUT authorizationCode parameter missing (does not mean empty string)</v>
      </c>
      <c r="BE6" s="99" t="str">
        <f>CONCATENATE("#### Preparation:
- GET CC and randomly choose an ",BE2," instance
- ",BE4," ",BE3," in such a way that it does not cause any change due to idempotence, 
- with uuid and request-body formed from random chosen ",BE2,"
- BUT authorizationCode parameter missing (does not mean empty string)")</f>
        <v>#### Preparation:
- GET CC and randomly choose an TcpServer instance
- PUT configuration/local-port in such a way that it does not cause any change due to idempotence, 
- with uuid and request-body formed from random chosen TcpServer
- BUT authorizationCode parameter missing (does not mean empty string)</v>
      </c>
      <c r="BF6" s="99" t="str">
        <f t="shared" ref="BF6" si="15">CONCATENATE("#### Preparation:
- ",BF4," ",BF3," in such a way that it does not cause any change due to idempotence, 
- with uuid randomly chosen ",BF2," from input load-file data
- BUT authorizationCode parameter missing (does not mean empty string)")</f>
        <v>#### Preparation:
- GET configuration/operation-name in such a way that it does not cause any change due to idempotence, 
- with uuid randomly chosen OperationClient from input load-file data
- BUT authorizationCode parameter missing (does not mean empty string)</v>
      </c>
      <c r="BG6" s="99" t="str">
        <f>CONCATENATE("#### Preparation:
- GET CC and randomly choose an ",BG2," instance
- ",BG4," ",BG3," in such a way that it does not cause any change due to idempotence, 
- with uuid and request-body formed from random chosen ",BG2,"
- BUT authorizationCode parameter missing (does not mean empty string)")</f>
        <v>#### Preparation:
- GET CC and randomly choose an OperationClient instance
- PUT configuration/operation-name in such a way that it does not cause any change due to idempotence, 
- with uuid and request-body formed from random chosen OperationClient
- BUT authorizationCode parameter missing (does not mean empty string)</v>
      </c>
      <c r="BH6" s="99" t="str">
        <f t="shared" ref="BH6" si="16">CONCATENATE("#### Preparation:
- ",BH4," ",BH3," in such a way that it does not cause any change due to idempotence, 
- with uuid randomly chosen ",BH2," from input load-file data
- BUT authorizationCode parameter missing (does not mean empty string)")</f>
        <v>#### Preparation:
- GET configuration/operation-key in such a way that it does not cause any change due to idempotence, 
- with uuid randomly chosen OperationClient from input load-file data
- BUT authorizationCode parameter missing (does not mean empty string)</v>
      </c>
      <c r="BI6" s="99" t="str">
        <f>CONCATENATE("#### Preparation:
- GET CC and randomly choose an ",BI2," instance
- ",BI4," ",BI3," in such a way that it does not cause any change due to idempotence, 
- with uuid and request-body formed from random chosen ",BI2,"
- BUT authorizationCode parameter missing (does not mean empty string)")</f>
        <v>#### Preparation:
- GET CC and randomly choose an OperationClient instance
- PUT configuration/operation-key in such a way that it does not cause any change due to idempotence, 
- with uuid and request-body formed from random chosen OperationClient
- BUT authorizationCode parameter missing (does not mean empty string)</v>
      </c>
      <c r="BJ6" s="99" t="str">
        <f t="shared" ref="BJ6:BL6" si="17">CONCATENATE("#### Preparation:
- ",BJ4," ",BJ3," in such a way that it does not cause any change due to idempotence, 
- with uuid randomly chosen ",BJ2," from input load-file data
- BUT authorizationCode parameter missing (does not mean empty string)")</f>
        <v>#### Preparation:
- GET status/operational-state in such a way that it does not cause any change due to idempotence, 
- with uuid randomly chosen OperationClient from input load-file data
- BUT authorizationCode parameter missing (does not mean empty string)</v>
      </c>
      <c r="BK6" s="99" t="str">
        <f t="shared" si="17"/>
        <v>#### Preparation:
- GET status/life-cycle-state in such a way that it does not cause any change due to idempotence, 
- with uuid randomly chosen OperationClient from input load-file data
- BUT authorizationCode parameter missing (does not mean empty string)</v>
      </c>
      <c r="BL6" s="99" t="str">
        <f t="shared" si="17"/>
        <v>#### Preparation:
- GET configuration/detailed-logging-is-on in such a way that it does not cause any change due to idempotence, 
- with uuid randomly chosen OperationClient from input load-file data
- BUT authorizationCode parameter missing (does not mean empty string)</v>
      </c>
      <c r="BM6" s="99" t="str">
        <f>CONCATENATE("#### Preparation:
- GET CC and randomly choose an ",BM2," instance
- ",BM4," ",BM3," in such a way that it does not cause any change due to idempotence, 
- with uuid and request-body formed from random chosen ",BM2,"
- BUT authorizationCode parameter missing (does not mean empty string)")</f>
        <v>#### Preparation:
- GET CC and randomly choose an OperationClient instance
- PUT configuration/detailed-logging-is-on in such a way that it does not cause any change due to idempotence, 
- with uuid and request-body formed from random chosen OperationClient
- BUT authorizationCode parameter missing (does not mean empty string)</v>
      </c>
      <c r="BN6" s="99" t="str">
        <f t="shared" ref="BN6" si="18">CONCATENATE("#### Preparation:
- ",BN4," ",BN3," in such a way that it does not cause any change due to idempotence, 
- with uuid randomly chosen ",BN2," from input load-file data
- BUT authorizationCode parameter missing (does not mean empty string)")</f>
        <v>#### Preparation:
- GET configuration/auth/api-key in such a way that it does not cause any change due to idempotence, 
- with uuid randomly chosen ElasticsearchClient from input load-file data
- BUT authorizationCode parameter missing (does not mean empty string)</v>
      </c>
      <c r="BO6" s="99" t="str">
        <f>CONCATENATE("#### Preparation:
- GET CC and randomly choose an ",BO2," instance
- ",BO4," ",BO3," in such a way that it does not cause any change due to idempotence, 
- with uuid and request-body formed from random chosen ",BO2,"
- BUT authorizationCode parameter missing (does not mean empty string)")</f>
        <v>#### Preparation:
- GET CC and randomly choose an ElasticsearchClient instance
- PUT configuration/auth/api-key in such a way that it does not cause any change due to idempotence, 
- with uuid and request-body formed from random chosen ElasticsearchClient
- BUT authorizationCode parameter missing (does not mean empty string)</v>
      </c>
      <c r="BP6" s="99" t="str">
        <f t="shared" ref="BP6" si="19">CONCATENATE("#### Preparation:
- ",BP4," ",BP3," in such a way that it does not cause any change due to idempotence, 
- with uuid randomly chosen ",BP2," from input load-file data
- BUT authorizationCode parameter missing (does not mean empty string)")</f>
        <v>#### Preparation:
- GET configuration/index-alias in such a way that it does not cause any change due to idempotence, 
- with uuid randomly chosen ElasticsearchClient from input load-file data
- BUT authorizationCode parameter missing (does not mean empty string)</v>
      </c>
      <c r="BQ6" s="99" t="str">
        <f>CONCATENATE("#### Preparation:
- GET CC and randomly choose an ",BQ2," instance
- ",BQ4," ",BQ3," in such a way that it does not cause any change due to idempotence, 
- with uuid and request-body formed from random chosen ",BQ2,"
- BUT authorizationCode parameter missing (does not mean empty string)")</f>
        <v>#### Preparation:
- GET CC and randomly choose an ElasticsearchClient instance
- PUT configuration/index-alias in such a way that it does not cause any change due to idempotence, 
- with uuid and request-body formed from random chosen ElasticsearchClient
- BUT authorizationCode parameter missing (does not mean empty string)</v>
      </c>
      <c r="BR6" s="99" t="str">
        <f t="shared" ref="BR6" si="20">CONCATENATE("#### Preparation:
- ",BR4," ",BR3," in such a way that it does not cause any change due to idempotence, 
- with uuid randomly chosen ",BR2," from input load-file data
- BUT authorizationCode parameter missing (does not mean empty string)")</f>
        <v>#### Preparation:
- GET configuration/service-records-policy in such a way that it does not cause any change due to idempotence, 
- with uuid randomly chosen ElasticsearchClient from input load-file data
- BUT authorizationCode parameter missing (does not mean empty string)</v>
      </c>
      <c r="BS6" s="99" t="str">
        <f>CONCATENATE("#### Preparation:
- GET CC and randomly choose an ",BS2," instance
- ",BS4," ",BS3," in such a way that it does not cause any change due to idempotence, 
- with uuid and request-body formed from random chosen ",BS2,"
- BUT authorizationCode parameter missing (does not mean empty string)")</f>
        <v>#### Preparation:
- GET CC and randomly choose an ElasticsearchClient instance
- PUT configuration/service-records-policy in such a way that it does not cause any change due to idempotence, 
- with uuid and request-body formed from random chosen ElasticsearchClient
- BUT authorizationCode parameter missing (does not mean empty string)</v>
      </c>
      <c r="BT6" s="99" t="str">
        <f t="shared" ref="BT6:BU6" si="21">CONCATENATE("#### Preparation:
- ",BT4," ",BT3," in such a way that it does not cause any change due to idempotence, 
- with uuid randomly chosen ",BT2," from input load-file data
- BUT authorizationCode parameter missing (does not mean empty string)")</f>
        <v>#### Preparation:
- GET status/operational-state in such a way that it does not cause any change due to idempotence, 
- with uuid randomly chosen ElasticsearchClient from input load-file data
- BUT authorizationCode parameter missing (does not mean empty string)</v>
      </c>
      <c r="BU6" s="99" t="str">
        <f t="shared" si="21"/>
        <v>#### Preparation:
- GET status/life-cycle-state in such a way that it does not cause any change due to idempotence, 
- with uuid randomly chosen ElasticsearchClient from input load-file data
- BUT authorizationCode parameter missing (does not mean empty string)</v>
      </c>
      <c r="BV6" s="99" t="str">
        <f t="shared" ref="BV6" si="22">CONCATENATE("#### Preparation:
- ",BV4," ",BV3," in such a way that it does not cause any change due to idempotence, 
- with uuid randomly chosen ",BV2," from input load-file data
- BUT authorizationCode parameter missing (does not mean empty string)")</f>
        <v>#### Preparation:
- GET configuration/application-name in such a way that it does not cause any change due to idempotence, 
- with uuid randomly chosen HttpClient from input load-file data
- BUT authorizationCode parameter missing (does not mean empty string)</v>
      </c>
      <c r="BW6" s="99" t="str">
        <f>CONCATENATE("#### Preparation:
- GET CC and randomly choose an ",BW2," instance
- ",BW4," ",BW3," in such a way that it does not cause any change due to idempotence, 
- with uuid and request-body formed from random chosen ",BW2,"
- BUT authorizationCode parameter missing (does not mean empty string)")</f>
        <v>#### Preparation:
- GET CC and randomly choose an HttpClient instance
- PUT configuration/application-name in such a way that it does not cause any change due to idempotence, 
- with uuid and request-body formed from random chosen HttpClient
- BUT authorizationCode parameter missing (does not mean empty string)</v>
      </c>
      <c r="BX6" s="99" t="str">
        <f t="shared" ref="BX6:BZ6" si="23">CONCATENATE("#### Preparation:
- ",BX4," ",BX3," in such a way that it does not cause any change due to idempotence, 
- with uuid randomly chosen ",BX2," from input load-file data
- BUT authorizationCode parameter missing (does not mean empty string)")</f>
        <v>#### Preparation:
- GET configuration/release-number in such a way that it does not cause any change due to idempotence, 
- with uuid randomly chosen HttpClient from input load-file data
- BUT authorizationCode parameter missing (does not mean empty string)</v>
      </c>
      <c r="BY6" s="99" t="str">
        <f>CONCATENATE("#### Preparation:
- GET CC and randomly choose an ",BY2," instance
- ",BY4," ",BY3," in such a way that it does not cause any change due to idempotence, 
- with uuid and request-body formed from random chosen ",BY2,"
- BUT authorizationCode parameter missing (does not mean empty string)")</f>
        <v>#### Preparation:
- GET CC and randomly choose an HttpClient instance
- PUT configuration/release-number in such a way that it does not cause any change due to idempotence, 
- with uuid and request-body formed from random chosen HttpClient
- BUT authorizationCode parameter missing (does not mean empty string)</v>
      </c>
      <c r="BZ6" s="99" t="str">
        <f t="shared" si="23"/>
        <v>#### Preparation:
- GET configuration/remote-protocol in such a way that it does not cause any change due to idempotence, 
- with uuid randomly chosen TcpClient from input load-file data
- BUT authorizationCode parameter missing (does not mean empty string)</v>
      </c>
      <c r="CA6" s="99" t="str">
        <f>CONCATENATE("#### Preparation:
- GET CC and randomly choose an ",CA2," instance
- ",CA4," ",CA3," in such a way that it does not cause any change due to idempotence, 
- with uuid and request-body formed from random chosen ",CA2,"
- BUT authorizationCode parameter missing (does not mean empty string)")</f>
        <v>#### Preparation:
- GET CC and randomly choose an TcpClient instance
- PUT configuration/remote-protocol in such a way that it does not cause any change due to idempotence, 
- with uuid and request-body formed from random chosen TcpClient
- BUT authorizationCode parameter missing (does not mean empty string)</v>
      </c>
      <c r="CB6" s="99" t="str">
        <f t="shared" ref="CB6" si="24">CONCATENATE("#### Preparation:
- ",CB4," ",CB3," in such a way that it does not cause any change due to idempotence, 
- with uuid randomly chosen ",CB2," from input load-file data
- BUT authorizationCode parameter missing (does not mean empty string)")</f>
        <v>#### Preparation:
- GET configuration/remote-address in such a way that it does not cause any change due to idempotence, 
- with uuid randomly chosen TcpClient from input load-file data
- BUT authorizationCode parameter missing (does not mean empty string)</v>
      </c>
      <c r="CC6" s="99" t="str">
        <f>CONCATENATE("#### Preparation:
- GET CC and randomly choose an ",CC2," instance
- ",CC4," ",CC3," in such a way that it does not cause any change due to idempotence, 
- with uuid and request-body formed from random chosen ",CC2,"
- BUT authorizationCode parameter missing (does not mean empty string)")</f>
        <v>#### Preparation:
- GET CC and randomly choose an TcpClient instance
- PUT configuration/remote-address in such a way that it does not cause any change due to idempotence, 
- with uuid and request-body formed from random chosen TcpClient
- BUT authorizationCode parameter missing (does not mean empty string)</v>
      </c>
      <c r="CD6" s="99" t="str">
        <f t="shared" ref="CD6" si="25">CONCATENATE("#### Preparation:
- ",CD4," ",CD3," in such a way that it does not cause any change due to idempotence, 
- with uuid randomly chosen ",CD2," from input load-file data
- BUT authorizationCode parameter missing (does not mean empty string)")</f>
        <v>#### Preparation:
- GET configuration/remote-port in such a way that it does not cause any change due to idempotence, 
- with uuid randomly chosen TcpClient from input load-file data
- BUT authorizationCode parameter missing (does not mean empty string)</v>
      </c>
      <c r="CE6" s="99" t="str">
        <f>CONCATENATE("#### Preparation:
- GET CC and randomly choose an ",CE2," instance
- ",CE4," ",CE3," in such a way that it does not cause any change due to idempotence, 
- with uuid and request-body formed from random chosen ",CE2,"
- BUT authorizationCode parameter missing (does not mean empty string)")</f>
        <v>#### Preparation:
- GET CC and randomly choose an TcpClient instance
- PUT configuration/remote-port in such a way that it does not cause any change due to idempotence, 
- with uuid and request-body formed from random chosen TcpClient
- BUT authorizationCode parameter missing (does not mean empty string)</v>
      </c>
    </row>
    <row r="7" spans="1:83" ht="30" x14ac:dyDescent="0.25">
      <c r="A7" s="116"/>
      <c r="B7" s="26" t="s">
        <v>45</v>
      </c>
      <c r="C7" s="100" t="str">
        <f t="shared" ref="C7:E8" si="26">$B7</f>
        <v>#### Testing:
- checking for ResponseCode==401</v>
      </c>
      <c r="D7" s="100" t="str">
        <f t="shared" si="26"/>
        <v>#### Testing:
- checking for ResponseCode==401</v>
      </c>
      <c r="E7" s="100" t="str">
        <f t="shared" si="26"/>
        <v>#### Testing:
- checking for ResponseCode==401</v>
      </c>
      <c r="F7" s="100" t="str">
        <f t="shared" ref="F7:H8" si="27">$B7</f>
        <v>#### Testing:
- checking for ResponseCode==401</v>
      </c>
      <c r="G7" s="100" t="str">
        <f t="shared" si="27"/>
        <v>#### Testing:
- checking for ResponseCode==401</v>
      </c>
      <c r="H7" s="100" t="str">
        <f t="shared" si="27"/>
        <v>#### Testing:
- checking for ResponseCode==401</v>
      </c>
      <c r="I7" s="100" t="str">
        <f>$B7</f>
        <v>#### Testing:
- checking for ResponseCode==401</v>
      </c>
      <c r="J7" s="100" t="str">
        <f t="shared" ref="J7:J8" si="28">$B7</f>
        <v>#### Testing:
- checking for ResponseCode==401</v>
      </c>
      <c r="K7" s="100" t="str">
        <f>$B7</f>
        <v>#### Testing:
- checking for ResponseCode==401</v>
      </c>
      <c r="L7" s="100" t="str">
        <f t="shared" ref="L7:CD8" si="29">$B7</f>
        <v>#### Testing:
- checking for ResponseCode==401</v>
      </c>
      <c r="M7" s="100" t="str">
        <f t="shared" si="29"/>
        <v>#### Testing:
- checking for ResponseCode==401</v>
      </c>
      <c r="N7" s="100" t="str">
        <f t="shared" si="29"/>
        <v>#### Testing:
- checking for ResponseCode==401</v>
      </c>
      <c r="O7" s="100" t="str">
        <f t="shared" si="29"/>
        <v>#### Testing:
- checking for ResponseCode==401</v>
      </c>
      <c r="P7" s="100" t="str">
        <f t="shared" si="29"/>
        <v>#### Testing:
- checking for ResponseCode==401</v>
      </c>
      <c r="Q7" s="100" t="str">
        <f t="shared" si="29"/>
        <v>#### Testing:
- checking for ResponseCode==401</v>
      </c>
      <c r="R7" s="100" t="str">
        <f t="shared" si="29"/>
        <v>#### Testing:
- checking for ResponseCode==401</v>
      </c>
      <c r="S7" s="100" t="str">
        <f t="shared" si="29"/>
        <v>#### Testing:
- checking for ResponseCode==401</v>
      </c>
      <c r="T7" s="100" t="str">
        <f t="shared" si="29"/>
        <v>#### Testing:
- checking for ResponseCode==401</v>
      </c>
      <c r="U7" s="100" t="str">
        <f t="shared" si="29"/>
        <v>#### Testing:
- checking for ResponseCode==401</v>
      </c>
      <c r="V7" s="100" t="str">
        <f t="shared" si="29"/>
        <v>#### Testing:
- checking for ResponseCode==401</v>
      </c>
      <c r="W7" s="100" t="str">
        <f t="shared" si="29"/>
        <v>#### Testing:
- checking for ResponseCode==401</v>
      </c>
      <c r="X7" s="100" t="str">
        <f t="shared" si="29"/>
        <v>#### Testing:
- checking for ResponseCode==401</v>
      </c>
      <c r="Y7" s="100" t="str">
        <f t="shared" si="29"/>
        <v>#### Testing:
- checking for ResponseCode==401</v>
      </c>
      <c r="Z7" s="100" t="str">
        <f t="shared" si="29"/>
        <v>#### Testing:
- checking for ResponseCode==401</v>
      </c>
      <c r="AA7" s="100" t="str">
        <f t="shared" si="29"/>
        <v>#### Testing:
- checking for ResponseCode==401</v>
      </c>
      <c r="AB7" s="100" t="str">
        <f t="shared" si="29"/>
        <v>#### Testing:
- checking for ResponseCode==401</v>
      </c>
      <c r="AC7" s="100" t="str">
        <f t="shared" si="29"/>
        <v>#### Testing:
- checking for ResponseCode==401</v>
      </c>
      <c r="AD7" s="100" t="str">
        <f t="shared" si="29"/>
        <v>#### Testing:
- checking for ResponseCode==401</v>
      </c>
      <c r="AE7" s="100" t="str">
        <f t="shared" si="29"/>
        <v>#### Testing:
- checking for ResponseCode==401</v>
      </c>
      <c r="AF7" s="100" t="str">
        <f t="shared" si="29"/>
        <v>#### Testing:
- checking for ResponseCode==401</v>
      </c>
      <c r="AG7" s="100" t="str">
        <f t="shared" si="29"/>
        <v>#### Testing:
- checking for ResponseCode==401</v>
      </c>
      <c r="AH7" s="100" t="str">
        <f t="shared" si="29"/>
        <v>#### Testing:
- checking for ResponseCode==401</v>
      </c>
      <c r="AI7" s="100" t="str">
        <f t="shared" si="29"/>
        <v>#### Testing:
- checking for ResponseCode==401</v>
      </c>
      <c r="AJ7" s="100" t="str">
        <f t="shared" si="29"/>
        <v>#### Testing:
- checking for ResponseCode==401</v>
      </c>
      <c r="AK7" s="100" t="str">
        <f t="shared" si="29"/>
        <v>#### Testing:
- checking for ResponseCode==401</v>
      </c>
      <c r="AL7" s="100" t="str">
        <f t="shared" si="29"/>
        <v>#### Testing:
- checking for ResponseCode==401</v>
      </c>
      <c r="AM7" s="100" t="str">
        <f t="shared" si="29"/>
        <v>#### Testing:
- checking for ResponseCode==401</v>
      </c>
      <c r="AN7" s="100" t="str">
        <f t="shared" si="29"/>
        <v>#### Testing:
- checking for ResponseCode==401</v>
      </c>
      <c r="AO7" s="100" t="str">
        <f t="shared" si="29"/>
        <v>#### Testing:
- checking for ResponseCode==401</v>
      </c>
      <c r="AP7" s="100" t="str">
        <f t="shared" si="29"/>
        <v>#### Testing:
- checking for ResponseCode==401</v>
      </c>
      <c r="AQ7" s="100" t="str">
        <f t="shared" si="29"/>
        <v>#### Testing:
- checking for ResponseCode==401</v>
      </c>
      <c r="AR7" s="100" t="str">
        <f t="shared" si="29"/>
        <v>#### Testing:
- checking for ResponseCode==401</v>
      </c>
      <c r="AS7" s="100" t="str">
        <f t="shared" si="29"/>
        <v>#### Testing:
- checking for ResponseCode==401</v>
      </c>
      <c r="AT7" s="100" t="str">
        <f t="shared" si="29"/>
        <v>#### Testing:
- checking for ResponseCode==401</v>
      </c>
      <c r="AU7" s="100" t="str">
        <f t="shared" si="29"/>
        <v>#### Testing:
- checking for ResponseCode==401</v>
      </c>
      <c r="AV7" s="100" t="str">
        <f t="shared" si="29"/>
        <v>#### Testing:
- checking for ResponseCode==401</v>
      </c>
      <c r="AW7" s="100" t="str">
        <f t="shared" si="29"/>
        <v>#### Testing:
- checking for ResponseCode==401</v>
      </c>
      <c r="AX7" s="100" t="str">
        <f t="shared" si="29"/>
        <v>#### Testing:
- checking for ResponseCode==401</v>
      </c>
      <c r="AY7" s="100" t="str">
        <f t="shared" si="29"/>
        <v>#### Testing:
- checking for ResponseCode==401</v>
      </c>
      <c r="AZ7" s="100" t="str">
        <f t="shared" si="29"/>
        <v>#### Testing:
- checking for ResponseCode==401</v>
      </c>
      <c r="BA7" s="100" t="str">
        <f t="shared" si="29"/>
        <v>#### Testing:
- checking for ResponseCode==401</v>
      </c>
      <c r="BB7" s="100" t="str">
        <f t="shared" si="29"/>
        <v>#### Testing:
- checking for ResponseCode==401</v>
      </c>
      <c r="BC7" s="100" t="str">
        <f t="shared" si="29"/>
        <v>#### Testing:
- checking for ResponseCode==401</v>
      </c>
      <c r="BD7" s="100" t="str">
        <f t="shared" si="29"/>
        <v>#### Testing:
- checking for ResponseCode==401</v>
      </c>
      <c r="BE7" s="100" t="str">
        <f t="shared" si="29"/>
        <v>#### Testing:
- checking for ResponseCode==401</v>
      </c>
      <c r="BF7" s="100" t="str">
        <f t="shared" si="29"/>
        <v>#### Testing:
- checking for ResponseCode==401</v>
      </c>
      <c r="BG7" s="100" t="str">
        <f t="shared" si="29"/>
        <v>#### Testing:
- checking for ResponseCode==401</v>
      </c>
      <c r="BH7" s="100" t="str">
        <f t="shared" si="29"/>
        <v>#### Testing:
- checking for ResponseCode==401</v>
      </c>
      <c r="BI7" s="100" t="str">
        <f t="shared" si="29"/>
        <v>#### Testing:
- checking for ResponseCode==401</v>
      </c>
      <c r="BJ7" s="100" t="str">
        <f t="shared" si="29"/>
        <v>#### Testing:
- checking for ResponseCode==401</v>
      </c>
      <c r="BK7" s="100" t="str">
        <f t="shared" si="29"/>
        <v>#### Testing:
- checking for ResponseCode==401</v>
      </c>
      <c r="BL7" s="100" t="str">
        <f t="shared" si="29"/>
        <v>#### Testing:
- checking for ResponseCode==401</v>
      </c>
      <c r="BM7" s="100" t="str">
        <f t="shared" si="29"/>
        <v>#### Testing:
- checking for ResponseCode==401</v>
      </c>
      <c r="BN7" s="100" t="str">
        <f t="shared" si="29"/>
        <v>#### Testing:
- checking for ResponseCode==401</v>
      </c>
      <c r="BO7" s="100" t="str">
        <f t="shared" si="29"/>
        <v>#### Testing:
- checking for ResponseCode==401</v>
      </c>
      <c r="BP7" s="100" t="str">
        <f t="shared" si="29"/>
        <v>#### Testing:
- checking for ResponseCode==401</v>
      </c>
      <c r="BQ7" s="100" t="str">
        <f t="shared" si="29"/>
        <v>#### Testing:
- checking for ResponseCode==401</v>
      </c>
      <c r="BR7" s="100" t="str">
        <f t="shared" si="29"/>
        <v>#### Testing:
- checking for ResponseCode==401</v>
      </c>
      <c r="BS7" s="100" t="str">
        <f t="shared" si="29"/>
        <v>#### Testing:
- checking for ResponseCode==401</v>
      </c>
      <c r="BT7" s="100" t="str">
        <f t="shared" si="29"/>
        <v>#### Testing:
- checking for ResponseCode==401</v>
      </c>
      <c r="BU7" s="100" t="str">
        <f t="shared" si="29"/>
        <v>#### Testing:
- checking for ResponseCode==401</v>
      </c>
      <c r="BV7" s="100" t="str">
        <f t="shared" si="29"/>
        <v>#### Testing:
- checking for ResponseCode==401</v>
      </c>
      <c r="BW7" s="100" t="str">
        <f t="shared" si="29"/>
        <v>#### Testing:
- checking for ResponseCode==401</v>
      </c>
      <c r="BX7" s="100" t="str">
        <f t="shared" si="29"/>
        <v>#### Testing:
- checking for ResponseCode==401</v>
      </c>
      <c r="BY7" s="100" t="str">
        <f t="shared" si="29"/>
        <v>#### Testing:
- checking for ResponseCode==401</v>
      </c>
      <c r="BZ7" s="100" t="str">
        <f t="shared" si="29"/>
        <v>#### Testing:
- checking for ResponseCode==401</v>
      </c>
      <c r="CA7" s="100" t="str">
        <f t="shared" ref="BZ7:CA8" si="30">$B7</f>
        <v>#### Testing:
- checking for ResponseCode==401</v>
      </c>
      <c r="CB7" s="100" t="str">
        <f t="shared" si="29"/>
        <v>#### Testing:
- checking for ResponseCode==401</v>
      </c>
      <c r="CC7" s="100" t="str">
        <f t="shared" ref="CB7:CC8" si="31">$B7</f>
        <v>#### Testing:
- checking for ResponseCode==401</v>
      </c>
      <c r="CD7" s="100" t="str">
        <f t="shared" si="29"/>
        <v>#### Testing:
- checking for ResponseCode==401</v>
      </c>
      <c r="CE7" s="100" t="str">
        <f t="shared" ref="CD7:CE8" si="32">$B7</f>
        <v>#### Testing:
- checking for ResponseCode==401</v>
      </c>
    </row>
    <row r="8" spans="1:83" ht="30" x14ac:dyDescent="0.25">
      <c r="A8" s="122"/>
      <c r="B8" s="101" t="s">
        <v>26</v>
      </c>
      <c r="C8" s="100" t="str">
        <f t="shared" si="26"/>
        <v>#### Clearing:
- not applicable</v>
      </c>
      <c r="D8" s="100" t="str">
        <f t="shared" si="26"/>
        <v>#### Clearing:
- not applicable</v>
      </c>
      <c r="E8" s="100" t="str">
        <f t="shared" si="26"/>
        <v>#### Clearing:
- not applicable</v>
      </c>
      <c r="F8" s="100" t="str">
        <f t="shared" si="27"/>
        <v>#### Clearing:
- not applicable</v>
      </c>
      <c r="G8" s="100" t="str">
        <f t="shared" si="27"/>
        <v>#### Clearing:
- not applicable</v>
      </c>
      <c r="H8" s="100" t="str">
        <f t="shared" si="27"/>
        <v>#### Clearing:
- not applicable</v>
      </c>
      <c r="I8" s="100" t="str">
        <f>$B8</f>
        <v>#### Clearing:
- not applicable</v>
      </c>
      <c r="J8" s="100" t="str">
        <f t="shared" si="28"/>
        <v>#### Clearing:
- not applicable</v>
      </c>
      <c r="K8" s="100" t="str">
        <f>$B8</f>
        <v>#### Clearing:
- not applicable</v>
      </c>
      <c r="L8" s="100" t="str">
        <f t="shared" si="29"/>
        <v>#### Clearing:
- not applicable</v>
      </c>
      <c r="M8" s="100" t="str">
        <f t="shared" si="29"/>
        <v>#### Clearing:
- not applicable</v>
      </c>
      <c r="N8" s="100" t="str">
        <f t="shared" si="29"/>
        <v>#### Clearing:
- not applicable</v>
      </c>
      <c r="O8" s="100" t="str">
        <f t="shared" si="29"/>
        <v>#### Clearing:
- not applicable</v>
      </c>
      <c r="P8" s="100" t="str">
        <f t="shared" si="29"/>
        <v>#### Clearing:
- not applicable</v>
      </c>
      <c r="Q8" s="100" t="str">
        <f t="shared" si="29"/>
        <v>#### Clearing:
- not applicable</v>
      </c>
      <c r="R8" s="100" t="str">
        <f t="shared" si="29"/>
        <v>#### Clearing:
- not applicable</v>
      </c>
      <c r="S8" s="100" t="str">
        <f t="shared" si="29"/>
        <v>#### Clearing:
- not applicable</v>
      </c>
      <c r="T8" s="100" t="str">
        <f t="shared" si="29"/>
        <v>#### Clearing:
- not applicable</v>
      </c>
      <c r="U8" s="100" t="str">
        <f t="shared" si="29"/>
        <v>#### Clearing:
- not applicable</v>
      </c>
      <c r="V8" s="100" t="str">
        <f t="shared" si="29"/>
        <v>#### Clearing:
- not applicable</v>
      </c>
      <c r="W8" s="100" t="str">
        <f t="shared" si="29"/>
        <v>#### Clearing:
- not applicable</v>
      </c>
      <c r="X8" s="100" t="str">
        <f t="shared" si="29"/>
        <v>#### Clearing:
- not applicable</v>
      </c>
      <c r="Y8" s="100" t="str">
        <f t="shared" si="29"/>
        <v>#### Clearing:
- not applicable</v>
      </c>
      <c r="Z8" s="100" t="str">
        <f t="shared" si="29"/>
        <v>#### Clearing:
- not applicable</v>
      </c>
      <c r="AA8" s="100" t="str">
        <f t="shared" si="29"/>
        <v>#### Clearing:
- not applicable</v>
      </c>
      <c r="AB8" s="100" t="str">
        <f t="shared" si="29"/>
        <v>#### Clearing:
- not applicable</v>
      </c>
      <c r="AC8" s="100" t="str">
        <f t="shared" si="29"/>
        <v>#### Clearing:
- not applicable</v>
      </c>
      <c r="AD8" s="100" t="str">
        <f t="shared" si="29"/>
        <v>#### Clearing:
- not applicable</v>
      </c>
      <c r="AE8" s="100" t="str">
        <f t="shared" si="29"/>
        <v>#### Clearing:
- not applicable</v>
      </c>
      <c r="AF8" s="100" t="str">
        <f t="shared" si="29"/>
        <v>#### Clearing:
- not applicable</v>
      </c>
      <c r="AG8" s="100" t="str">
        <f t="shared" si="29"/>
        <v>#### Clearing:
- not applicable</v>
      </c>
      <c r="AH8" s="100" t="str">
        <f t="shared" si="29"/>
        <v>#### Clearing:
- not applicable</v>
      </c>
      <c r="AI8" s="100" t="str">
        <f t="shared" si="29"/>
        <v>#### Clearing:
- not applicable</v>
      </c>
      <c r="AJ8" s="100" t="str">
        <f t="shared" si="29"/>
        <v>#### Clearing:
- not applicable</v>
      </c>
      <c r="AK8" s="100" t="str">
        <f t="shared" si="29"/>
        <v>#### Clearing:
- not applicable</v>
      </c>
      <c r="AL8" s="100" t="str">
        <f t="shared" si="29"/>
        <v>#### Clearing:
- not applicable</v>
      </c>
      <c r="AM8" s="100" t="str">
        <f t="shared" si="29"/>
        <v>#### Clearing:
- not applicable</v>
      </c>
      <c r="AN8" s="100" t="str">
        <f t="shared" si="29"/>
        <v>#### Clearing:
- not applicable</v>
      </c>
      <c r="AO8" s="100" t="str">
        <f t="shared" si="29"/>
        <v>#### Clearing:
- not applicable</v>
      </c>
      <c r="AP8" s="100" t="str">
        <f t="shared" si="29"/>
        <v>#### Clearing:
- not applicable</v>
      </c>
      <c r="AQ8" s="100" t="str">
        <f t="shared" si="29"/>
        <v>#### Clearing:
- not applicable</v>
      </c>
      <c r="AR8" s="100" t="str">
        <f t="shared" si="29"/>
        <v>#### Clearing:
- not applicable</v>
      </c>
      <c r="AS8" s="100" t="str">
        <f t="shared" si="29"/>
        <v>#### Clearing:
- not applicable</v>
      </c>
      <c r="AT8" s="100" t="str">
        <f t="shared" si="29"/>
        <v>#### Clearing:
- not applicable</v>
      </c>
      <c r="AU8" s="100" t="str">
        <f t="shared" si="29"/>
        <v>#### Clearing:
- not applicable</v>
      </c>
      <c r="AV8" s="100" t="str">
        <f t="shared" si="29"/>
        <v>#### Clearing:
- not applicable</v>
      </c>
      <c r="AW8" s="100" t="str">
        <f t="shared" si="29"/>
        <v>#### Clearing:
- not applicable</v>
      </c>
      <c r="AX8" s="100" t="str">
        <f t="shared" si="29"/>
        <v>#### Clearing:
- not applicable</v>
      </c>
      <c r="AY8" s="100" t="str">
        <f t="shared" si="29"/>
        <v>#### Clearing:
- not applicable</v>
      </c>
      <c r="AZ8" s="100" t="str">
        <f t="shared" si="29"/>
        <v>#### Clearing:
- not applicable</v>
      </c>
      <c r="BA8" s="100" t="str">
        <f t="shared" si="29"/>
        <v>#### Clearing:
- not applicable</v>
      </c>
      <c r="BB8" s="100" t="str">
        <f t="shared" si="29"/>
        <v>#### Clearing:
- not applicable</v>
      </c>
      <c r="BC8" s="100" t="str">
        <f t="shared" si="29"/>
        <v>#### Clearing:
- not applicable</v>
      </c>
      <c r="BD8" s="100" t="str">
        <f t="shared" si="29"/>
        <v>#### Clearing:
- not applicable</v>
      </c>
      <c r="BE8" s="100" t="str">
        <f t="shared" si="29"/>
        <v>#### Clearing:
- not applicable</v>
      </c>
      <c r="BF8" s="100" t="str">
        <f t="shared" si="29"/>
        <v>#### Clearing:
- not applicable</v>
      </c>
      <c r="BG8" s="100" t="str">
        <f t="shared" si="29"/>
        <v>#### Clearing:
- not applicable</v>
      </c>
      <c r="BH8" s="100" t="str">
        <f t="shared" si="29"/>
        <v>#### Clearing:
- not applicable</v>
      </c>
      <c r="BI8" s="100" t="str">
        <f t="shared" si="29"/>
        <v>#### Clearing:
- not applicable</v>
      </c>
      <c r="BJ8" s="100" t="str">
        <f t="shared" si="29"/>
        <v>#### Clearing:
- not applicable</v>
      </c>
      <c r="BK8" s="100" t="str">
        <f t="shared" si="29"/>
        <v>#### Clearing:
- not applicable</v>
      </c>
      <c r="BL8" s="100" t="str">
        <f t="shared" si="29"/>
        <v>#### Clearing:
- not applicable</v>
      </c>
      <c r="BM8" s="100" t="str">
        <f t="shared" si="29"/>
        <v>#### Clearing:
- not applicable</v>
      </c>
      <c r="BN8" s="100" t="str">
        <f t="shared" si="29"/>
        <v>#### Clearing:
- not applicable</v>
      </c>
      <c r="BO8" s="100" t="str">
        <f t="shared" si="29"/>
        <v>#### Clearing:
- not applicable</v>
      </c>
      <c r="BP8" s="100" t="str">
        <f t="shared" si="29"/>
        <v>#### Clearing:
- not applicable</v>
      </c>
      <c r="BQ8" s="100" t="str">
        <f t="shared" si="29"/>
        <v>#### Clearing:
- not applicable</v>
      </c>
      <c r="BR8" s="100" t="str">
        <f t="shared" si="29"/>
        <v>#### Clearing:
- not applicable</v>
      </c>
      <c r="BS8" s="100" t="str">
        <f t="shared" si="29"/>
        <v>#### Clearing:
- not applicable</v>
      </c>
      <c r="BT8" s="100" t="str">
        <f t="shared" si="29"/>
        <v>#### Clearing:
- not applicable</v>
      </c>
      <c r="BU8" s="100" t="str">
        <f t="shared" si="29"/>
        <v>#### Clearing:
- not applicable</v>
      </c>
      <c r="BV8" s="100" t="str">
        <f t="shared" si="29"/>
        <v>#### Clearing:
- not applicable</v>
      </c>
      <c r="BW8" s="100" t="str">
        <f t="shared" si="29"/>
        <v>#### Clearing:
- not applicable</v>
      </c>
      <c r="BX8" s="100" t="str">
        <f t="shared" si="29"/>
        <v>#### Clearing:
- not applicable</v>
      </c>
      <c r="BY8" s="100" t="str">
        <f t="shared" si="29"/>
        <v>#### Clearing:
- not applicable</v>
      </c>
      <c r="BZ8" s="100" t="str">
        <f t="shared" si="30"/>
        <v>#### Clearing:
- not applicable</v>
      </c>
      <c r="CA8" s="100" t="str">
        <f t="shared" si="30"/>
        <v>#### Clearing:
- not applicable</v>
      </c>
      <c r="CB8" s="100" t="str">
        <f t="shared" si="31"/>
        <v>#### Clearing:
- not applicable</v>
      </c>
      <c r="CC8" s="100" t="str">
        <f t="shared" si="31"/>
        <v>#### Clearing:
- not applicable</v>
      </c>
      <c r="CD8" s="100" t="str">
        <f t="shared" si="32"/>
        <v>#### Clearing:
- not applicable</v>
      </c>
      <c r="CE8" s="100" t="str">
        <f t="shared" si="32"/>
        <v>#### Clearing:
- not applicable</v>
      </c>
    </row>
    <row r="9" spans="1:83" x14ac:dyDescent="0.25">
      <c r="A9" s="116" t="s">
        <v>46</v>
      </c>
      <c r="B9" s="25" t="s">
        <v>47</v>
      </c>
      <c r="C9" s="25" t="s">
        <v>47</v>
      </c>
      <c r="D9" s="25" t="s">
        <v>47</v>
      </c>
      <c r="E9" s="25" t="s">
        <v>47</v>
      </c>
      <c r="F9" s="25" t="s">
        <v>47</v>
      </c>
      <c r="G9" s="25" t="s">
        <v>47</v>
      </c>
      <c r="H9" s="25" t="s">
        <v>47</v>
      </c>
      <c r="I9" s="25" t="s">
        <v>47</v>
      </c>
      <c r="J9" s="25" t="s">
        <v>47</v>
      </c>
      <c r="K9" s="25" t="s">
        <v>47</v>
      </c>
      <c r="L9" s="25" t="s">
        <v>47</v>
      </c>
      <c r="M9" s="25" t="s">
        <v>47</v>
      </c>
      <c r="N9" s="25" t="s">
        <v>47</v>
      </c>
      <c r="O9" s="25" t="s">
        <v>47</v>
      </c>
      <c r="P9" s="25" t="s">
        <v>47</v>
      </c>
      <c r="Q9" s="25" t="s">
        <v>47</v>
      </c>
      <c r="R9" s="25" t="s">
        <v>47</v>
      </c>
      <c r="S9" s="25" t="s">
        <v>47</v>
      </c>
      <c r="T9" s="25" t="s">
        <v>47</v>
      </c>
      <c r="U9" s="25" t="s">
        <v>47</v>
      </c>
      <c r="V9" s="25" t="s">
        <v>47</v>
      </c>
      <c r="W9" s="25" t="s">
        <v>47</v>
      </c>
      <c r="X9" s="25" t="s">
        <v>47</v>
      </c>
      <c r="Y9" s="25" t="s">
        <v>47</v>
      </c>
      <c r="Z9" s="25" t="s">
        <v>47</v>
      </c>
      <c r="AA9" s="25" t="s">
        <v>47</v>
      </c>
      <c r="AB9" s="25" t="s">
        <v>47</v>
      </c>
      <c r="AC9" s="25" t="s">
        <v>47</v>
      </c>
      <c r="AD9" s="25" t="s">
        <v>47</v>
      </c>
      <c r="AE9" s="25" t="s">
        <v>47</v>
      </c>
      <c r="AF9" s="25" t="s">
        <v>47</v>
      </c>
      <c r="AG9" s="25" t="s">
        <v>47</v>
      </c>
      <c r="AH9" s="25" t="s">
        <v>47</v>
      </c>
      <c r="AI9" s="25" t="s">
        <v>47</v>
      </c>
      <c r="AJ9" s="25" t="s">
        <v>47</v>
      </c>
      <c r="AK9" s="25" t="s">
        <v>47</v>
      </c>
      <c r="AL9" s="25" t="s">
        <v>47</v>
      </c>
      <c r="AM9" s="25" t="s">
        <v>47</v>
      </c>
      <c r="AN9" s="25" t="s">
        <v>47</v>
      </c>
      <c r="AO9" s="25" t="s">
        <v>47</v>
      </c>
      <c r="AP9" s="25" t="s">
        <v>47</v>
      </c>
      <c r="AQ9" s="25" t="s">
        <v>47</v>
      </c>
      <c r="AR9" s="25" t="s">
        <v>47</v>
      </c>
      <c r="AS9" s="25" t="s">
        <v>47</v>
      </c>
      <c r="AT9" s="25" t="s">
        <v>47</v>
      </c>
      <c r="AU9" s="25" t="s">
        <v>47</v>
      </c>
      <c r="AV9" s="25" t="s">
        <v>47</v>
      </c>
      <c r="AW9" s="25" t="s">
        <v>47</v>
      </c>
      <c r="AX9" s="25" t="s">
        <v>47</v>
      </c>
      <c r="AY9" s="25" t="s">
        <v>47</v>
      </c>
      <c r="AZ9" s="25" t="s">
        <v>47</v>
      </c>
      <c r="BA9" s="25" t="s">
        <v>47</v>
      </c>
      <c r="BB9" s="25" t="s">
        <v>47</v>
      </c>
      <c r="BC9" s="25" t="s">
        <v>47</v>
      </c>
      <c r="BD9" s="25" t="s">
        <v>47</v>
      </c>
      <c r="BE9" s="25" t="s">
        <v>47</v>
      </c>
      <c r="BF9" s="25" t="s">
        <v>47</v>
      </c>
      <c r="BG9" s="25" t="s">
        <v>47</v>
      </c>
      <c r="BH9" s="25" t="s">
        <v>47</v>
      </c>
      <c r="BI9" s="25" t="s">
        <v>47</v>
      </c>
      <c r="BJ9" s="25" t="s">
        <v>47</v>
      </c>
      <c r="BK9" s="25" t="s">
        <v>47</v>
      </c>
      <c r="BL9" s="25" t="s">
        <v>47</v>
      </c>
      <c r="BM9" s="25" t="s">
        <v>47</v>
      </c>
      <c r="BN9" s="25" t="s">
        <v>47</v>
      </c>
      <c r="BO9" s="25" t="s">
        <v>47</v>
      </c>
      <c r="BP9" s="25" t="s">
        <v>47</v>
      </c>
      <c r="BQ9" s="25" t="s">
        <v>47</v>
      </c>
      <c r="BR9" s="25" t="s">
        <v>47</v>
      </c>
      <c r="BS9" s="25" t="s">
        <v>47</v>
      </c>
      <c r="BT9" s="25" t="s">
        <v>47</v>
      </c>
      <c r="BU9" s="25" t="s">
        <v>47</v>
      </c>
      <c r="BV9" s="25" t="s">
        <v>47</v>
      </c>
      <c r="BW9" s="25" t="s">
        <v>47</v>
      </c>
      <c r="BX9" s="25" t="s">
        <v>47</v>
      </c>
      <c r="BY9" s="25" t="s">
        <v>47</v>
      </c>
      <c r="BZ9" s="25" t="s">
        <v>47</v>
      </c>
      <c r="CA9" s="25" t="s">
        <v>47</v>
      </c>
      <c r="CB9" s="25" t="s">
        <v>47</v>
      </c>
      <c r="CC9" s="25" t="s">
        <v>47</v>
      </c>
      <c r="CD9" s="25" t="s">
        <v>47</v>
      </c>
      <c r="CE9" s="25" t="s">
        <v>47</v>
      </c>
    </row>
    <row r="10" spans="1:83" ht="105" x14ac:dyDescent="0.25">
      <c r="A10" s="116"/>
      <c r="B10" s="26" t="s">
        <v>165</v>
      </c>
      <c r="C10" s="99" t="str">
        <f>CONCATENATE("#### Preparation:
- ",C4," ",C3," in such a way that it does not cause any change due to idempotence, BUT  authorizationCode with random generated value.")</f>
        <v>#### Preparation:
- GET core-model-1-4:control-construct in such a way that it does not cause any change due to idempotence, BUT  authorizationCode with random generated value.</v>
      </c>
      <c r="D10" s="99" t="str">
        <f>CONCATENATE("#### Preparation:
- ",D$4," ",D$3," in such a way that it does not cause any change due to idempotence, 
- with uuid randomly chosen from input load-file data
- BUT  authorizationCode with random generated value.")</f>
        <v>#### Preparation:
- GET profile-collection/profile in such a way that it does not cause any change due to idempotence, 
- with uuid randomly chosen from input load-file data
- BUT  authorizationCode with random generated value.</v>
      </c>
      <c r="E10" s="99" t="str">
        <f>CONCATENATE("#### Preparation:
- ",E4," ",E$3," in such a way that it does not cause any change due to idempotence, 
- with uuid randomly chosen  ",E2," from input load-file data
- BUT  authorizationCode with random generated value.")</f>
        <v>#### Preparation:
- GET capability/operation-name in such a way that it does not cause any change due to idempotence, 
- with uuid randomly chosen  ActionProfile from input load-file data
- BUT  authorizationCode with random generated value.</v>
      </c>
      <c r="F10" s="99" t="str">
        <f t="shared" ref="F10:H10" si="33">CONCATENATE("#### Preparation:
- ",F4," ",F$3," in such a way that it does not cause any change due to idempotence, 
- with uuid randomly chosen  ",F2," from input load-file data
- BUT  authorizationCode with random generated value.")</f>
        <v>#### Preparation:
- GET capability/label in such a way that it does not cause any change due to idempotence, 
- with uuid randomly chosen  ActionProfile from input load-file data
- BUT  authorizationCode with random generated value.</v>
      </c>
      <c r="G10" s="99" t="str">
        <f t="shared" si="33"/>
        <v>#### Preparation:
- GET capability/input-value-list in such a way that it does not cause any change due to idempotence, 
- with uuid randomly chosen  ActionProfile from input load-file data
- BUT  authorizationCode with random generated value.</v>
      </c>
      <c r="H10" s="99" t="str">
        <f t="shared" si="33"/>
        <v>#### Preparation:
- GET capability/display-in-new-browser-window in such a way that it does not cause any change due to idempotence, 
- with uuid randomly chosen  ActionProfile from input load-file data
- BUT  authorizationCode with random generated value.</v>
      </c>
      <c r="I10" s="99" t="str">
        <f>CONCATENATE("#### Preparation:
- ",I4," ",I$3," in such a way that it does not cause any change due to idempotence, 
- with uuid randomly chosen  ",I2," from input load-file data
- BUT  authorizationCode with random generated value.")</f>
        <v>#### Preparation:
- GET configuration/consequent-operation-reference in such a way that it does not cause any change due to idempotence, 
- with uuid randomly chosen  ActionProfile from input load-file data
- BUT  authorizationCode with random generated value.</v>
      </c>
      <c r="J10" s="99" t="str">
        <f>CONCATENATE("#### Preparation:
- GET CC and randomly choose an ",J2," instance
- ",J4," ",J3," in such a way that it does not cause any change due to idempotence, 
- with uuid and request-body formed from random chosen ",J2,"
- BUT  authorizationCode with random generated value.")</f>
        <v>#### Preparation:
- GET CC and randomly choose an ActionProfile instance
- PUT configuration/consequent-operation-reference in such a way that it does not cause any change due to idempotence, 
- with uuid and request-body formed from random chosen ActionProfile
- BUT  authorizationCode with random generated value.</v>
      </c>
      <c r="K10" s="99" t="str">
        <f>CONCATENATE("#### Preparation:
- ",K4," ",K$3," in such a way that it does not cause any change due to idempotence, 
- with uuid randomly chosen  ",K2," from input load-file data
- BUT  authorizationCode with random generated value.")</f>
        <v>#### Preparation:
- GET capability/operation-name in such a way that it does not cause any change due to idempotence, 
- with uuid randomly chosen  ResponseProfile from input load-file data
- BUT  authorizationCode with random generated value.</v>
      </c>
      <c r="L10" s="99" t="str">
        <f t="shared" ref="L10:O10" si="34">CONCATENATE("#### Preparation:
- ",L4," ",L$3," in such a way that it does not cause any change due to idempotence, 
- with uuid randomly chosen  ",L2," from input load-file data
- BUT  authorizationCode with random generated value.")</f>
        <v>#### Preparation:
- GET capability/field-name in such a way that it does not cause any change due to idempotence, 
- with uuid randomly chosen  ResponseProfile from input load-file data
- BUT  authorizationCode with random generated value.</v>
      </c>
      <c r="M10" s="99" t="str">
        <f t="shared" si="34"/>
        <v>#### Preparation:
- GET capability/description in such a way that it does not cause any change due to idempotence, 
- with uuid randomly chosen  ResponseProfile from input load-file data
- BUT  authorizationCode with random generated value.</v>
      </c>
      <c r="N10" s="99" t="str">
        <f t="shared" si="34"/>
        <v>#### Preparation:
- GET capability/datatype in such a way that it does not cause any change due to idempotence, 
- with uuid randomly chosen  ResponseProfile from input load-file data
- BUT  authorizationCode with random generated value.</v>
      </c>
      <c r="O10" s="99" t="str">
        <f t="shared" si="34"/>
        <v>#### Preparation:
- GET configuration/value in such a way that it does not cause any change due to idempotence, 
- with uuid randomly chosen  ResponseProfile from input load-file data
- BUT  authorizationCode with random generated value.</v>
      </c>
      <c r="P10" s="99" t="str">
        <f>CONCATENATE("#### Preparation:
- GET CC and randomly choose an ",P2," instance
- ",P4," ",P3," in such a way that it does not cause any change due to idempotence, 
- with uuid and request-body formed from random chosen ",P2,"
- BUT  authorizationCode with random generated value.")</f>
        <v>#### Preparation:
- GET CC and randomly choose an ResponseProfile instance
- PUT configuration/value in such a way that it does not cause any change due to idempotence, 
- with uuid and request-body formed from random chosen ResponseProfile
- BUT  authorizationCode with random generated value.</v>
      </c>
      <c r="Q10" s="99" t="str">
        <f t="shared" ref="Q10:S10" si="35">CONCATENATE("#### Preparation:
- ",Q4," ",Q$3," in such a way that it does not cause any change due to idempotence, 
- with uuid randomly chosen  ",Q2," from input load-file data
- BUT  authorizationCode with random generated value.")</f>
        <v>#### Preparation:
- GET capability/file-identifier in such a way that it does not cause any change due to idempotence, 
- with uuid randomly chosen  FileProfile from input load-file data
- BUT  authorizationCode with random generated value.</v>
      </c>
      <c r="R10" s="99" t="str">
        <f t="shared" si="35"/>
        <v>#### Preparation:
- GET capability/file-description in such a way that it does not cause any change due to idempotence, 
- with uuid randomly chosen  FileProfile from input load-file data
- BUT  authorizationCode with random generated value.</v>
      </c>
      <c r="S10" s="99" t="str">
        <f t="shared" si="35"/>
        <v>#### Preparation:
- GET configuration/file-path in such a way that it does not cause any change due to idempotence, 
- with uuid randomly chosen  FileProfile from input load-file data
- BUT  authorizationCode with random generated value.</v>
      </c>
      <c r="T10" s="99" t="str">
        <f>CONCATENATE("#### Preparation:
- GET CC and randomly choose an ",T2," instance
- ",T4," ",T3," in such a way that it does not cause any change due to idempotence, 
- with uuid and request-body formed from random chosen ",T2,"
- BUT  authorizationCode with random generated value.")</f>
        <v>#### Preparation:
- GET CC and randomly choose an FileProfile instance
- PUT configuration/file-path in such a way that it does not cause any change due to idempotence, 
- with uuid and request-body formed from random chosen FileProfile
- BUT  authorizationCode with random generated value.</v>
      </c>
      <c r="U10" s="99" t="str">
        <f t="shared" ref="U10" si="36">CONCATENATE("#### Preparation:
- ",U4," ",U$3," in such a way that it does not cause any change due to idempotence, 
- with uuid randomly chosen  ",U2," from input load-file data
- BUT  authorizationCode with random generated value.")</f>
        <v>#### Preparation:
- GET configuration/user-name in such a way that it does not cause any change due to idempotence, 
- with uuid randomly chosen  FileProfile from input load-file data
- BUT  authorizationCode with random generated value.</v>
      </c>
      <c r="V10" s="99" t="str">
        <f>CONCATENATE("#### Preparation:
- GET CC and randomly choose an ",V2," instance
- ",V4," ",V3," in such a way that it does not cause any change due to idempotence, 
- with uuid and request-body formed from random chosen ",V2,"
- BUT  authorizationCode with random generated value.")</f>
        <v>#### Preparation:
- GET CC and randomly choose an FileProfile instance
- PUT configuration/user-name in such a way that it does not cause any change due to idempotence, 
- with uuid and request-body formed from random chosen FileProfile
- BUT  authorizationCode with random generated value.</v>
      </c>
      <c r="W10" s="99" t="str">
        <f t="shared" ref="W10" si="37">CONCATENATE("#### Preparation:
- ",W4," ",W$3," in such a way that it does not cause any change due to idempotence, 
- with uuid randomly chosen  ",W2," from input load-file data
- BUT  authorizationCode with random generated value.")</f>
        <v>#### Preparation:
- GET configuration/password in such a way that it does not cause any change due to idempotence, 
- with uuid randomly chosen  FileProfile from input load-file data
- BUT  authorizationCode with random generated value.</v>
      </c>
      <c r="X10" s="99" t="str">
        <f>CONCATENATE("#### Preparation:
- GET CC and randomly choose an ",X2," instance
- ",X4," ",X3," in such a way that it does not cause any change due to idempotence, 
- with uuid and request-body formed from random chosen ",X2,"
- BUT  authorizationCode with random generated value.")</f>
        <v>#### Preparation:
- GET CC and randomly choose an FileProfile instance
- PUT configuration/password in such a way that it does not cause any change due to idempotence, 
- with uuid and request-body formed from random chosen FileProfile
- BUT  authorizationCode with random generated value.</v>
      </c>
      <c r="Y10" s="99" t="str">
        <f t="shared" ref="Y10:AA10" si="38">CONCATENATE("#### Preparation:
- ",Y4," ",Y$3," in such a way that it does not cause any change due to idempotence, 
- with uuid randomly chosen  ",Y2," from input load-file data
- BUT  authorizationCode with random generated value.")</f>
        <v>#### Preparation:
- GET configuration/operation in such a way that it does not cause any change due to idempotence, 
- with uuid randomly chosen  FileProfile from input load-file data
- BUT  authorizationCode with random generated value.</v>
      </c>
      <c r="Z10" s="99" t="str">
        <f>CONCATENATE("#### Preparation:
- GET CC and randomly choose an ",Z2," instance
- ",Z4," ",Z3," in such a way that it does not cause any change due to idempotence, 
- with uuid and request-body formed from random chosen ",Z2,"
- BUT  authorizationCode with random generated value.")</f>
        <v>#### Preparation:
- GET CC and randomly choose an FileProfile instance
- PUT configuration/operation in such a way that it does not cause any change due to idempotence, 
- with uuid and request-body formed from random chosen FileProfile
- BUT  authorizationCode with random generated value.</v>
      </c>
      <c r="AA10" s="99" t="str">
        <f t="shared" si="38"/>
        <v>#### Preparation:
- GET capability/integer-name in such a way that it does not cause any change due to idempotence, 
- with uuid randomly chosen  IntegerProfile from input load-file data
- BUT  authorizationCode with random generated value.</v>
      </c>
      <c r="AB10" s="99" t="str">
        <f t="shared" ref="AB10:AE10" si="39">CONCATENATE("#### Preparation:
- ",AB4," ",AB$3," in such a way that it does not cause any change due to idempotence, 
- with uuid randomly chosen  ",AB2," from input load-file data
- BUT  authorizationCode with random generated value.")</f>
        <v>#### Preparation:
- GET capability/unit in such a way that it does not cause any change due to idempotence, 
- with uuid randomly chosen  IntegerProfile from input load-file data
- BUT  authorizationCode with random generated value.</v>
      </c>
      <c r="AC10" s="99" t="str">
        <f t="shared" si="39"/>
        <v>#### Preparation:
- GET capability/minimum in such a way that it does not cause any change due to idempotence, 
- with uuid randomly chosen  IntegerProfile from input load-file data
- BUT  authorizationCode with random generated value.</v>
      </c>
      <c r="AD10" s="99" t="str">
        <f t="shared" si="39"/>
        <v>#### Preparation:
- GET capability/maximum in such a way that it does not cause any change due to idempotence, 
- with uuid randomly chosen  IntegerProfile from input load-file data
- BUT  authorizationCode with random generated value.</v>
      </c>
      <c r="AE10" s="99" t="str">
        <f t="shared" si="39"/>
        <v>#### Preparation:
- GET configuration/integer-value in such a way that it does not cause any change due to idempotence, 
- with uuid randomly chosen  IntegerProfile from input load-file data
- BUT  authorizationCode with random generated value.</v>
      </c>
      <c r="AF10" s="99" t="str">
        <f>CONCATENATE("#### Preparation:
- GET CC and randomly choose an ",AF2," instance
- ",AF4," ",AF3," in such a way that it does not cause any change due to idempotence, 
- with uuid and request-body formed from random chosen ",AF2,"
- BUT  authorizationCode with random generated value.")</f>
        <v>#### Preparation:
- GET CC and randomly choose an IntegerProfile instance
- PUT configuration/integer-value in such a way that it does not cause any change due to idempotence, 
- with uuid and request-body formed from random chosen IntegerProfile
- BUT  authorizationCode with random generated value.</v>
      </c>
      <c r="AG10" s="99" t="str">
        <f t="shared" ref="AG10:AJ10" si="40">CONCATENATE("#### Preparation:
- ",AG4," ",AG$3," in such a way that it does not cause any change due to idempotence, 
- with uuid randomly chosen  ",AG2," from input load-file data
- BUT  authorizationCode with random generated value.")</f>
        <v>#### Preparation:
- GET capability/string-name in such a way that it does not cause any change due to idempotence, 
- with uuid randomly chosen  StringProfile from input load-file data
- BUT  authorizationCode with random generated value.</v>
      </c>
      <c r="AH10" s="99" t="str">
        <f t="shared" si="40"/>
        <v>#### Preparation:
- GET capability/enumeration in such a way that it does not cause any change due to idempotence, 
- with uuid randomly chosen  StringProfile from input load-file data
- BUT  authorizationCode with random generated value.</v>
      </c>
      <c r="AI10" s="99" t="str">
        <f t="shared" si="40"/>
        <v>#### Preparation:
- GET capability/pattern in such a way that it does not cause any change due to idempotence, 
- with uuid randomly chosen  StringProfile from input load-file data
- BUT  authorizationCode with random generated value.</v>
      </c>
      <c r="AJ10" s="99" t="str">
        <f t="shared" si="40"/>
        <v>#### Preparation:
- GET configuration/string-value in such a way that it does not cause any change due to idempotence, 
- with uuid randomly chosen  StringProfile from input load-file data
- BUT  authorizationCode with random generated value.</v>
      </c>
      <c r="AK10" s="99" t="str">
        <f>CONCATENATE("#### Preparation:
- GET CC and randomly choose an ",AK2," instance
- ",AK4," ",AK3," in such a way that it does not cause any change due to idempotence, 
- with uuid and request-body formed from random chosen ",AK2,"
- BUT  authorizationCode with random generated value.")</f>
        <v>#### Preparation:
- GET CC and randomly choose an StringProfile instance
- PUT configuration/string-value in such a way that it does not cause any change due to idempotence, 
- with uuid and request-body formed from random chosen StringProfile
- BUT  authorizationCode with random generated value.</v>
      </c>
      <c r="AL10" s="99" t="str">
        <f t="shared" ref="AL10:AM10" si="41">CONCATENATE("#### Preparation:
- ",AL4," ",AL$3," in such a way that it does not cause any change due to idempotence, 
- with uuid randomly chosen  ",AL2," from input load-file data
- BUT  authorizationCode with random generated value.")</f>
        <v>#### Preparation:
- GET capability/operation-name in such a way that it does not cause any change due to idempotence, 
- with uuid randomly chosen  OperationServer from input load-file data
- BUT  authorizationCode with random generated value.</v>
      </c>
      <c r="AM10" s="99" t="str">
        <f t="shared" si="41"/>
        <v>#### Preparation:
- GET configuration/life-cycle-state in such a way that it does not cause any change due to idempotence, 
- with uuid randomly chosen  OperationServer from input load-file data
- BUT  authorizationCode with random generated value.</v>
      </c>
      <c r="AN10" s="99" t="str">
        <f>CONCATENATE("#### Preparation:
- GET CC and randomly choose an ",AN2," instance
- ",AN4," ",AN3," in such a way that it does not cause any change due to idempotence, 
- with uuid and request-body formed from random chosen ",AN2,"
- BUT  authorizationCode with random generated value.")</f>
        <v>#### Preparation:
- GET CC and randomly choose an OperationServer instance
- PUT configuration/life-cycle-state in such a way that it does not cause any change due to idempotence, 
- with uuid and request-body formed from random chosen OperationServer
- BUT  authorizationCode with random generated value.</v>
      </c>
      <c r="AO10" s="99" t="str">
        <f t="shared" ref="AO10:AQ10" si="42">CONCATENATE("#### Preparation:
- ",AO4," ",AO$3," in such a way that it does not cause any change due to idempotence, 
- with uuid randomly chosen  ",AO2," from input load-file data
- BUT  authorizationCode with random generated value.")</f>
        <v>#### Preparation:
- GET configuration/operation-key in such a way that it does not cause any change due to idempotence, 
- with uuid randomly chosen  OperationServer from input load-file data
- BUT  authorizationCode with random generated value.</v>
      </c>
      <c r="AP10" s="99" t="str">
        <f>CONCATENATE("#### Preparation:
- GET CC and randomly choose an ",AP2," instance
- ",AP4," ",AP3," in such a way that it does not cause any change due to idempotence, 
- with uuid and request-body formed from random chosen ",AP2,"
- BUT  authorizationCode with random generated value.")</f>
        <v>#### Preparation:
- GET CC and randomly choose an OperationServer instance
- PUT configuration/operation-key in such a way that it does not cause any change due to idempotence, 
- with uuid and request-body formed from random chosen OperationServer
- BUT  authorizationCode with random generated value.</v>
      </c>
      <c r="AQ10" s="99" t="str">
        <f t="shared" si="42"/>
        <v>#### Preparation:
- GET capability/application-name in such a way that it does not cause any change due to idempotence, 
- with uuid randomly chosen  HttpServer from input load-file data
- BUT  authorizationCode with random generated value.</v>
      </c>
      <c r="AR10" s="99" t="str">
        <f t="shared" ref="AR10:AW10" si="43">CONCATENATE("#### Preparation:
- ",AR4," ",AR$3," in such a way that it does not cause any change due to idempotence, 
- with uuid randomly chosen  ",AR2," from input load-file data
- BUT  authorizationCode with random generated value.")</f>
        <v>#### Preparation:
- GET capability/release-number in such a way that it does not cause any change due to idempotence, 
- with uuid randomly chosen  HttpServer from input load-file data
- BUT  authorizationCode with random generated value.</v>
      </c>
      <c r="AS10" s="99" t="str">
        <f t="shared" si="43"/>
        <v>#### Preparation:
- GET capability/application-purpose in such a way that it does not cause any change due to idempotence, 
- with uuid randomly chosen  HttpServer from input load-file data
- BUT  authorizationCode with random generated value.</v>
      </c>
      <c r="AT10" s="99" t="str">
        <f t="shared" si="43"/>
        <v>#### Preparation:
- GET capability/data-update-period in such a way that it does not cause any change due to idempotence, 
- with uuid randomly chosen  HttpServer from input load-file data
- BUT  authorizationCode with random generated value.</v>
      </c>
      <c r="AU10" s="99" t="str">
        <f t="shared" si="43"/>
        <v>#### Preparation:
- GET capability/owner-name in such a way that it does not cause any change due to idempotence, 
- with uuid randomly chosen  HttpServer from input load-file data
- BUT  authorizationCode with random generated value.</v>
      </c>
      <c r="AV10" s="99" t="str">
        <f t="shared" si="43"/>
        <v>#### Preparation:
- GET capability/owner-email-address in such a way that it does not cause any change due to idempotence, 
- with uuid randomly chosen  HttpServer from input load-file data
- BUT  authorizationCode with random generated value.</v>
      </c>
      <c r="AW10" s="99" t="str">
        <f t="shared" si="43"/>
        <v>#### Preparation:
- GET capability/release-list in such a way that it does not cause any change due to idempotence, 
- with uuid randomly chosen  HttpServer from input load-file data
- BUT  authorizationCode with random generated value.</v>
      </c>
      <c r="AX10" s="99" t="str">
        <f t="shared" ref="AX10" si="44">CONCATENATE("#### Preparation:
- ",AX4," ",AX$3," in such a way that it does not cause any change due to idempotence, 
- with uuid randomly chosen  ",AX2," from input load-file data
- BUT  authorizationCode with random generated value.")</f>
        <v>#### Preparation:
- GET configuration/description in such a way that it does not cause any change due to idempotence, 
- with uuid randomly chosen  TcpServer from input load-file data
- BUT  authorizationCode with random generated value.</v>
      </c>
      <c r="AY10" s="99" t="str">
        <f>CONCATENATE("#### Preparation:
- GET CC and randomly choose an ",AY2," instance
- ",AY4," ",AY3," in such a way that it does not cause any change due to idempotence, 
- with uuid and request-body formed from random chosen ",AY2,"
- BUT  authorizationCode with random generated value.")</f>
        <v>#### Preparation:
- GET CC and randomly choose an TcpServer instance
- PUT configuration/description in such a way that it does not cause any change due to idempotence, 
- with uuid and request-body formed from random chosen TcpServer
- BUT  authorizationCode with random generated value.</v>
      </c>
      <c r="AZ10" s="99" t="str">
        <f t="shared" ref="AZ10" si="45">CONCATENATE("#### Preparation:
- ",AZ4," ",AZ$3," in such a way that it does not cause any change due to idempotence, 
- with uuid randomly chosen  ",AZ2," from input load-file data
- BUT  authorizationCode with random generated value.")</f>
        <v>#### Preparation:
- GET configuration/local-protocol in such a way that it does not cause any change due to idempotence, 
- with uuid randomly chosen  TcpServer from input load-file data
- BUT  authorizationCode with random generated value.</v>
      </c>
      <c r="BA10" s="99" t="str">
        <f>CONCATENATE("#### Preparation:
- GET CC and randomly choose an ",BA2," instance
- ",BA4," ",BA3," in such a way that it does not cause any change due to idempotence, 
- with uuid and request-body formed from random chosen ",BA2,"
- BUT  authorizationCode with random generated value.")</f>
        <v>#### Preparation:
- GET CC and randomly choose an TcpServer instance
- PUT configuration/local-protocol in such a way that it does not cause any change due to idempotence, 
- with uuid and request-body formed from random chosen TcpServer
- BUT  authorizationCode with random generated value.</v>
      </c>
      <c r="BB10" s="99" t="str">
        <f t="shared" ref="BB10" si="46">CONCATENATE("#### Preparation:
- ",BB4," ",BB$3," in such a way that it does not cause any change due to idempotence, 
- with uuid randomly chosen  ",BB2," from input load-file data
- BUT  authorizationCode with random generated value.")</f>
        <v>#### Preparation:
- GET configuration/local-address in such a way that it does not cause any change due to idempotence, 
- with uuid randomly chosen  TcpServer from input load-file data
- BUT  authorizationCode with random generated value.</v>
      </c>
      <c r="BC10" s="99" t="str">
        <f>CONCATENATE("#### Preparation:
- GET CC and randomly choose an ",BC2," instance
- ",BC4," ",BC3," in such a way that it does not cause any change due to idempotence, 
- with uuid and request-body formed from random chosen ",BC2,"
- BUT  authorizationCode with random generated value.")</f>
        <v>#### Preparation:
- GET CC and randomly choose an TcpServer instance
- PUT configuration/local-address in such a way that it does not cause any change due to idempotence, 
- with uuid and request-body formed from random chosen TcpServer
- BUT  authorizationCode with random generated value.</v>
      </c>
      <c r="BD10" s="99" t="str">
        <f t="shared" ref="BD10" si="47">CONCATENATE("#### Preparation:
- ",BD4," ",BD$3," in such a way that it does not cause any change due to idempotence, 
- with uuid randomly chosen  ",BD2," from input load-file data
- BUT  authorizationCode with random generated value.")</f>
        <v>#### Preparation:
- GET configuration/local-port in such a way that it does not cause any change due to idempotence, 
- with uuid randomly chosen  TcpServer from input load-file data
- BUT  authorizationCode with random generated value.</v>
      </c>
      <c r="BE10" s="99" t="str">
        <f>CONCATENATE("#### Preparation:
- GET CC and randomly choose an ",BE2," instance
- ",BE4," ",BE3," in such a way that it does not cause any change due to idempotence, 
- with uuid and request-body formed from random chosen ",BE2,"
- BUT  authorizationCode with random generated value.")</f>
        <v>#### Preparation:
- GET CC and randomly choose an TcpServer instance
- PUT configuration/local-port in such a way that it does not cause any change due to idempotence, 
- with uuid and request-body formed from random chosen TcpServer
- BUT  authorizationCode with random generated value.</v>
      </c>
      <c r="BF10" s="99" t="str">
        <f t="shared" ref="BF10" si="48">CONCATENATE("#### Preparation:
- ",BF4," ",BF$3," in such a way that it does not cause any change due to idempotence, 
- with uuid randomly chosen  ",BF2," from input load-file data
- BUT  authorizationCode with random generated value.")</f>
        <v>#### Preparation:
- GET configuration/operation-name in such a way that it does not cause any change due to idempotence, 
- with uuid randomly chosen  OperationClient from input load-file data
- BUT  authorizationCode with random generated value.</v>
      </c>
      <c r="BG10" s="99" t="str">
        <f>CONCATENATE("#### Preparation:
- GET CC and randomly choose an ",BG2," instance
- ",BG4," ",BG3," in such a way that it does not cause any change due to idempotence, 
- with uuid and request-body formed from random chosen ",BG2,"
- BUT  authorizationCode with random generated value.")</f>
        <v>#### Preparation:
- GET CC and randomly choose an OperationClient instance
- PUT configuration/operation-name in such a way that it does not cause any change due to idempotence, 
- with uuid and request-body formed from random chosen OperationClient
- BUT  authorizationCode with random generated value.</v>
      </c>
      <c r="BH10" s="99" t="str">
        <f t="shared" ref="BH10" si="49">CONCATENATE("#### Preparation:
- ",BH4," ",BH$3," in such a way that it does not cause any change due to idempotence, 
- with uuid randomly chosen  ",BH2," from input load-file data
- BUT  authorizationCode with random generated value.")</f>
        <v>#### Preparation:
- GET configuration/operation-key in such a way that it does not cause any change due to idempotence, 
- with uuid randomly chosen  OperationClient from input load-file data
- BUT  authorizationCode with random generated value.</v>
      </c>
      <c r="BI10" s="99" t="str">
        <f>CONCATENATE("#### Preparation:
- GET CC and randomly choose an ",BI2," instance
- ",BI4," ",BI3," in such a way that it does not cause any change due to idempotence, 
- with uuid and request-body formed from random chosen ",BI2,"
- BUT  authorizationCode with random generated value.")</f>
        <v>#### Preparation:
- GET CC and randomly choose an OperationClient instance
- PUT configuration/operation-key in such a way that it does not cause any change due to idempotence, 
- with uuid and request-body formed from random chosen OperationClient
- BUT  authorizationCode with random generated value.</v>
      </c>
      <c r="BJ10" s="99" t="str">
        <f t="shared" ref="BJ10:BL10" si="50">CONCATENATE("#### Preparation:
- ",BJ4," ",BJ$3," in such a way that it does not cause any change due to idempotence, 
- with uuid randomly chosen  ",BJ2," from input load-file data
- BUT  authorizationCode with random generated value.")</f>
        <v>#### Preparation:
- GET status/operational-state in such a way that it does not cause any change due to idempotence, 
- with uuid randomly chosen  OperationClient from input load-file data
- BUT  authorizationCode with random generated value.</v>
      </c>
      <c r="BK10" s="99" t="str">
        <f t="shared" si="50"/>
        <v>#### Preparation:
- GET status/life-cycle-state in such a way that it does not cause any change due to idempotence, 
- with uuid randomly chosen  OperationClient from input load-file data
- BUT  authorizationCode with random generated value.</v>
      </c>
      <c r="BL10" s="99" t="str">
        <f t="shared" si="50"/>
        <v>#### Preparation:
- GET configuration/detailed-logging-is-on in such a way that it does not cause any change due to idempotence, 
- with uuid randomly chosen  OperationClient from input load-file data
- BUT  authorizationCode with random generated value.</v>
      </c>
      <c r="BM10" s="99" t="str">
        <f>CONCATENATE("#### Preparation:
- GET CC and randomly choose an ",BM2," instance
- ",BM4," ",BM3," in such a way that it does not cause any change due to idempotence, 
- with uuid and request-body formed from random chosen ",BM2,"
- BUT  authorizationCode with random generated value.")</f>
        <v>#### Preparation:
- GET CC and randomly choose an OperationClient instance
- PUT configuration/detailed-logging-is-on in such a way that it does not cause any change due to idempotence, 
- with uuid and request-body formed from random chosen OperationClient
- BUT  authorizationCode with random generated value.</v>
      </c>
      <c r="BN10" s="99" t="str">
        <f t="shared" ref="BN10" si="51">CONCATENATE("#### Preparation:
- ",BN4," ",BN$3," in such a way that it does not cause any change due to idempotence, 
- with uuid randomly chosen  ",BN2," from input load-file data
- BUT  authorizationCode with random generated value.")</f>
        <v>#### Preparation:
- GET configuration/auth/api-key in such a way that it does not cause any change due to idempotence, 
- with uuid randomly chosen  ElasticsearchClient from input load-file data
- BUT  authorizationCode with random generated value.</v>
      </c>
      <c r="BO10" s="99" t="str">
        <f>CONCATENATE("#### Preparation:
- GET CC and randomly choose an ",BO2," instance
- ",BO4," ",BO3," in such a way that it does not cause any change due to idempotence, 
- with uuid and request-body formed from random chosen ",BO2,"
- BUT  authorizationCode with random generated value.")</f>
        <v>#### Preparation:
- GET CC and randomly choose an ElasticsearchClient instance
- PUT configuration/auth/api-key in such a way that it does not cause any change due to idempotence, 
- with uuid and request-body formed from random chosen ElasticsearchClient
- BUT  authorizationCode with random generated value.</v>
      </c>
      <c r="BP10" s="99" t="str">
        <f t="shared" ref="BP10" si="52">CONCATENATE("#### Preparation:
- ",BP4," ",BP$3," in such a way that it does not cause any change due to idempotence, 
- with uuid randomly chosen  ",BP2," from input load-file data
- BUT  authorizationCode with random generated value.")</f>
        <v>#### Preparation:
- GET configuration/index-alias in such a way that it does not cause any change due to idempotence, 
- with uuid randomly chosen  ElasticsearchClient from input load-file data
- BUT  authorizationCode with random generated value.</v>
      </c>
      <c r="BQ10" s="99" t="str">
        <f>CONCATENATE("#### Preparation:
- GET CC and randomly choose an ",BQ2," instance
- ",BQ4," ",BQ3," in such a way that it does not cause any change due to idempotence, 
- with uuid and request-body formed from random chosen ",BQ2,"
- BUT  authorizationCode with random generated value.")</f>
        <v>#### Preparation:
- GET CC and randomly choose an ElasticsearchClient instance
- PUT configuration/index-alias in such a way that it does not cause any change due to idempotence, 
- with uuid and request-body formed from random chosen ElasticsearchClient
- BUT  authorizationCode with random generated value.</v>
      </c>
      <c r="BR10" s="99" t="str">
        <f t="shared" ref="BR10" si="53">CONCATENATE("#### Preparation:
- ",BR4," ",BR$3," in such a way that it does not cause any change due to idempotence, 
- with uuid randomly chosen  ",BR2," from input load-file data
- BUT  authorizationCode with random generated value.")</f>
        <v>#### Preparation:
- GET configuration/service-records-policy in such a way that it does not cause any change due to idempotence, 
- with uuid randomly chosen  ElasticsearchClient from input load-file data
- BUT  authorizationCode with random generated value.</v>
      </c>
      <c r="BS10" s="99" t="str">
        <f>CONCATENATE("#### Preparation:
- GET CC and randomly choose an ",BS2," instance
- ",BS4," ",BS3," in such a way that it does not cause any change due to idempotence, 
- with uuid and request-body formed from random chosen ",BS2,"
- BUT  authorizationCode with random generated value.")</f>
        <v>#### Preparation:
- GET CC and randomly choose an ElasticsearchClient instance
- PUT configuration/service-records-policy in such a way that it does not cause any change due to idempotence, 
- with uuid and request-body formed from random chosen ElasticsearchClient
- BUT  authorizationCode with random generated value.</v>
      </c>
      <c r="BT10" s="99" t="str">
        <f t="shared" ref="BT10:BU10" si="54">CONCATENATE("#### Preparation:
- ",BT4," ",BT$3," in such a way that it does not cause any change due to idempotence, 
- with uuid randomly chosen  ",BT2," from input load-file data
- BUT  authorizationCode with random generated value.")</f>
        <v>#### Preparation:
- GET status/operational-state in such a way that it does not cause any change due to idempotence, 
- with uuid randomly chosen  ElasticsearchClient from input load-file data
- BUT  authorizationCode with random generated value.</v>
      </c>
      <c r="BU10" s="99" t="str">
        <f t="shared" si="54"/>
        <v>#### Preparation:
- GET status/life-cycle-state in such a way that it does not cause any change due to idempotence, 
- with uuid randomly chosen  ElasticsearchClient from input load-file data
- BUT  authorizationCode with random generated value.</v>
      </c>
      <c r="BV10" s="99" t="str">
        <f t="shared" ref="BV10" si="55">CONCATENATE("#### Preparation:
- ",BV4," ",BV$3," in such a way that it does not cause any change due to idempotence, 
- with uuid randomly chosen  ",BV2," from input load-file data
- BUT  authorizationCode with random generated value.")</f>
        <v>#### Preparation:
- GET configuration/application-name in such a way that it does not cause any change due to idempotence, 
- with uuid randomly chosen  HttpClient from input load-file data
- BUT  authorizationCode with random generated value.</v>
      </c>
      <c r="BW10" s="99" t="str">
        <f>CONCATENATE("#### Preparation:
- GET CC and randomly choose an ",BW2," instance
- ",BW4," ",BW3," in such a way that it does not cause any change due to idempotence, 
- with uuid and request-body formed from random chosen ",BW2,"
- BUT  authorizationCode with random generated value.")</f>
        <v>#### Preparation:
- GET CC and randomly choose an HttpClient instance
- PUT configuration/application-name in such a way that it does not cause any change due to idempotence, 
- with uuid and request-body formed from random chosen HttpClient
- BUT  authorizationCode with random generated value.</v>
      </c>
      <c r="BX10" s="99" t="str">
        <f t="shared" ref="BX10:BZ10" si="56">CONCATENATE("#### Preparation:
- ",BX4," ",BX$3," in such a way that it does not cause any change due to idempotence, 
- with uuid randomly chosen  ",BX2," from input load-file data
- BUT  authorizationCode with random generated value.")</f>
        <v>#### Preparation:
- GET configuration/release-number in such a way that it does not cause any change due to idempotence, 
- with uuid randomly chosen  HttpClient from input load-file data
- BUT  authorizationCode with random generated value.</v>
      </c>
      <c r="BY10" s="99" t="str">
        <f>CONCATENATE("#### Preparation:
- GET CC and randomly choose an ",BY2," instance
- ",BY4," ",BY3," in such a way that it does not cause any change due to idempotence, 
- with uuid and request-body formed from random chosen ",BY2,"
- BUT  authorizationCode with random generated value.")</f>
        <v>#### Preparation:
- GET CC and randomly choose an HttpClient instance
- PUT configuration/release-number in such a way that it does not cause any change due to idempotence, 
- with uuid and request-body formed from random chosen HttpClient
- BUT  authorizationCode with random generated value.</v>
      </c>
      <c r="BZ10" s="99" t="str">
        <f t="shared" si="56"/>
        <v>#### Preparation:
- GET configuration/remote-protocol in such a way that it does not cause any change due to idempotence, 
- with uuid randomly chosen  TcpClient from input load-file data
- BUT  authorizationCode with random generated value.</v>
      </c>
      <c r="CA10" s="99" t="str">
        <f>CONCATENATE("#### Preparation:
- GET CC and randomly choose an ",CA2," instance
- ",CA4," ",CA3," in such a way that it does not cause any change due to idempotence, 
- with uuid and request-body formed from random chosen ",CA2,"
- BUT  authorizationCode with random generated value.")</f>
        <v>#### Preparation:
- GET CC and randomly choose an TcpClient instance
- PUT configuration/remote-protocol in such a way that it does not cause any change due to idempotence, 
- with uuid and request-body formed from random chosen TcpClient
- BUT  authorizationCode with random generated value.</v>
      </c>
      <c r="CB10" s="99" t="str">
        <f t="shared" ref="CB10" si="57">CONCATENATE("#### Preparation:
- ",CB4," ",CB$3," in such a way that it does not cause any change due to idempotence, 
- with uuid randomly chosen  ",CB2," from input load-file data
- BUT  authorizationCode with random generated value.")</f>
        <v>#### Preparation:
- GET configuration/remote-address in such a way that it does not cause any change due to idempotence, 
- with uuid randomly chosen  TcpClient from input load-file data
- BUT  authorizationCode with random generated value.</v>
      </c>
      <c r="CC10" s="99" t="str">
        <f>CONCATENATE("#### Preparation:
- GET CC and randomly choose an ",CC2," instance
- ",CC4," ",CC3," in such a way that it does not cause any change due to idempotence, 
- with uuid and request-body formed from random chosen ",CC2,"
- BUT  authorizationCode with random generated value.")</f>
        <v>#### Preparation:
- GET CC and randomly choose an TcpClient instance
- PUT configuration/remote-address in such a way that it does not cause any change due to idempotence, 
- with uuid and request-body formed from random chosen TcpClient
- BUT  authorizationCode with random generated value.</v>
      </c>
      <c r="CD10" s="99" t="str">
        <f t="shared" ref="CD10" si="58">CONCATENATE("#### Preparation:
- ",CD4," ",CD$3," in such a way that it does not cause any change due to idempotence, 
- with uuid randomly chosen  ",CD2," from input load-file data
- BUT  authorizationCode with random generated value.")</f>
        <v>#### Preparation:
- GET configuration/remote-port in such a way that it does not cause any change due to idempotence, 
- with uuid randomly chosen  TcpClient from input load-file data
- BUT  authorizationCode with random generated value.</v>
      </c>
      <c r="CE10" s="99" t="str">
        <f>CONCATENATE("#### Preparation:
- GET CC and randomly choose an ",CE2," instance
- ",CE4," ",CE3," in such a way that it does not cause any change due to idempotence, 
- with uuid and request-body formed from random chosen ",CE2,"
- BUT  authorizationCode with random generated value.")</f>
        <v>#### Preparation:
- GET CC and randomly choose an TcpClient instance
- PUT configuration/remote-port in such a way that it does not cause any change due to idempotence, 
- with uuid and request-body formed from random chosen TcpClient
- BUT  authorizationCode with random generated value.</v>
      </c>
    </row>
    <row r="11" spans="1:83" ht="30" x14ac:dyDescent="0.25">
      <c r="A11" s="116"/>
      <c r="B11" s="26" t="s">
        <v>45</v>
      </c>
      <c r="C11" s="100" t="str">
        <f t="shared" ref="C11:E12" si="59">$B7</f>
        <v>#### Testing:
- checking for ResponseCode==401</v>
      </c>
      <c r="D11" s="100" t="str">
        <f t="shared" si="59"/>
        <v>#### Testing:
- checking for ResponseCode==401</v>
      </c>
      <c r="E11" s="100" t="str">
        <f t="shared" si="59"/>
        <v>#### Testing:
- checking for ResponseCode==401</v>
      </c>
      <c r="F11" s="100" t="str">
        <f t="shared" ref="F11:H11" si="60">$B7</f>
        <v>#### Testing:
- checking for ResponseCode==401</v>
      </c>
      <c r="G11" s="100" t="str">
        <f t="shared" si="60"/>
        <v>#### Testing:
- checking for ResponseCode==401</v>
      </c>
      <c r="H11" s="100" t="str">
        <f t="shared" si="60"/>
        <v>#### Testing:
- checking for ResponseCode==401</v>
      </c>
      <c r="I11" s="100" t="str">
        <f>$B7</f>
        <v>#### Testing:
- checking for ResponseCode==401</v>
      </c>
      <c r="J11" s="100" t="str">
        <f t="shared" ref="J11" si="61">$B7</f>
        <v>#### Testing:
- checking for ResponseCode==401</v>
      </c>
      <c r="K11" s="100" t="str">
        <f>$B7</f>
        <v>#### Testing:
- checking for ResponseCode==401</v>
      </c>
      <c r="L11" s="100" t="str">
        <f t="shared" ref="L11:P11" si="62">$B7</f>
        <v>#### Testing:
- checking for ResponseCode==401</v>
      </c>
      <c r="M11" s="100" t="str">
        <f t="shared" si="62"/>
        <v>#### Testing:
- checking for ResponseCode==401</v>
      </c>
      <c r="N11" s="100" t="str">
        <f t="shared" si="62"/>
        <v>#### Testing:
- checking for ResponseCode==401</v>
      </c>
      <c r="O11" s="100" t="str">
        <f t="shared" si="62"/>
        <v>#### Testing:
- checking for ResponseCode==401</v>
      </c>
      <c r="P11" s="100" t="str">
        <f t="shared" si="62"/>
        <v>#### Testing:
- checking for ResponseCode==401</v>
      </c>
      <c r="Q11" s="100" t="str">
        <f t="shared" ref="Q11:T11" si="63">$B7</f>
        <v>#### Testing:
- checking for ResponseCode==401</v>
      </c>
      <c r="R11" s="100" t="str">
        <f t="shared" si="63"/>
        <v>#### Testing:
- checking for ResponseCode==401</v>
      </c>
      <c r="S11" s="100" t="str">
        <f t="shared" si="63"/>
        <v>#### Testing:
- checking for ResponseCode==401</v>
      </c>
      <c r="T11" s="100" t="str">
        <f t="shared" si="63"/>
        <v>#### Testing:
- checking for ResponseCode==401</v>
      </c>
      <c r="U11" s="100" t="str">
        <f t="shared" ref="U11:V11" si="64">$B7</f>
        <v>#### Testing:
- checking for ResponseCode==401</v>
      </c>
      <c r="V11" s="100" t="str">
        <f t="shared" si="64"/>
        <v>#### Testing:
- checking for ResponseCode==401</v>
      </c>
      <c r="W11" s="100" t="str">
        <f t="shared" ref="W11:X11" si="65">$B7</f>
        <v>#### Testing:
- checking for ResponseCode==401</v>
      </c>
      <c r="X11" s="100" t="str">
        <f t="shared" si="65"/>
        <v>#### Testing:
- checking for ResponseCode==401</v>
      </c>
      <c r="Y11" s="100" t="str">
        <f t="shared" ref="Y11:Z11" si="66">$B7</f>
        <v>#### Testing:
- checking for ResponseCode==401</v>
      </c>
      <c r="Z11" s="100" t="str">
        <f t="shared" si="66"/>
        <v>#### Testing:
- checking for ResponseCode==401</v>
      </c>
      <c r="AA11" s="100" t="str">
        <f t="shared" ref="AA11:AF11" si="67">$B7</f>
        <v>#### Testing:
- checking for ResponseCode==401</v>
      </c>
      <c r="AB11" s="100" t="str">
        <f t="shared" si="67"/>
        <v>#### Testing:
- checking for ResponseCode==401</v>
      </c>
      <c r="AC11" s="100" t="str">
        <f t="shared" si="67"/>
        <v>#### Testing:
- checking for ResponseCode==401</v>
      </c>
      <c r="AD11" s="100" t="str">
        <f t="shared" si="67"/>
        <v>#### Testing:
- checking for ResponseCode==401</v>
      </c>
      <c r="AE11" s="100" t="str">
        <f t="shared" si="67"/>
        <v>#### Testing:
- checking for ResponseCode==401</v>
      </c>
      <c r="AF11" s="100" t="str">
        <f t="shared" si="67"/>
        <v>#### Testing:
- checking for ResponseCode==401</v>
      </c>
      <c r="AG11" s="100" t="str">
        <f t="shared" ref="AG11:AK11" si="68">$B7</f>
        <v>#### Testing:
- checking for ResponseCode==401</v>
      </c>
      <c r="AH11" s="100" t="str">
        <f t="shared" si="68"/>
        <v>#### Testing:
- checking for ResponseCode==401</v>
      </c>
      <c r="AI11" s="100" t="str">
        <f t="shared" si="68"/>
        <v>#### Testing:
- checking for ResponseCode==401</v>
      </c>
      <c r="AJ11" s="100" t="str">
        <f t="shared" si="68"/>
        <v>#### Testing:
- checking for ResponseCode==401</v>
      </c>
      <c r="AK11" s="100" t="str">
        <f t="shared" si="68"/>
        <v>#### Testing:
- checking for ResponseCode==401</v>
      </c>
      <c r="AL11" s="100" t="str">
        <f t="shared" ref="AL11:AN11" si="69">$B7</f>
        <v>#### Testing:
- checking for ResponseCode==401</v>
      </c>
      <c r="AM11" s="100" t="str">
        <f t="shared" si="69"/>
        <v>#### Testing:
- checking for ResponseCode==401</v>
      </c>
      <c r="AN11" s="100" t="str">
        <f t="shared" si="69"/>
        <v>#### Testing:
- checking for ResponseCode==401</v>
      </c>
      <c r="AO11" s="100" t="str">
        <f t="shared" ref="AO11:AP11" si="70">$B7</f>
        <v>#### Testing:
- checking for ResponseCode==401</v>
      </c>
      <c r="AP11" s="100" t="str">
        <f t="shared" si="70"/>
        <v>#### Testing:
- checking for ResponseCode==401</v>
      </c>
      <c r="AQ11" s="100" t="str">
        <f t="shared" ref="AQ11:AW11" si="71">$B7</f>
        <v>#### Testing:
- checking for ResponseCode==401</v>
      </c>
      <c r="AR11" s="100" t="str">
        <f t="shared" si="71"/>
        <v>#### Testing:
- checking for ResponseCode==401</v>
      </c>
      <c r="AS11" s="100" t="str">
        <f t="shared" si="71"/>
        <v>#### Testing:
- checking for ResponseCode==401</v>
      </c>
      <c r="AT11" s="100" t="str">
        <f t="shared" si="71"/>
        <v>#### Testing:
- checking for ResponseCode==401</v>
      </c>
      <c r="AU11" s="100" t="str">
        <f t="shared" si="71"/>
        <v>#### Testing:
- checking for ResponseCode==401</v>
      </c>
      <c r="AV11" s="100" t="str">
        <f t="shared" si="71"/>
        <v>#### Testing:
- checking for ResponseCode==401</v>
      </c>
      <c r="AW11" s="100" t="str">
        <f t="shared" si="71"/>
        <v>#### Testing:
- checking for ResponseCode==401</v>
      </c>
      <c r="AX11" s="100" t="str">
        <f t="shared" ref="AX11:AY11" si="72">$B7</f>
        <v>#### Testing:
- checking for ResponseCode==401</v>
      </c>
      <c r="AY11" s="100" t="str">
        <f t="shared" si="72"/>
        <v>#### Testing:
- checking for ResponseCode==401</v>
      </c>
      <c r="AZ11" s="100" t="str">
        <f t="shared" ref="AZ11:BA11" si="73">$B7</f>
        <v>#### Testing:
- checking for ResponseCode==401</v>
      </c>
      <c r="BA11" s="100" t="str">
        <f t="shared" si="73"/>
        <v>#### Testing:
- checking for ResponseCode==401</v>
      </c>
      <c r="BB11" s="100" t="str">
        <f t="shared" ref="BB11:BC11" si="74">$B7</f>
        <v>#### Testing:
- checking for ResponseCode==401</v>
      </c>
      <c r="BC11" s="100" t="str">
        <f t="shared" si="74"/>
        <v>#### Testing:
- checking for ResponseCode==401</v>
      </c>
      <c r="BD11" s="100" t="str">
        <f t="shared" ref="BD11:BE11" si="75">$B7</f>
        <v>#### Testing:
- checking for ResponseCode==401</v>
      </c>
      <c r="BE11" s="100" t="str">
        <f t="shared" si="75"/>
        <v>#### Testing:
- checking for ResponseCode==401</v>
      </c>
      <c r="BF11" s="100" t="str">
        <f t="shared" ref="BF11:BG11" si="76">$B7</f>
        <v>#### Testing:
- checking for ResponseCode==401</v>
      </c>
      <c r="BG11" s="100" t="str">
        <f t="shared" si="76"/>
        <v>#### Testing:
- checking for ResponseCode==401</v>
      </c>
      <c r="BH11" s="100" t="str">
        <f t="shared" ref="BH11:BI11" si="77">$B7</f>
        <v>#### Testing:
- checking for ResponseCode==401</v>
      </c>
      <c r="BI11" s="100" t="str">
        <f t="shared" si="77"/>
        <v>#### Testing:
- checking for ResponseCode==401</v>
      </c>
      <c r="BJ11" s="100" t="str">
        <f t="shared" ref="BJ11:BM11" si="78">$B7</f>
        <v>#### Testing:
- checking for ResponseCode==401</v>
      </c>
      <c r="BK11" s="100" t="str">
        <f t="shared" si="78"/>
        <v>#### Testing:
- checking for ResponseCode==401</v>
      </c>
      <c r="BL11" s="100" t="str">
        <f t="shared" si="78"/>
        <v>#### Testing:
- checking for ResponseCode==401</v>
      </c>
      <c r="BM11" s="100" t="str">
        <f t="shared" si="78"/>
        <v>#### Testing:
- checking for ResponseCode==401</v>
      </c>
      <c r="BN11" s="100" t="str">
        <f t="shared" ref="BN11:BO11" si="79">$B7</f>
        <v>#### Testing:
- checking for ResponseCode==401</v>
      </c>
      <c r="BO11" s="100" t="str">
        <f t="shared" si="79"/>
        <v>#### Testing:
- checking for ResponseCode==401</v>
      </c>
      <c r="BP11" s="100" t="str">
        <f t="shared" ref="BP11:BQ11" si="80">$B7</f>
        <v>#### Testing:
- checking for ResponseCode==401</v>
      </c>
      <c r="BQ11" s="100" t="str">
        <f t="shared" si="80"/>
        <v>#### Testing:
- checking for ResponseCode==401</v>
      </c>
      <c r="BR11" s="100" t="str">
        <f t="shared" ref="BR11:BS11" si="81">$B7</f>
        <v>#### Testing:
- checking for ResponseCode==401</v>
      </c>
      <c r="BS11" s="100" t="str">
        <f t="shared" si="81"/>
        <v>#### Testing:
- checking for ResponseCode==401</v>
      </c>
      <c r="BT11" s="100" t="str">
        <f t="shared" ref="BT11:BU11" si="82">$B7</f>
        <v>#### Testing:
- checking for ResponseCode==401</v>
      </c>
      <c r="BU11" s="100" t="str">
        <f t="shared" si="82"/>
        <v>#### Testing:
- checking for ResponseCode==401</v>
      </c>
      <c r="BV11" s="100" t="str">
        <f t="shared" ref="BV11:BW11" si="83">$B7</f>
        <v>#### Testing:
- checking for ResponseCode==401</v>
      </c>
      <c r="BW11" s="100" t="str">
        <f t="shared" si="83"/>
        <v>#### Testing:
- checking for ResponseCode==401</v>
      </c>
      <c r="BX11" s="100" t="str">
        <f t="shared" ref="BX11:BY11" si="84">$B7</f>
        <v>#### Testing:
- checking for ResponseCode==401</v>
      </c>
      <c r="BY11" s="100" t="str">
        <f t="shared" si="84"/>
        <v>#### Testing:
- checking for ResponseCode==401</v>
      </c>
      <c r="BZ11" s="100" t="str">
        <f t="shared" ref="BZ11:CE11" si="85">$B7</f>
        <v>#### Testing:
- checking for ResponseCode==401</v>
      </c>
      <c r="CA11" s="100" t="str">
        <f t="shared" si="85"/>
        <v>#### Testing:
- checking for ResponseCode==401</v>
      </c>
      <c r="CB11" s="100" t="str">
        <f t="shared" si="85"/>
        <v>#### Testing:
- checking for ResponseCode==401</v>
      </c>
      <c r="CC11" s="100" t="str">
        <f t="shared" si="85"/>
        <v>#### Testing:
- checking for ResponseCode==401</v>
      </c>
      <c r="CD11" s="100" t="str">
        <f t="shared" si="85"/>
        <v>#### Testing:
- checking for ResponseCode==401</v>
      </c>
      <c r="CE11" s="100" t="str">
        <f t="shared" si="85"/>
        <v>#### Testing:
- checking for ResponseCode==401</v>
      </c>
    </row>
    <row r="12" spans="1:83" ht="30" x14ac:dyDescent="0.25">
      <c r="A12" s="122"/>
      <c r="B12" s="22" t="str">
        <f>$B8</f>
        <v>#### Clearing:
- not applicable</v>
      </c>
      <c r="C12" s="102" t="str">
        <f t="shared" si="59"/>
        <v>#### Clearing:
- not applicable</v>
      </c>
      <c r="D12" s="102" t="str">
        <f t="shared" si="59"/>
        <v>#### Clearing:
- not applicable</v>
      </c>
      <c r="E12" s="102" t="str">
        <f t="shared" si="59"/>
        <v>#### Clearing:
- not applicable</v>
      </c>
      <c r="F12" s="102" t="str">
        <f t="shared" ref="F12:H12" si="86">$B8</f>
        <v>#### Clearing:
- not applicable</v>
      </c>
      <c r="G12" s="102" t="str">
        <f t="shared" si="86"/>
        <v>#### Clearing:
- not applicable</v>
      </c>
      <c r="H12" s="102" t="str">
        <f t="shared" si="86"/>
        <v>#### Clearing:
- not applicable</v>
      </c>
      <c r="I12" s="102" t="str">
        <f>$B8</f>
        <v>#### Clearing:
- not applicable</v>
      </c>
      <c r="J12" s="102" t="str">
        <f t="shared" ref="J12" si="87">$B8</f>
        <v>#### Clearing:
- not applicable</v>
      </c>
      <c r="K12" s="102" t="str">
        <f>$B8</f>
        <v>#### Clearing:
- not applicable</v>
      </c>
      <c r="L12" s="102" t="str">
        <f t="shared" ref="L12:P12" si="88">$B8</f>
        <v>#### Clearing:
- not applicable</v>
      </c>
      <c r="M12" s="102" t="str">
        <f t="shared" si="88"/>
        <v>#### Clearing:
- not applicable</v>
      </c>
      <c r="N12" s="102" t="str">
        <f t="shared" si="88"/>
        <v>#### Clearing:
- not applicable</v>
      </c>
      <c r="O12" s="102" t="str">
        <f t="shared" si="88"/>
        <v>#### Clearing:
- not applicable</v>
      </c>
      <c r="P12" s="102" t="str">
        <f t="shared" si="88"/>
        <v>#### Clearing:
- not applicable</v>
      </c>
      <c r="Q12" s="102" t="str">
        <f t="shared" ref="Q12:T12" si="89">$B8</f>
        <v>#### Clearing:
- not applicable</v>
      </c>
      <c r="R12" s="102" t="str">
        <f t="shared" si="89"/>
        <v>#### Clearing:
- not applicable</v>
      </c>
      <c r="S12" s="102" t="str">
        <f t="shared" si="89"/>
        <v>#### Clearing:
- not applicable</v>
      </c>
      <c r="T12" s="102" t="str">
        <f t="shared" si="89"/>
        <v>#### Clearing:
- not applicable</v>
      </c>
      <c r="U12" s="102" t="str">
        <f t="shared" ref="U12:V12" si="90">$B8</f>
        <v>#### Clearing:
- not applicable</v>
      </c>
      <c r="V12" s="102" t="str">
        <f t="shared" si="90"/>
        <v>#### Clearing:
- not applicable</v>
      </c>
      <c r="W12" s="102" t="str">
        <f t="shared" ref="W12:X12" si="91">$B8</f>
        <v>#### Clearing:
- not applicable</v>
      </c>
      <c r="X12" s="102" t="str">
        <f t="shared" si="91"/>
        <v>#### Clearing:
- not applicable</v>
      </c>
      <c r="Y12" s="102" t="str">
        <f t="shared" ref="Y12:Z12" si="92">$B8</f>
        <v>#### Clearing:
- not applicable</v>
      </c>
      <c r="Z12" s="102" t="str">
        <f t="shared" si="92"/>
        <v>#### Clearing:
- not applicable</v>
      </c>
      <c r="AA12" s="102" t="str">
        <f t="shared" ref="AA12:AF12" si="93">$B8</f>
        <v>#### Clearing:
- not applicable</v>
      </c>
      <c r="AB12" s="102" t="str">
        <f t="shared" si="93"/>
        <v>#### Clearing:
- not applicable</v>
      </c>
      <c r="AC12" s="102" t="str">
        <f t="shared" si="93"/>
        <v>#### Clearing:
- not applicable</v>
      </c>
      <c r="AD12" s="102" t="str">
        <f t="shared" si="93"/>
        <v>#### Clearing:
- not applicable</v>
      </c>
      <c r="AE12" s="102" t="str">
        <f t="shared" si="93"/>
        <v>#### Clearing:
- not applicable</v>
      </c>
      <c r="AF12" s="102" t="str">
        <f t="shared" si="93"/>
        <v>#### Clearing:
- not applicable</v>
      </c>
      <c r="AG12" s="102" t="str">
        <f t="shared" ref="AG12:AK12" si="94">$B8</f>
        <v>#### Clearing:
- not applicable</v>
      </c>
      <c r="AH12" s="102" t="str">
        <f t="shared" si="94"/>
        <v>#### Clearing:
- not applicable</v>
      </c>
      <c r="AI12" s="102" t="str">
        <f t="shared" si="94"/>
        <v>#### Clearing:
- not applicable</v>
      </c>
      <c r="AJ12" s="102" t="str">
        <f t="shared" si="94"/>
        <v>#### Clearing:
- not applicable</v>
      </c>
      <c r="AK12" s="102" t="str">
        <f t="shared" si="94"/>
        <v>#### Clearing:
- not applicable</v>
      </c>
      <c r="AL12" s="102" t="str">
        <f t="shared" ref="AL12:AN12" si="95">$B8</f>
        <v>#### Clearing:
- not applicable</v>
      </c>
      <c r="AM12" s="102" t="str">
        <f t="shared" si="95"/>
        <v>#### Clearing:
- not applicable</v>
      </c>
      <c r="AN12" s="102" t="str">
        <f t="shared" si="95"/>
        <v>#### Clearing:
- not applicable</v>
      </c>
      <c r="AO12" s="102" t="str">
        <f t="shared" ref="AO12:AP12" si="96">$B8</f>
        <v>#### Clearing:
- not applicable</v>
      </c>
      <c r="AP12" s="102" t="str">
        <f t="shared" si="96"/>
        <v>#### Clearing:
- not applicable</v>
      </c>
      <c r="AQ12" s="102" t="str">
        <f t="shared" ref="AQ12:AW12" si="97">$B8</f>
        <v>#### Clearing:
- not applicable</v>
      </c>
      <c r="AR12" s="102" t="str">
        <f t="shared" si="97"/>
        <v>#### Clearing:
- not applicable</v>
      </c>
      <c r="AS12" s="102" t="str">
        <f t="shared" si="97"/>
        <v>#### Clearing:
- not applicable</v>
      </c>
      <c r="AT12" s="102" t="str">
        <f t="shared" si="97"/>
        <v>#### Clearing:
- not applicable</v>
      </c>
      <c r="AU12" s="102" t="str">
        <f t="shared" si="97"/>
        <v>#### Clearing:
- not applicable</v>
      </c>
      <c r="AV12" s="102" t="str">
        <f t="shared" si="97"/>
        <v>#### Clearing:
- not applicable</v>
      </c>
      <c r="AW12" s="102" t="str">
        <f t="shared" si="97"/>
        <v>#### Clearing:
- not applicable</v>
      </c>
      <c r="AX12" s="102" t="str">
        <f t="shared" ref="AX12:AY12" si="98">$B8</f>
        <v>#### Clearing:
- not applicable</v>
      </c>
      <c r="AY12" s="102" t="str">
        <f t="shared" si="98"/>
        <v>#### Clearing:
- not applicable</v>
      </c>
      <c r="AZ12" s="102" t="str">
        <f t="shared" ref="AZ12:BA12" si="99">$B8</f>
        <v>#### Clearing:
- not applicable</v>
      </c>
      <c r="BA12" s="102" t="str">
        <f t="shared" si="99"/>
        <v>#### Clearing:
- not applicable</v>
      </c>
      <c r="BB12" s="102" t="str">
        <f t="shared" ref="BB12:BC12" si="100">$B8</f>
        <v>#### Clearing:
- not applicable</v>
      </c>
      <c r="BC12" s="102" t="str">
        <f t="shared" si="100"/>
        <v>#### Clearing:
- not applicable</v>
      </c>
      <c r="BD12" s="102" t="str">
        <f t="shared" ref="BD12:BE12" si="101">$B8</f>
        <v>#### Clearing:
- not applicable</v>
      </c>
      <c r="BE12" s="102" t="str">
        <f t="shared" si="101"/>
        <v>#### Clearing:
- not applicable</v>
      </c>
      <c r="BF12" s="102" t="str">
        <f t="shared" ref="BF12:BG12" si="102">$B8</f>
        <v>#### Clearing:
- not applicable</v>
      </c>
      <c r="BG12" s="102" t="str">
        <f t="shared" si="102"/>
        <v>#### Clearing:
- not applicable</v>
      </c>
      <c r="BH12" s="102" t="str">
        <f t="shared" ref="BH12:BI12" si="103">$B8</f>
        <v>#### Clearing:
- not applicable</v>
      </c>
      <c r="BI12" s="102" t="str">
        <f t="shared" si="103"/>
        <v>#### Clearing:
- not applicable</v>
      </c>
      <c r="BJ12" s="102" t="str">
        <f t="shared" ref="BJ12:BM12" si="104">$B8</f>
        <v>#### Clearing:
- not applicable</v>
      </c>
      <c r="BK12" s="102" t="str">
        <f t="shared" si="104"/>
        <v>#### Clearing:
- not applicable</v>
      </c>
      <c r="BL12" s="102" t="str">
        <f t="shared" si="104"/>
        <v>#### Clearing:
- not applicable</v>
      </c>
      <c r="BM12" s="102" t="str">
        <f t="shared" si="104"/>
        <v>#### Clearing:
- not applicable</v>
      </c>
      <c r="BN12" s="102" t="str">
        <f t="shared" ref="BN12:BO12" si="105">$B8</f>
        <v>#### Clearing:
- not applicable</v>
      </c>
      <c r="BO12" s="102" t="str">
        <f t="shared" si="105"/>
        <v>#### Clearing:
- not applicable</v>
      </c>
      <c r="BP12" s="102" t="str">
        <f t="shared" ref="BP12:BQ12" si="106">$B8</f>
        <v>#### Clearing:
- not applicable</v>
      </c>
      <c r="BQ12" s="102" t="str">
        <f t="shared" si="106"/>
        <v>#### Clearing:
- not applicable</v>
      </c>
      <c r="BR12" s="102" t="str">
        <f t="shared" ref="BR12:BS12" si="107">$B8</f>
        <v>#### Clearing:
- not applicable</v>
      </c>
      <c r="BS12" s="102" t="str">
        <f t="shared" si="107"/>
        <v>#### Clearing:
- not applicable</v>
      </c>
      <c r="BT12" s="102" t="str">
        <f t="shared" ref="BT12:BU12" si="108">$B8</f>
        <v>#### Clearing:
- not applicable</v>
      </c>
      <c r="BU12" s="102" t="str">
        <f t="shared" si="108"/>
        <v>#### Clearing:
- not applicable</v>
      </c>
      <c r="BV12" s="102" t="str">
        <f t="shared" ref="BV12:BW12" si="109">$B8</f>
        <v>#### Clearing:
- not applicable</v>
      </c>
      <c r="BW12" s="102" t="str">
        <f t="shared" si="109"/>
        <v>#### Clearing:
- not applicable</v>
      </c>
      <c r="BX12" s="102" t="str">
        <f t="shared" ref="BX12:BY12" si="110">$B8</f>
        <v>#### Clearing:
- not applicable</v>
      </c>
      <c r="BY12" s="102" t="str">
        <f t="shared" si="110"/>
        <v>#### Clearing:
- not applicable</v>
      </c>
      <c r="BZ12" s="102" t="str">
        <f t="shared" ref="BZ12:CE12" si="111">$B8</f>
        <v>#### Clearing:
- not applicable</v>
      </c>
      <c r="CA12" s="102" t="str">
        <f t="shared" si="111"/>
        <v>#### Clearing:
- not applicable</v>
      </c>
      <c r="CB12" s="102" t="str">
        <f t="shared" si="111"/>
        <v>#### Clearing:
- not applicable</v>
      </c>
      <c r="CC12" s="102" t="str">
        <f t="shared" si="111"/>
        <v>#### Clearing:
- not applicable</v>
      </c>
      <c r="CD12" s="102" t="str">
        <f t="shared" si="111"/>
        <v>#### Clearing:
- not applicable</v>
      </c>
      <c r="CE12" s="102" t="str">
        <f t="shared" si="111"/>
        <v>#### Clearing:
- not applicable</v>
      </c>
    </row>
    <row r="13" spans="1:83" ht="45" x14ac:dyDescent="0.25">
      <c r="A13" s="123" t="s">
        <v>63</v>
      </c>
      <c r="B13" s="25" t="s">
        <v>64</v>
      </c>
      <c r="C13" s="25" t="s">
        <v>153</v>
      </c>
      <c r="D13" s="25" t="s">
        <v>153</v>
      </c>
      <c r="E13" s="25" t="s">
        <v>153</v>
      </c>
      <c r="F13" s="25" t="s">
        <v>153</v>
      </c>
      <c r="G13" s="25" t="s">
        <v>153</v>
      </c>
      <c r="H13" s="25" t="s">
        <v>153</v>
      </c>
      <c r="I13" s="25" t="s">
        <v>153</v>
      </c>
      <c r="J13" s="25" t="s">
        <v>153</v>
      </c>
      <c r="K13" s="25" t="s">
        <v>153</v>
      </c>
      <c r="L13" s="25" t="s">
        <v>153</v>
      </c>
      <c r="M13" s="25" t="s">
        <v>153</v>
      </c>
      <c r="N13" s="25" t="s">
        <v>153</v>
      </c>
      <c r="O13" s="25" t="s">
        <v>153</v>
      </c>
      <c r="P13" s="25" t="s">
        <v>153</v>
      </c>
      <c r="Q13" s="25" t="s">
        <v>153</v>
      </c>
      <c r="R13" s="25" t="s">
        <v>153</v>
      </c>
      <c r="S13" s="25" t="s">
        <v>153</v>
      </c>
      <c r="T13" s="25" t="s">
        <v>153</v>
      </c>
      <c r="U13" s="25" t="s">
        <v>153</v>
      </c>
      <c r="V13" s="25" t="s">
        <v>153</v>
      </c>
      <c r="W13" s="25" t="s">
        <v>153</v>
      </c>
      <c r="X13" s="25" t="s">
        <v>153</v>
      </c>
      <c r="Y13" s="25" t="s">
        <v>153</v>
      </c>
      <c r="Z13" s="25" t="s">
        <v>153</v>
      </c>
      <c r="AA13" s="25" t="s">
        <v>153</v>
      </c>
      <c r="AB13" s="25" t="s">
        <v>153</v>
      </c>
      <c r="AC13" s="25" t="s">
        <v>153</v>
      </c>
      <c r="AD13" s="25" t="s">
        <v>153</v>
      </c>
      <c r="AE13" s="25" t="s">
        <v>153</v>
      </c>
      <c r="AF13" s="25" t="s">
        <v>153</v>
      </c>
      <c r="AG13" s="25" t="s">
        <v>153</v>
      </c>
      <c r="AH13" s="25" t="s">
        <v>153</v>
      </c>
      <c r="AI13" s="25" t="s">
        <v>153</v>
      </c>
      <c r="AJ13" s="25" t="s">
        <v>153</v>
      </c>
      <c r="AK13" s="25" t="s">
        <v>153</v>
      </c>
      <c r="AL13" s="25" t="s">
        <v>153</v>
      </c>
      <c r="AM13" s="25" t="s">
        <v>153</v>
      </c>
      <c r="AN13" s="25" t="s">
        <v>153</v>
      </c>
      <c r="AO13" s="25" t="s">
        <v>153</v>
      </c>
      <c r="AP13" s="25" t="s">
        <v>153</v>
      </c>
      <c r="AQ13" s="25" t="s">
        <v>153</v>
      </c>
      <c r="AR13" s="25" t="s">
        <v>153</v>
      </c>
      <c r="AS13" s="25" t="s">
        <v>153</v>
      </c>
      <c r="AT13" s="25" t="s">
        <v>153</v>
      </c>
      <c r="AU13" s="25" t="s">
        <v>153</v>
      </c>
      <c r="AV13" s="25" t="s">
        <v>153</v>
      </c>
      <c r="AW13" s="25" t="s">
        <v>153</v>
      </c>
      <c r="AX13" s="25" t="s">
        <v>153</v>
      </c>
      <c r="AY13" s="25" t="s">
        <v>153</v>
      </c>
      <c r="AZ13" s="25" t="s">
        <v>153</v>
      </c>
      <c r="BA13" s="25" t="s">
        <v>153</v>
      </c>
      <c r="BB13" s="25" t="s">
        <v>153</v>
      </c>
      <c r="BC13" s="25" t="s">
        <v>153</v>
      </c>
      <c r="BD13" s="25" t="s">
        <v>153</v>
      </c>
      <c r="BE13" s="25" t="s">
        <v>153</v>
      </c>
      <c r="BF13" s="25" t="s">
        <v>153</v>
      </c>
      <c r="BG13" s="25" t="s">
        <v>153</v>
      </c>
      <c r="BH13" s="25" t="s">
        <v>153</v>
      </c>
      <c r="BI13" s="25" t="s">
        <v>153</v>
      </c>
      <c r="BJ13" s="25" t="s">
        <v>153</v>
      </c>
      <c r="BK13" s="25" t="s">
        <v>153</v>
      </c>
      <c r="BL13" s="25" t="s">
        <v>153</v>
      </c>
      <c r="BM13" s="25" t="s">
        <v>153</v>
      </c>
      <c r="BN13" s="25" t="s">
        <v>153</v>
      </c>
      <c r="BO13" s="25" t="s">
        <v>153</v>
      </c>
      <c r="BP13" s="25" t="s">
        <v>153</v>
      </c>
      <c r="BQ13" s="25" t="s">
        <v>153</v>
      </c>
      <c r="BR13" s="25" t="s">
        <v>153</v>
      </c>
      <c r="BS13" s="25" t="s">
        <v>153</v>
      </c>
      <c r="BT13" s="25" t="s">
        <v>153</v>
      </c>
      <c r="BU13" s="25" t="s">
        <v>153</v>
      </c>
      <c r="BV13" s="25" t="s">
        <v>153</v>
      </c>
      <c r="BW13" s="25" t="s">
        <v>153</v>
      </c>
      <c r="BX13" s="25" t="s">
        <v>153</v>
      </c>
      <c r="BY13" s="25" t="s">
        <v>153</v>
      </c>
      <c r="BZ13" s="25" t="s">
        <v>153</v>
      </c>
      <c r="CA13" s="25" t="s">
        <v>153</v>
      </c>
      <c r="CB13" s="25" t="s">
        <v>153</v>
      </c>
      <c r="CC13" s="25" t="s">
        <v>153</v>
      </c>
      <c r="CD13" s="25" t="s">
        <v>153</v>
      </c>
      <c r="CE13" s="25" t="s">
        <v>153</v>
      </c>
    </row>
    <row r="14" spans="1:83" ht="30" x14ac:dyDescent="0.25">
      <c r="A14" s="117"/>
      <c r="B14" s="26" t="s">
        <v>154</v>
      </c>
      <c r="C14" s="26" t="s">
        <v>154</v>
      </c>
      <c r="D14" s="26" t="s">
        <v>154</v>
      </c>
      <c r="E14" s="26" t="s">
        <v>154</v>
      </c>
      <c r="F14" s="26" t="s">
        <v>154</v>
      </c>
      <c r="G14" s="26" t="s">
        <v>154</v>
      </c>
      <c r="H14" s="26" t="s">
        <v>154</v>
      </c>
      <c r="I14" s="26" t="s">
        <v>154</v>
      </c>
      <c r="J14" s="26" t="s">
        <v>154</v>
      </c>
      <c r="K14" s="26" t="s">
        <v>154</v>
      </c>
      <c r="L14" s="26" t="s">
        <v>154</v>
      </c>
      <c r="M14" s="26" t="s">
        <v>154</v>
      </c>
      <c r="N14" s="26" t="s">
        <v>154</v>
      </c>
      <c r="O14" s="26" t="s">
        <v>154</v>
      </c>
      <c r="P14" s="26" t="s">
        <v>154</v>
      </c>
      <c r="Q14" s="26" t="s">
        <v>154</v>
      </c>
      <c r="R14" s="26" t="s">
        <v>154</v>
      </c>
      <c r="S14" s="26" t="s">
        <v>154</v>
      </c>
      <c r="T14" s="26" t="s">
        <v>154</v>
      </c>
      <c r="U14" s="26" t="s">
        <v>154</v>
      </c>
      <c r="V14" s="26" t="s">
        <v>154</v>
      </c>
      <c r="W14" s="26" t="s">
        <v>154</v>
      </c>
      <c r="X14" s="26" t="s">
        <v>154</v>
      </c>
      <c r="Y14" s="26" t="s">
        <v>154</v>
      </c>
      <c r="Z14" s="26" t="s">
        <v>154</v>
      </c>
      <c r="AA14" s="26" t="s">
        <v>154</v>
      </c>
      <c r="AB14" s="26" t="s">
        <v>154</v>
      </c>
      <c r="AC14" s="26" t="s">
        <v>154</v>
      </c>
      <c r="AD14" s="26" t="s">
        <v>154</v>
      </c>
      <c r="AE14" s="26" t="s">
        <v>154</v>
      </c>
      <c r="AF14" s="26" t="s">
        <v>154</v>
      </c>
      <c r="AG14" s="26" t="s">
        <v>154</v>
      </c>
      <c r="AH14" s="26" t="s">
        <v>154</v>
      </c>
      <c r="AI14" s="26" t="s">
        <v>154</v>
      </c>
      <c r="AJ14" s="26" t="s">
        <v>154</v>
      </c>
      <c r="AK14" s="26" t="s">
        <v>154</v>
      </c>
      <c r="AL14" s="26" t="s">
        <v>154</v>
      </c>
      <c r="AM14" s="26" t="s">
        <v>154</v>
      </c>
      <c r="AN14" s="26" t="s">
        <v>154</v>
      </c>
      <c r="AO14" s="26" t="s">
        <v>154</v>
      </c>
      <c r="AP14" s="26" t="s">
        <v>154</v>
      </c>
      <c r="AQ14" s="26" t="s">
        <v>154</v>
      </c>
      <c r="AR14" s="26" t="s">
        <v>154</v>
      </c>
      <c r="AS14" s="26" t="s">
        <v>154</v>
      </c>
      <c r="AT14" s="26" t="s">
        <v>154</v>
      </c>
      <c r="AU14" s="26" t="s">
        <v>154</v>
      </c>
      <c r="AV14" s="26" t="s">
        <v>154</v>
      </c>
      <c r="AW14" s="26" t="s">
        <v>154</v>
      </c>
      <c r="AX14" s="26" t="s">
        <v>154</v>
      </c>
      <c r="AY14" s="26" t="s">
        <v>154</v>
      </c>
      <c r="AZ14" s="26" t="s">
        <v>154</v>
      </c>
      <c r="BA14" s="26" t="s">
        <v>154</v>
      </c>
      <c r="BB14" s="26" t="s">
        <v>154</v>
      </c>
      <c r="BC14" s="26" t="s">
        <v>154</v>
      </c>
      <c r="BD14" s="26" t="s">
        <v>154</v>
      </c>
      <c r="BE14" s="26" t="s">
        <v>154</v>
      </c>
      <c r="BF14" s="26" t="s">
        <v>154</v>
      </c>
      <c r="BG14" s="26" t="s">
        <v>154</v>
      </c>
      <c r="BH14" s="26" t="s">
        <v>154</v>
      </c>
      <c r="BI14" s="26" t="s">
        <v>154</v>
      </c>
      <c r="BJ14" s="26" t="s">
        <v>154</v>
      </c>
      <c r="BK14" s="26" t="s">
        <v>154</v>
      </c>
      <c r="BL14" s="26" t="s">
        <v>154</v>
      </c>
      <c r="BM14" s="26" t="s">
        <v>154</v>
      </c>
      <c r="BN14" s="26" t="s">
        <v>154</v>
      </c>
      <c r="BO14" s="26" t="s">
        <v>154</v>
      </c>
      <c r="BP14" s="26" t="s">
        <v>154</v>
      </c>
      <c r="BQ14" s="26" t="s">
        <v>154</v>
      </c>
      <c r="BR14" s="26" t="s">
        <v>154</v>
      </c>
      <c r="BS14" s="26" t="s">
        <v>154</v>
      </c>
      <c r="BT14" s="26" t="s">
        <v>154</v>
      </c>
      <c r="BU14" s="26" t="s">
        <v>154</v>
      </c>
      <c r="BV14" s="26" t="s">
        <v>154</v>
      </c>
      <c r="BW14" s="26" t="s">
        <v>154</v>
      </c>
      <c r="BX14" s="26" t="s">
        <v>154</v>
      </c>
      <c r="BY14" s="26" t="s">
        <v>154</v>
      </c>
      <c r="BZ14" s="26" t="s">
        <v>154</v>
      </c>
      <c r="CA14" s="26" t="s">
        <v>154</v>
      </c>
      <c r="CB14" s="26" t="s">
        <v>154</v>
      </c>
      <c r="CC14" s="26" t="s">
        <v>154</v>
      </c>
      <c r="CD14" s="26" t="s">
        <v>154</v>
      </c>
      <c r="CE14" s="26" t="s">
        <v>154</v>
      </c>
    </row>
    <row r="15" spans="1:83" ht="195" x14ac:dyDescent="0.25">
      <c r="A15" s="117"/>
      <c r="B15" s="26" t="s">
        <v>155</v>
      </c>
      <c r="C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",C4,"  ",C3," in such a way that it does not cause any change due to idempotence.")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core-model-1-4:control-construct in such a way that it does not cause any change due to idempotence.</v>
      </c>
      <c r="D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",D4,"  ",D3," in such a way that it does not cause any change due to idempotence.
 - with uuid randomly chosen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profile-collection/profile in such a way that it does not cause any change due to idempotence.
 - with uuid randomly chosen from input load-file data</v>
      </c>
      <c r="E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",E4,"  ",E3," in such a way that it does not cause any change due to idempotence.
 - with uuid randomly chosen  ",E2,"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capability/operation-name in such a way that it does not cause any change due to idempotence.
 - with uuid randomly chosen  ActionProfile from input load-file data</v>
      </c>
      <c r="F15" s="99" t="str">
        <f t="shared" ref="F15:H15" si="112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",F4,"  ",F3," in such a way that it does not cause any change due to idempotence.
 - with uuid randomly chosen  ",F2,"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capability/label in such a way that it does not cause any change due to idempotence.
 - with uuid randomly chosen  ActionProfile from input load-file data</v>
      </c>
      <c r="G15" s="99" t="str">
        <f t="shared" si="11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capability/input-value-list in such a way that it does not cause any change due to idempotence.
 - with uuid randomly chosen  ActionProfile from input load-file data</v>
      </c>
      <c r="H15" s="99" t="str">
        <f t="shared" si="11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capability/display-in-new-browser-window in such a way that it does not cause any change due to idempotence.
 - with uuid randomly chosen  ActionProfile from input load-file data</v>
      </c>
      <c r="I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",I4,"  ",I3," in such a way that it does not cause any change due to idempotence.
 - with uuid randomly chosen  ",I2,"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configuration/consequent-operation-reference in such a way that it does not cause any change due to idempotence.
 - with uuid randomly chosen  ActionProfile from input load-file data</v>
      </c>
      <c r="J15" s="99" t="str">
        <f>CONCATENATE("#### Preparation:
- Geting CC (/core-model-1-4:control-construct)
- randomly choose an ",J2,"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",J4,"  ",J3," in such a way that it does not cause any change due to idempotence.
- with uuid and request-body formed from random chosen ",J2,"")</f>
        <v>#### Preparation:
- Geting CC (/core-model-1-4:control-construct)
- randomly choose an ActionProfile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configuration/consequent-operation-reference in such a way that it does not cause any change due to idempotence.
- with uuid and request-body formed from random chosen ActionProfile</v>
      </c>
      <c r="K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",K4,"  ",K3," in such a way that it does not cause any change due to idempotence.
 - with uuid randomly chosen  ",K2,"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capability/operation-name in such a way that it does not cause any change due to idempotence.
 - with uuid randomly chosen  ResponseProfile from input load-file data</v>
      </c>
      <c r="L15" s="99" t="str">
        <f t="shared" ref="L15:O15" si="113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",L4,"  ",L3," in such a way that it does not cause any change due to idempotence.
 - with uuid randomly chosen  ",L2,"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capability/field-name in such a way that it does not cause any change due to idempotence.
 - with uuid randomly chosen  ResponseProfile from input load-file data</v>
      </c>
      <c r="M15" s="99" t="str">
        <f t="shared" si="11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capability/description in such a way that it does not cause any change due to idempotence.
 - with uuid randomly chosen  ResponseProfile from input load-file data</v>
      </c>
      <c r="N15" s="99" t="str">
        <f t="shared" si="11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capability/datatype in such a way that it does not cause any change due to idempotence.
 - with uuid randomly chosen  ResponseProfile from input load-file data</v>
      </c>
      <c r="O15" s="99" t="str">
        <f t="shared" si="11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configuration/value in such a way that it does not cause any change due to idempotence.
 - with uuid randomly chosen  ResponseProfile from input load-file data</v>
      </c>
      <c r="P15" s="99" t="str">
        <f>CONCATENATE("#### Preparation:
- Geting CC (/core-model-1-4:control-construct)
- randomly choose an ",P2,"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",P4,"  ",P3," in such a way that it does not cause any change due to idempotence.
- with uuid and request-body formed from random chosen ",P2,"")</f>
        <v>#### Preparation:
- Geting CC (/core-model-1-4:control-construct)
- randomly choose an ResponseProfile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configuration/value in such a way that it does not cause any change due to idempotence.
- with uuid and request-body formed from random chosen ResponseProfile</v>
      </c>
      <c r="Q15" s="99" t="str">
        <f t="shared" ref="Q15:S15" si="114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",Q4,"  ",Q3," in such a way that it does not cause any change due to idempotence.
 - with uuid randomly chosen  ",Q2,"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capability/file-identifier in such a way that it does not cause any change due to idempotence.
 - with uuid randomly chosen  FileProfile from input load-file data</v>
      </c>
      <c r="R15" s="99" t="str">
        <f t="shared" si="114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capability/file-description in such a way that it does not cause any change due to idempotence.
 - with uuid randomly chosen  FileProfile from input load-file data</v>
      </c>
      <c r="S15" s="99" t="str">
        <f t="shared" si="114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configuration/file-path in such a way that it does not cause any change due to idempotence.
 - with uuid randomly chosen  FileProfile from input load-file data</v>
      </c>
      <c r="T15" s="99" t="str">
        <f>CONCATENATE("#### Preparation:
- Geting CC (/core-model-1-4:control-construct)
- randomly choose an ",T2,"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",T4,"  ",T3," in such a way that it does not cause any change due to idempotence.
- with uuid and request-body formed from random chosen ",T2,"")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configuration/file-path in such a way that it does not cause any change due to idempotence.
- with uuid and request-body formed from random chosen FileProfile</v>
      </c>
      <c r="U15" s="99" t="str">
        <f t="shared" ref="U15" si="115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",U4,"  ",U3," in such a way that it does not cause any change due to idempotence.
 - with uuid randomly chosen  ",U2,"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configuration/user-name in such a way that it does not cause any change due to idempotence.
 - with uuid randomly chosen  FileProfile from input load-file data</v>
      </c>
      <c r="V15" s="99" t="str">
        <f>CONCATENATE("#### Preparation:
- Geting CC (/core-model-1-4:control-construct)
- randomly choose an ",V2,"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",V4,"  ",V3," in such a way that it does not cause any change due to idempotence.
- with uuid and request-body formed from random chosen ",V2,"")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configuration/user-name in such a way that it does not cause any change due to idempotence.
- with uuid and request-body formed from random chosen FileProfile</v>
      </c>
      <c r="W15" s="99" t="str">
        <f t="shared" ref="W15" si="116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",W4,"  ",W3," in such a way that it does not cause any change due to idempotence.
 - with uuid randomly chosen  ",W2,"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configuration/password in such a way that it does not cause any change due to idempotence.
 - with uuid randomly chosen  FileProfile from input load-file data</v>
      </c>
      <c r="X15" s="99" t="str">
        <f>CONCATENATE("#### Preparation:
- Geting CC (/core-model-1-4:control-construct)
- randomly choose an ",X2,"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",X4,"  ",X3," in such a way that it does not cause any change due to idempotence.
- with uuid and request-body formed from random chosen ",X2,"")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configuration/password in such a way that it does not cause any change due to idempotence.
- with uuid and request-body formed from random chosen FileProfile</v>
      </c>
      <c r="Y15" s="99" t="str">
        <f t="shared" ref="Y15:AA15" si="117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",Y4,"  ",Y3," in such a way that it does not cause any change due to idempotence.
 - with uuid randomly chosen  ",Y2,"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 in such a way that it does not cause any change due to idempotence.
 - with uuid randomly chosen  FileProfile from input load-file data</v>
      </c>
      <c r="Z15" s="99" t="str">
        <f>CONCATENATE("#### Preparation:
- Geting CC (/core-model-1-4:control-construct)
- randomly choose an ",Z2,"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",Z4,"  ",Z3," in such a way that it does not cause any change due to idempotence.
- with uuid and request-body formed from random chosen ",Z2,"")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 in such a way that it does not cause any change due to idempotence.
- with uuid and request-body formed from random chosen FileProfile</v>
      </c>
      <c r="AA15" s="99" t="str">
        <f t="shared" si="117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capability/integer-name in such a way that it does not cause any change due to idempotence.
 - with uuid randomly chosen  IntegerProfile from input load-file data</v>
      </c>
      <c r="AB15" s="99" t="str">
        <f t="shared" ref="AB15:AE15" si="118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",AB4,"  ",AB3," in such a way that it does not cause any change due to idempotence.
 - with uuid randomly chosen  ",AB2,"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capability/unit in such a way that it does not cause any change due to idempotence.
 - with uuid randomly chosen  IntegerProfile from input load-file data</v>
      </c>
      <c r="AC15" s="99" t="str">
        <f t="shared" si="118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capability/minimum in such a way that it does not cause any change due to idempotence.
 - with uuid randomly chosen  IntegerProfile from input load-file data</v>
      </c>
      <c r="AD15" s="99" t="str">
        <f t="shared" si="118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capability/maximum in such a way that it does not cause any change due to idempotence.
 - with uuid randomly chosen  IntegerProfile from input load-file data</v>
      </c>
      <c r="AE15" s="99" t="str">
        <f t="shared" si="118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configuration/integer-value in such a way that it does not cause any change due to idempotence.
 - with uuid randomly chosen  IntegerProfile from input load-file data</v>
      </c>
      <c r="AF15" s="99" t="str">
        <f>CONCATENATE("#### Preparation:
- Geting CC (/core-model-1-4:control-construct)
- randomly choose an ",AF2,"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",AF4,"  ",AF3," in such a way that it does not cause any change due to idempotence.
- with uuid and request-body formed from random chosen ",AF2,"")</f>
        <v>#### Preparation:
- Geting CC (/core-model-1-4:control-construct)
- randomly choose an IntegerProfile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configuration/integer-value in such a way that it does not cause any change due to idempotence.
- with uuid and request-body formed from random chosen IntegerProfile</v>
      </c>
      <c r="AG15" s="99" t="str">
        <f t="shared" ref="AG15:AJ15" si="119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",AG4,"  ",AG3," in such a way that it does not cause any change due to idempotence.
 - with uuid randomly chosen  ",AG2,"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capability/string-name in such a way that it does not cause any change due to idempotence.
 - with uuid randomly chosen  StringProfile from input load-file data</v>
      </c>
      <c r="AH15" s="99" t="str">
        <f t="shared" si="11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capability/enumeration in such a way that it does not cause any change due to idempotence.
 - with uuid randomly chosen  StringProfile from input load-file data</v>
      </c>
      <c r="AI15" s="99" t="str">
        <f t="shared" si="11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capability/pattern in such a way that it does not cause any change due to idempotence.
 - with uuid randomly chosen  StringProfile from input load-file data</v>
      </c>
      <c r="AJ15" s="99" t="str">
        <f t="shared" si="11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configuration/string-value in such a way that it does not cause any change due to idempotence.
 - with uuid randomly chosen  StringProfile from input load-file data</v>
      </c>
      <c r="AK15" s="99" t="str">
        <f>CONCATENATE("#### Preparation:
- Geting CC (/core-model-1-4:control-construct)
- randomly choose an ",AK2,"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",AK4,"  ",AK3," in such a way that it does not cause any change due to idempotence.
- with uuid and request-body formed from random chosen ",AK2,"")</f>
        <v>#### Preparation:
- Geting CC (/core-model-1-4:control-construct)
- randomly choose an StringProfile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configuration/string-value in such a way that it does not cause any change due to idempotence.
- with uuid and request-body formed from random chosen StringProfile</v>
      </c>
      <c r="AL15" s="99" t="str">
        <f t="shared" ref="AL15:AM15" si="120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",AL4,"  ",AL3," in such a way that it does not cause any change due to idempotence.
 - with uuid randomly chosen  ",AL2,"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capability/operation-name in such a way that it does not cause any change due to idempotence.
 - with uuid randomly chosen  OperationServer from input load-file data</v>
      </c>
      <c r="AM15" s="99" t="str">
        <f t="shared" si="120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configuration/life-cycle-state in such a way that it does not cause any change due to idempotence.
 - with uuid randomly chosen  OperationServer from input load-file data</v>
      </c>
      <c r="AN15" s="99" t="str">
        <f>CONCATENATE("#### Preparation:
- Geting CC (/core-model-1-4:control-construct)
- randomly choose an ",AN2,"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",AN4,"  ",AN3," in such a way that it does not cause any change due to idempotence.
- with uuid and request-body formed from random chosen ",AN2,"")</f>
        <v>#### Preparation:
- Geting CC (/core-model-1-4:control-construct)
- randomly choose an OperationServer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configuration/life-cycle-state in such a way that it does not cause any change due to idempotence.
- with uuid and request-body formed from random chosen OperationServer</v>
      </c>
      <c r="AO15" s="99" t="str">
        <f t="shared" ref="AO15:AQ15" si="121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",AO4,"  ",AO3," in such a way that it does not cause any change due to idempotence.
 - with uuid randomly chosen  ",AO2,"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configuration/operation-key in such a way that it does not cause any change due to idempotence.
 - with uuid randomly chosen  OperationServer from input load-file data</v>
      </c>
      <c r="AP15" s="99" t="str">
        <f>CONCATENATE("#### Preparation:
- Geting CC (/core-model-1-4:control-construct)
- randomly choose an ",AP2,"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",AP4,"  ",AP3," in such a way that it does not cause any change due to idempotence.
- with uuid and request-body formed from random chosen ",AP2,"")</f>
        <v>#### Preparation:
- Geting CC (/core-model-1-4:control-construct)
- randomly choose an OperationServer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configuration/operation-key in such a way that it does not cause any change due to idempotence.
- with uuid and request-body formed from random chosen OperationServer</v>
      </c>
      <c r="AQ15" s="99" t="str">
        <f t="shared" si="121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capability/application-name in such a way that it does not cause any change due to idempotence.
 - with uuid randomly chosen  HttpServer from input load-file data</v>
      </c>
      <c r="AR15" s="99" t="str">
        <f t="shared" ref="AR15:AW15" si="122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",AR4,"  ",AR3," in such a way that it does not cause any change due to idempotence.
 - with uuid randomly chosen  ",AR2,"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capability/release-number in such a way that it does not cause any change due to idempotence.
 - with uuid randomly chosen  HttpServer from input load-file data</v>
      </c>
      <c r="AS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capability/application-purpose in such a way that it does not cause any change due to idempotence.
 - with uuid randomly chosen  HttpServer from input load-file data</v>
      </c>
      <c r="AT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capability/data-update-period in such a way that it does not cause any change due to idempotence.
 - with uuid randomly chosen  HttpServer from input load-file data</v>
      </c>
      <c r="AU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capability/owner-name in such a way that it does not cause any change due to idempotence.
 - with uuid randomly chosen  HttpServer from input load-file data</v>
      </c>
      <c r="AV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capability/owner-email-address in such a way that it does not cause any change due to idempotence.
 - with uuid randomly chosen  HttpServer from input load-file data</v>
      </c>
      <c r="AW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capability/release-list in such a way that it does not cause any change due to idempotence.
 - with uuid randomly chosen  HttpServer from input load-file data</v>
      </c>
      <c r="AX15" s="99" t="str">
        <f t="shared" ref="AX15" si="123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",AX4,"  ",AX3," in such a way that it does not cause any change due to idempotence.
 - with uuid randomly chosen  ",AX2,"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configuration/description in such a way that it does not cause any change due to idempotence.
 - with uuid randomly chosen  TcpServer from input load-file data</v>
      </c>
      <c r="AY15" s="99" t="str">
        <f>CONCATENATE("#### Preparation:
- Geting CC (/core-model-1-4:control-construct)
- randomly choose an ",AY2,"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",AY4,"  ",AY3," in such a way that it does not cause any change due to idempotence.
- with uuid and request-body formed from random chosen ",AY2,"")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configuration/description in such a way that it does not cause any change due to idempotence.
- with uuid and request-body formed from random chosen TcpServer</v>
      </c>
      <c r="AZ15" s="99" t="str">
        <f t="shared" ref="AZ15" si="124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",AZ4,"  ",AZ3," in such a way that it does not cause any change due to idempotence.
 - with uuid randomly chosen  ",AZ2,"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configuration/local-protocol in such a way that it does not cause any change due to idempotence.
 - with uuid randomly chosen  TcpServer from input load-file data</v>
      </c>
      <c r="BA15" s="99" t="str">
        <f>CONCATENATE("#### Preparation:
- Geting CC (/core-model-1-4:control-construct)
- randomly choose an ",BA2,"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",BA4,"  ",BA3," in such a way that it does not cause any change due to idempotence.
- with uuid and request-body formed from random chosen ",BA2,"")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configuration/local-protocol in such a way that it does not cause any change due to idempotence.
- with uuid and request-body formed from random chosen TcpServer</v>
      </c>
      <c r="BB15" s="99" t="str">
        <f t="shared" ref="BB15" si="125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",BB4,"  ",BB3," in such a way that it does not cause any change due to idempotence.
 - with uuid randomly chosen  ",BB2,"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configuration/local-address in such a way that it does not cause any change due to idempotence.
 - with uuid randomly chosen  TcpServer from input load-file data</v>
      </c>
      <c r="BC15" s="99" t="str">
        <f>CONCATENATE("#### Preparation:
- Geting CC (/core-model-1-4:control-construct)
- randomly choose an ",BC2,"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",BC4,"  ",BC3," in such a way that it does not cause any change due to idempotence.
- with uuid and request-body formed from random chosen ",BC2,"")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configuration/local-address in such a way that it does not cause any change due to idempotence.
- with uuid and request-body formed from random chosen TcpServer</v>
      </c>
      <c r="BD15" s="99" t="str">
        <f t="shared" ref="BD15" si="126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",BD4,"  ",BD3," in such a way that it does not cause any change due to idempotence.
 - with uuid randomly chosen  ",BD2,"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configuration/local-port in such a way that it does not cause any change due to idempotence.
 - with uuid randomly chosen  TcpServer from input load-file data</v>
      </c>
      <c r="BE15" s="99" t="str">
        <f>CONCATENATE("#### Preparation:
- Geting CC (/core-model-1-4:control-construct)
- randomly choose an ",BE2,"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",BE4,"  ",BE3," in such a way that it does not cause any change due to idempotence.
- with uuid and request-body formed from random chosen ",BE2,"")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configuration/local-port in such a way that it does not cause any change due to idempotence.
- with uuid and request-body formed from random chosen TcpServer</v>
      </c>
      <c r="BF15" s="99" t="str">
        <f t="shared" ref="BF15" si="127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",BF4,"  ",BF3," in such a way that it does not cause any change due to idempotence.
 - with uuid randomly chosen  ",BF2,"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configuration/operation-name in such a way that it does not cause any change due to idempotence.
 - with uuid randomly chosen  OperationClient from input load-file data</v>
      </c>
      <c r="BG15" s="99" t="str">
        <f>CONCATENATE("#### Preparation:
- Geting CC (/core-model-1-4:control-construct)
- randomly choose an ",BG2,"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",BG4,"  ",BG3," in such a way that it does not cause any change due to idempotence.
- with uuid and request-body formed from random chosen ",BG2,"")</f>
        <v>#### Preparation:
- Geting CC (/core-model-1-4:control-construct)
- randomly choose an OperationClient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configuration/operation-name in such a way that it does not cause any change due to idempotence.
- with uuid and request-body formed from random chosen OperationClient</v>
      </c>
      <c r="BH15" s="99" t="str">
        <f t="shared" ref="BH15" si="128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",BH4,"  ",BH3," in such a way that it does not cause any change due to idempotence.
 - with uuid randomly chosen  ",BH2,"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configuration/operation-key in such a way that it does not cause any change due to idempotence.
 - with uuid randomly chosen  OperationClient from input load-file data</v>
      </c>
      <c r="BI15" s="99" t="str">
        <f>CONCATENATE("#### Preparation:
- Geting CC (/core-model-1-4:control-construct)
- randomly choose an ",BI2,"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",BI4,"  ",BI3," in such a way that it does not cause any change due to idempotence.
- with uuid and request-body formed from random chosen ",BI2,"")</f>
        <v>#### Preparation:
- Geting CC (/core-model-1-4:control-construct)
- randomly choose an OperationClient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configuration/operation-key in such a way that it does not cause any change due to idempotence.
- with uuid and request-body formed from random chosen OperationClient</v>
      </c>
      <c r="BJ15" s="99" t="str">
        <f t="shared" ref="BJ15:BL15" si="129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",BJ4,"  ",BJ3," in such a way that it does not cause any change due to idempotence.
 - with uuid randomly chosen  ",BJ2,"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status/operational-state in such a way that it does not cause any change due to idempotence.
 - with uuid randomly chosen  OperationClient from input load-file data</v>
      </c>
      <c r="BK15" s="99" t="str">
        <f t="shared" si="12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status/life-cycle-state in such a way that it does not cause any change due to idempotence.
 - with uuid randomly chosen  OperationClient from input load-file data</v>
      </c>
      <c r="BL15" s="99" t="str">
        <f t="shared" si="12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configuration/detailed-logging-is-on in such a way that it does not cause any change due to idempotence.
 - with uuid randomly chosen  OperationClient from input load-file data</v>
      </c>
      <c r="BM15" s="99" t="str">
        <f>CONCATENATE("#### Preparation:
- Geting CC (/core-model-1-4:control-construct)
- randomly choose an ",BM2,"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",BM4,"  ",BM3," in such a way that it does not cause any change due to idempotence.
- with uuid and request-body formed from random chosen ",BM2,"")</f>
        <v>#### Preparation:
- Geting CC (/core-model-1-4:control-construct)
- randomly choose an OperationClient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configuration/detailed-logging-is-on in such a way that it does not cause any change due to idempotence.
- with uuid and request-body formed from random chosen OperationClient</v>
      </c>
      <c r="BN15" s="99" t="str">
        <f t="shared" ref="BN15" si="130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",BN4,"  ",BN3," in such a way that it does not cause any change due to idempotence.
 - with uuid randomly chosen  ",BN2,"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configuration/auth/api-key in such a way that it does not cause any change due to idempotence.
 - with uuid randomly chosen  ElasticsearchClient from input load-file data</v>
      </c>
      <c r="BO15" s="99" t="str">
        <f>CONCATENATE("#### Preparation:
- Geting CC (/core-model-1-4:control-construct)
- randomly choose an ",BO2,"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",BO4,"  ",BO3," in such a way that it does not cause any change due to idempotence.
- with uuid and request-body formed from random chosen ",BO2,"")</f>
        <v>#### Preparation:
- Geting CC (/core-model-1-4:control-construct)
- randomly choose an ElasticsearchClient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configuration/auth/api-key in such a way that it does not cause any change due to idempotence.
- with uuid and request-body formed from random chosen ElasticsearchClient</v>
      </c>
      <c r="BP15" s="99" t="str">
        <f t="shared" ref="BP15" si="131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",BP4,"  ",BP3," in such a way that it does not cause any change due to idempotence.
 - with uuid randomly chosen  ",BP2,"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configuration/index-alias in such a way that it does not cause any change due to idempotence.
 - with uuid randomly chosen  ElasticsearchClient from input load-file data</v>
      </c>
      <c r="BQ15" s="99" t="str">
        <f>CONCATENATE("#### Preparation:
- Geting CC (/core-model-1-4:control-construct)
- randomly choose an ",BQ2,"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",BQ4,"  ",BQ3," in such a way that it does not cause any change due to idempotence.
- with uuid and request-body formed from random chosen ",BQ2,"")</f>
        <v>#### Preparation:
- Geting CC (/core-model-1-4:control-construct)
- randomly choose an ElasticsearchClient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configuration/index-alias in such a way that it does not cause any change due to idempotence.
- with uuid and request-body formed from random chosen ElasticsearchClient</v>
      </c>
      <c r="BR15" s="99" t="str">
        <f t="shared" ref="BR15" si="132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",BR4,"  ",BR3," in such a way that it does not cause any change due to idempotence.
 - with uuid randomly chosen  ",BR2,"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configuration/service-records-policy in such a way that it does not cause any change due to idempotence.
 - with uuid randomly chosen  ElasticsearchClient from input load-file data</v>
      </c>
      <c r="BS15" s="99" t="str">
        <f>CONCATENATE("#### Preparation:
- Geting CC (/core-model-1-4:control-construct)
- randomly choose an ",BS2,"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",BS4,"  ",BS3," in such a way that it does not cause any change due to idempotence.
- with uuid and request-body formed from random chosen ",BS2,"")</f>
        <v>#### Preparation:
- Geting CC (/core-model-1-4:control-construct)
- randomly choose an ElasticsearchClient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configuration/service-records-policy in such a way that it does not cause any change due to idempotence.
- with uuid and request-body formed from random chosen ElasticsearchClient</v>
      </c>
      <c r="BT15" s="99" t="str">
        <f t="shared" ref="BT15:BU15" si="133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",BT4,"  ",BT3," in such a way that it does not cause any change due to idempotence.
 - with uuid randomly chosen  ",BT2,"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status/operational-state in such a way that it does not cause any change due to idempotence.
 - with uuid randomly chosen  ElasticsearchClient from input load-file data</v>
      </c>
      <c r="BU15" s="99" t="str">
        <f t="shared" si="13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status/life-cycle-state in such a way that it does not cause any change due to idempotence.
 - with uuid randomly chosen  ElasticsearchClient from input load-file data</v>
      </c>
      <c r="BV15" s="99" t="str">
        <f t="shared" ref="BV15" si="134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",BV4,"  ",BV3," in such a way that it does not cause any change due to idempotence.
 - with uuid randomly chosen  ",BV2,"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configuration/application-name in such a way that it does not cause any change due to idempotence.
 - with uuid randomly chosen  HttpClient from input load-file data</v>
      </c>
      <c r="BW15" s="99" t="str">
        <f>CONCATENATE("#### Preparation:
- Geting CC (/core-model-1-4:control-construct)
- randomly choose an ",BW2,"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",BW4,"  ",BW3," in such a way that it does not cause any change due to idempotence.
- with uuid and request-body formed from random chosen ",BW2,"")</f>
        <v>#### Preparation:
- Geting CC (/core-model-1-4:control-construct)
- randomly choose an HttpClient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configuration/application-name in such a way that it does not cause any change due to idempotence.
- with uuid and request-body formed from random chosen HttpClient</v>
      </c>
      <c r="BX15" s="99" t="str">
        <f t="shared" ref="BX15:BZ15" si="135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",BX4,"  ",BX3," in such a way that it does not cause any change due to idempotence.
 - with uuid randomly chosen  ",BX2,"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configuration/release-number in such a way that it does not cause any change due to idempotence.
 - with uuid randomly chosen  HttpClient from input load-file data</v>
      </c>
      <c r="BY15" s="99" t="str">
        <f>CONCATENATE("#### Preparation:
- Geting CC (/core-model-1-4:control-construct)
- randomly choose an ",BY2,"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",BY4,"  ",BY3," in such a way that it does not cause any change due to idempotence.
- with uuid and request-body formed from random chosen ",BY2,"")</f>
        <v>#### Preparation:
- Geting CC (/core-model-1-4:control-construct)
- randomly choose an HttpClient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configuration/release-number in such a way that it does not cause any change due to idempotence.
- with uuid and request-body formed from random chosen HttpClient</v>
      </c>
      <c r="BZ15" s="99" t="str">
        <f t="shared" si="135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configuration/remote-protocol in such a way that it does not cause any change due to idempotence.
 - with uuid randomly chosen  TcpClient from input load-file data</v>
      </c>
      <c r="CA15" s="99" t="str">
        <f>CONCATENATE("#### Preparation:
- Geting CC (/core-model-1-4:control-construct)
- randomly choose an ",CA2,"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",CA4,"  ",CA3," in such a way that it does not cause any change due to idempotence.
- with uuid and request-body formed from random chosen ",CA2,"")</f>
        <v>#### Preparation:
- Geting CC (/core-model-1-4:control-construct)
- randomly choose an TcpClient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configuration/remote-protocol in such a way that it does not cause any change due to idempotence.
- with uuid and request-body formed from random chosen TcpClient</v>
      </c>
      <c r="CB15" s="99" t="str">
        <f t="shared" ref="CB15" si="136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",CB4,"  ",CB3," in such a way that it does not cause any change due to idempotence.
 - with uuid randomly chosen  ",CB2,"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configuration/remote-address in such a way that it does not cause any change due to idempotence.
 - with uuid randomly chosen  TcpClient from input load-file data</v>
      </c>
      <c r="CC15" s="99" t="str">
        <f>CONCATENATE("#### Preparation:
- Geting CC (/core-model-1-4:control-construct)
- randomly choose an ",CC2,"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",CC4,"  ",CC3," in such a way that it does not cause any change due to idempotence.
- with uuid and request-body formed from random chosen ",CC2,"")</f>
        <v>#### Preparation:
- Geting CC (/core-model-1-4:control-construct)
- randomly choose an TcpClient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configuration/remote-address in such a way that it does not cause any change due to idempotence.
- with uuid and request-body formed from random chosen TcpClient</v>
      </c>
      <c r="CD15" s="99" t="str">
        <f t="shared" ref="CD15" si="137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",CD4,"  ",CD3," in such a way that it does not cause any change due to idempotence.
 - with uuid randomly chosen  ",CD2,"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configuration/remote-port in such a way that it does not cause any change due to idempotence.
 - with uuid randomly chosen  TcpClient from input load-file data</v>
      </c>
      <c r="CE15" s="99" t="str">
        <f>CONCATENATE("#### Preparation:
- Geting CC (/core-model-1-4:control-construct)
- randomly choose an ",CE2,"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",CE4,"  ",CE3," in such a way that it does not cause any change due to idempotence.
- with uuid and request-body formed from random chosen ",CE2,"")</f>
        <v>#### Preparation:
- Geting CC (/core-model-1-4:control-construct)
- randomly choose an TcpClient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configuration/remote-port in such a way that it does not cause any change due to idempotence.
- with uuid and request-body formed from random chosen TcpClient</v>
      </c>
    </row>
    <row r="16" spans="1:83" ht="105" x14ac:dyDescent="0.25">
      <c r="A16" s="117"/>
      <c r="B16" s="26" t="s">
        <v>156</v>
      </c>
      <c r="C16" s="99" t="s">
        <v>166</v>
      </c>
      <c r="D16" s="99" t="s">
        <v>166</v>
      </c>
      <c r="E16" s="99" t="s">
        <v>166</v>
      </c>
      <c r="F16" s="99" t="s">
        <v>166</v>
      </c>
      <c r="G16" s="99" t="s">
        <v>166</v>
      </c>
      <c r="H16" s="99" t="s">
        <v>166</v>
      </c>
      <c r="I16" s="99" t="s">
        <v>166</v>
      </c>
      <c r="J16" s="99" t="s">
        <v>166</v>
      </c>
      <c r="K16" s="99" t="s">
        <v>166</v>
      </c>
      <c r="L16" s="99" t="s">
        <v>166</v>
      </c>
      <c r="M16" s="99" t="s">
        <v>166</v>
      </c>
      <c r="N16" s="99" t="s">
        <v>166</v>
      </c>
      <c r="O16" s="99" t="s">
        <v>166</v>
      </c>
      <c r="P16" s="99" t="s">
        <v>166</v>
      </c>
      <c r="Q16" s="99" t="s">
        <v>166</v>
      </c>
      <c r="R16" s="99" t="s">
        <v>166</v>
      </c>
      <c r="S16" s="99" t="s">
        <v>166</v>
      </c>
      <c r="T16" s="99" t="s">
        <v>166</v>
      </c>
      <c r="U16" s="99" t="s">
        <v>166</v>
      </c>
      <c r="V16" s="99" t="s">
        <v>166</v>
      </c>
      <c r="W16" s="99" t="s">
        <v>166</v>
      </c>
      <c r="X16" s="99" t="s">
        <v>166</v>
      </c>
      <c r="Y16" s="99" t="s">
        <v>166</v>
      </c>
      <c r="Z16" s="99" t="s">
        <v>166</v>
      </c>
      <c r="AA16" s="99" t="s">
        <v>166</v>
      </c>
      <c r="AB16" s="99" t="s">
        <v>166</v>
      </c>
      <c r="AC16" s="99" t="s">
        <v>166</v>
      </c>
      <c r="AD16" s="99" t="s">
        <v>166</v>
      </c>
      <c r="AE16" s="99" t="s">
        <v>166</v>
      </c>
      <c r="AF16" s="99" t="s">
        <v>166</v>
      </c>
      <c r="AG16" s="99" t="s">
        <v>166</v>
      </c>
      <c r="AH16" s="99" t="s">
        <v>166</v>
      </c>
      <c r="AI16" s="99" t="s">
        <v>166</v>
      </c>
      <c r="AJ16" s="99" t="s">
        <v>166</v>
      </c>
      <c r="AK16" s="99" t="s">
        <v>166</v>
      </c>
      <c r="AL16" s="99" t="s">
        <v>166</v>
      </c>
      <c r="AM16" s="99" t="s">
        <v>166</v>
      </c>
      <c r="AN16" s="99" t="s">
        <v>166</v>
      </c>
      <c r="AO16" s="99" t="s">
        <v>166</v>
      </c>
      <c r="AP16" s="99" t="s">
        <v>166</v>
      </c>
      <c r="AQ16" s="99" t="s">
        <v>166</v>
      </c>
      <c r="AR16" s="99" t="s">
        <v>166</v>
      </c>
      <c r="AS16" s="99" t="s">
        <v>166</v>
      </c>
      <c r="AT16" s="99" t="s">
        <v>166</v>
      </c>
      <c r="AU16" s="99" t="s">
        <v>166</v>
      </c>
      <c r="AV16" s="99" t="s">
        <v>166</v>
      </c>
      <c r="AW16" s="99" t="s">
        <v>166</v>
      </c>
      <c r="AX16" s="99" t="s">
        <v>166</v>
      </c>
      <c r="AY16" s="99" t="s">
        <v>166</v>
      </c>
      <c r="AZ16" s="99" t="s">
        <v>166</v>
      </c>
      <c r="BA16" s="99" t="s">
        <v>166</v>
      </c>
      <c r="BB16" s="99" t="s">
        <v>166</v>
      </c>
      <c r="BC16" s="99" t="s">
        <v>166</v>
      </c>
      <c r="BD16" s="99" t="s">
        <v>166</v>
      </c>
      <c r="BE16" s="99" t="s">
        <v>166</v>
      </c>
      <c r="BF16" s="99" t="s">
        <v>166</v>
      </c>
      <c r="BG16" s="99" t="s">
        <v>166</v>
      </c>
      <c r="BH16" s="99" t="s">
        <v>166</v>
      </c>
      <c r="BI16" s="99" t="s">
        <v>166</v>
      </c>
      <c r="BJ16" s="99" t="s">
        <v>166</v>
      </c>
      <c r="BK16" s="99" t="s">
        <v>166</v>
      </c>
      <c r="BL16" s="99" t="s">
        <v>166</v>
      </c>
      <c r="BM16" s="99" t="s">
        <v>166</v>
      </c>
      <c r="BN16" s="99" t="s">
        <v>166</v>
      </c>
      <c r="BO16" s="99" t="s">
        <v>166</v>
      </c>
      <c r="BP16" s="99" t="s">
        <v>166</v>
      </c>
      <c r="BQ16" s="99" t="s">
        <v>166</v>
      </c>
      <c r="BR16" s="99" t="s">
        <v>166</v>
      </c>
      <c r="BS16" s="99" t="s">
        <v>166</v>
      </c>
      <c r="BT16" s="99" t="s">
        <v>166</v>
      </c>
      <c r="BU16" s="99" t="s">
        <v>166</v>
      </c>
      <c r="BV16" s="99" t="s">
        <v>166</v>
      </c>
      <c r="BW16" s="99" t="s">
        <v>166</v>
      </c>
      <c r="BX16" s="99" t="s">
        <v>166</v>
      </c>
      <c r="BY16" s="99" t="s">
        <v>166</v>
      </c>
      <c r="BZ16" s="99" t="s">
        <v>166</v>
      </c>
      <c r="CA16" s="99" t="s">
        <v>166</v>
      </c>
      <c r="CB16" s="99" t="s">
        <v>166</v>
      </c>
      <c r="CC16" s="99" t="s">
        <v>166</v>
      </c>
      <c r="CD16" s="99" t="s">
        <v>166</v>
      </c>
      <c r="CE16" s="99" t="s">
        <v>166</v>
      </c>
    </row>
    <row r="17" spans="1:83" ht="30" x14ac:dyDescent="0.25">
      <c r="A17" s="124"/>
      <c r="B17" s="22" t="str">
        <f>$B8</f>
        <v>#### Clearing:
- not applicable</v>
      </c>
      <c r="C17" s="101" t="str">
        <f>$B8</f>
        <v>#### Clearing:
- not applicable</v>
      </c>
      <c r="D17" s="101" t="str">
        <f>$B8</f>
        <v>#### Clearing:
- not applicable</v>
      </c>
      <c r="E17" s="101" t="str">
        <f>$B8</f>
        <v>#### Clearing:
- not applicable</v>
      </c>
      <c r="F17" s="101" t="str">
        <f t="shared" ref="F17:H17" si="138">$B8</f>
        <v>#### Clearing:
- not applicable</v>
      </c>
      <c r="G17" s="101" t="str">
        <f t="shared" si="138"/>
        <v>#### Clearing:
- not applicable</v>
      </c>
      <c r="H17" s="101" t="str">
        <f t="shared" si="138"/>
        <v>#### Clearing:
- not applicable</v>
      </c>
      <c r="I17" s="101" t="str">
        <f>$B8</f>
        <v>#### Clearing:
- not applicable</v>
      </c>
      <c r="J17" s="101" t="str">
        <f t="shared" ref="J17" si="139">$B8</f>
        <v>#### Clearing:
- not applicable</v>
      </c>
      <c r="K17" s="101" t="str">
        <f>$B8</f>
        <v>#### Clearing:
- not applicable</v>
      </c>
      <c r="L17" s="101" t="str">
        <f t="shared" ref="L17:P17" si="140">$B8</f>
        <v>#### Clearing:
- not applicable</v>
      </c>
      <c r="M17" s="101" t="str">
        <f t="shared" si="140"/>
        <v>#### Clearing:
- not applicable</v>
      </c>
      <c r="N17" s="101" t="str">
        <f t="shared" si="140"/>
        <v>#### Clearing:
- not applicable</v>
      </c>
      <c r="O17" s="101" t="str">
        <f t="shared" si="140"/>
        <v>#### Clearing:
- not applicable</v>
      </c>
      <c r="P17" s="101" t="str">
        <f t="shared" si="140"/>
        <v>#### Clearing:
- not applicable</v>
      </c>
      <c r="Q17" s="101" t="str">
        <f t="shared" ref="Q17:T17" si="141">$B8</f>
        <v>#### Clearing:
- not applicable</v>
      </c>
      <c r="R17" s="101" t="str">
        <f t="shared" si="141"/>
        <v>#### Clearing:
- not applicable</v>
      </c>
      <c r="S17" s="101" t="str">
        <f t="shared" si="141"/>
        <v>#### Clearing:
- not applicable</v>
      </c>
      <c r="T17" s="101" t="str">
        <f t="shared" si="141"/>
        <v>#### Clearing:
- not applicable</v>
      </c>
      <c r="U17" s="101" t="str">
        <f t="shared" ref="U17:V17" si="142">$B8</f>
        <v>#### Clearing:
- not applicable</v>
      </c>
      <c r="V17" s="101" t="str">
        <f t="shared" si="142"/>
        <v>#### Clearing:
- not applicable</v>
      </c>
      <c r="W17" s="101" t="str">
        <f t="shared" ref="W17:X17" si="143">$B8</f>
        <v>#### Clearing:
- not applicable</v>
      </c>
      <c r="X17" s="101" t="str">
        <f t="shared" si="143"/>
        <v>#### Clearing:
- not applicable</v>
      </c>
      <c r="Y17" s="101" t="str">
        <f t="shared" ref="Y17:Z17" si="144">$B8</f>
        <v>#### Clearing:
- not applicable</v>
      </c>
      <c r="Z17" s="101" t="str">
        <f t="shared" si="144"/>
        <v>#### Clearing:
- not applicable</v>
      </c>
      <c r="AA17" s="101" t="str">
        <f t="shared" ref="AA17:AF17" si="145">$B8</f>
        <v>#### Clearing:
- not applicable</v>
      </c>
      <c r="AB17" s="101" t="str">
        <f t="shared" si="145"/>
        <v>#### Clearing:
- not applicable</v>
      </c>
      <c r="AC17" s="101" t="str">
        <f t="shared" si="145"/>
        <v>#### Clearing:
- not applicable</v>
      </c>
      <c r="AD17" s="101" t="str">
        <f t="shared" si="145"/>
        <v>#### Clearing:
- not applicable</v>
      </c>
      <c r="AE17" s="101" t="str">
        <f t="shared" si="145"/>
        <v>#### Clearing:
- not applicable</v>
      </c>
      <c r="AF17" s="101" t="str">
        <f t="shared" si="145"/>
        <v>#### Clearing:
- not applicable</v>
      </c>
      <c r="AG17" s="101" t="str">
        <f t="shared" ref="AG17:AK17" si="146">$B8</f>
        <v>#### Clearing:
- not applicable</v>
      </c>
      <c r="AH17" s="101" t="str">
        <f t="shared" si="146"/>
        <v>#### Clearing:
- not applicable</v>
      </c>
      <c r="AI17" s="101" t="str">
        <f t="shared" si="146"/>
        <v>#### Clearing:
- not applicable</v>
      </c>
      <c r="AJ17" s="101" t="str">
        <f t="shared" si="146"/>
        <v>#### Clearing:
- not applicable</v>
      </c>
      <c r="AK17" s="101" t="str">
        <f t="shared" si="146"/>
        <v>#### Clearing:
- not applicable</v>
      </c>
      <c r="AL17" s="101" t="str">
        <f t="shared" ref="AL17:AN17" si="147">$B8</f>
        <v>#### Clearing:
- not applicable</v>
      </c>
      <c r="AM17" s="101" t="str">
        <f t="shared" si="147"/>
        <v>#### Clearing:
- not applicable</v>
      </c>
      <c r="AN17" s="101" t="str">
        <f t="shared" si="147"/>
        <v>#### Clearing:
- not applicable</v>
      </c>
      <c r="AO17" s="101" t="str">
        <f t="shared" ref="AO17:AP17" si="148">$B8</f>
        <v>#### Clearing:
- not applicable</v>
      </c>
      <c r="AP17" s="101" t="str">
        <f t="shared" si="148"/>
        <v>#### Clearing:
- not applicable</v>
      </c>
      <c r="AQ17" s="101" t="str">
        <f t="shared" ref="AQ17:AW17" si="149">$B8</f>
        <v>#### Clearing:
- not applicable</v>
      </c>
      <c r="AR17" s="101" t="str">
        <f t="shared" si="149"/>
        <v>#### Clearing:
- not applicable</v>
      </c>
      <c r="AS17" s="101" t="str">
        <f t="shared" si="149"/>
        <v>#### Clearing:
- not applicable</v>
      </c>
      <c r="AT17" s="101" t="str">
        <f t="shared" si="149"/>
        <v>#### Clearing:
- not applicable</v>
      </c>
      <c r="AU17" s="101" t="str">
        <f t="shared" si="149"/>
        <v>#### Clearing:
- not applicable</v>
      </c>
      <c r="AV17" s="101" t="str">
        <f t="shared" si="149"/>
        <v>#### Clearing:
- not applicable</v>
      </c>
      <c r="AW17" s="101" t="str">
        <f t="shared" si="149"/>
        <v>#### Clearing:
- not applicable</v>
      </c>
      <c r="AX17" s="101" t="str">
        <f t="shared" ref="AX17:AY17" si="150">$B8</f>
        <v>#### Clearing:
- not applicable</v>
      </c>
      <c r="AY17" s="101" t="str">
        <f t="shared" si="150"/>
        <v>#### Clearing:
- not applicable</v>
      </c>
      <c r="AZ17" s="101" t="str">
        <f t="shared" ref="AZ17:BA17" si="151">$B8</f>
        <v>#### Clearing:
- not applicable</v>
      </c>
      <c r="BA17" s="101" t="str">
        <f t="shared" si="151"/>
        <v>#### Clearing:
- not applicable</v>
      </c>
      <c r="BB17" s="101" t="str">
        <f t="shared" ref="BB17:BC17" si="152">$B8</f>
        <v>#### Clearing:
- not applicable</v>
      </c>
      <c r="BC17" s="101" t="str">
        <f t="shared" si="152"/>
        <v>#### Clearing:
- not applicable</v>
      </c>
      <c r="BD17" s="101" t="str">
        <f t="shared" ref="BD17:BE17" si="153">$B8</f>
        <v>#### Clearing:
- not applicable</v>
      </c>
      <c r="BE17" s="101" t="str">
        <f t="shared" si="153"/>
        <v>#### Clearing:
- not applicable</v>
      </c>
      <c r="BF17" s="101" t="str">
        <f t="shared" ref="BF17:BG17" si="154">$B8</f>
        <v>#### Clearing:
- not applicable</v>
      </c>
      <c r="BG17" s="101" t="str">
        <f t="shared" si="154"/>
        <v>#### Clearing:
- not applicable</v>
      </c>
      <c r="BH17" s="101" t="str">
        <f t="shared" ref="BH17:BI17" si="155">$B8</f>
        <v>#### Clearing:
- not applicable</v>
      </c>
      <c r="BI17" s="101" t="str">
        <f t="shared" si="155"/>
        <v>#### Clearing:
- not applicable</v>
      </c>
      <c r="BJ17" s="101" t="str">
        <f t="shared" ref="BJ17:BM17" si="156">$B8</f>
        <v>#### Clearing:
- not applicable</v>
      </c>
      <c r="BK17" s="101" t="str">
        <f t="shared" si="156"/>
        <v>#### Clearing:
- not applicable</v>
      </c>
      <c r="BL17" s="101" t="str">
        <f t="shared" si="156"/>
        <v>#### Clearing:
- not applicable</v>
      </c>
      <c r="BM17" s="101" t="str">
        <f t="shared" si="156"/>
        <v>#### Clearing:
- not applicable</v>
      </c>
      <c r="BN17" s="101" t="str">
        <f t="shared" ref="BN17:BO17" si="157">$B8</f>
        <v>#### Clearing:
- not applicable</v>
      </c>
      <c r="BO17" s="101" t="str">
        <f t="shared" si="157"/>
        <v>#### Clearing:
- not applicable</v>
      </c>
      <c r="BP17" s="101" t="str">
        <f t="shared" ref="BP17:BQ17" si="158">$B8</f>
        <v>#### Clearing:
- not applicable</v>
      </c>
      <c r="BQ17" s="101" t="str">
        <f t="shared" si="158"/>
        <v>#### Clearing:
- not applicable</v>
      </c>
      <c r="BR17" s="101" t="str">
        <f t="shared" ref="BR17:BS17" si="159">$B8</f>
        <v>#### Clearing:
- not applicable</v>
      </c>
      <c r="BS17" s="101" t="str">
        <f t="shared" si="159"/>
        <v>#### Clearing:
- not applicable</v>
      </c>
      <c r="BT17" s="101" t="str">
        <f t="shared" ref="BT17:BU17" si="160">$B8</f>
        <v>#### Clearing:
- not applicable</v>
      </c>
      <c r="BU17" s="101" t="str">
        <f t="shared" si="160"/>
        <v>#### Clearing:
- not applicable</v>
      </c>
      <c r="BV17" s="101" t="str">
        <f t="shared" ref="BV17:BW17" si="161">$B8</f>
        <v>#### Clearing:
- not applicable</v>
      </c>
      <c r="BW17" s="101" t="str">
        <f t="shared" si="161"/>
        <v>#### Clearing:
- not applicable</v>
      </c>
      <c r="BX17" s="101" t="str">
        <f t="shared" ref="BX17:BY17" si="162">$B8</f>
        <v>#### Clearing:
- not applicable</v>
      </c>
      <c r="BY17" s="101" t="str">
        <f t="shared" si="162"/>
        <v>#### Clearing:
- not applicable</v>
      </c>
      <c r="BZ17" s="101" t="str">
        <f t="shared" ref="BZ17:CE17" si="163">$B8</f>
        <v>#### Clearing:
- not applicable</v>
      </c>
      <c r="CA17" s="101" t="str">
        <f t="shared" si="163"/>
        <v>#### Clearing:
- not applicable</v>
      </c>
      <c r="CB17" s="101" t="str">
        <f t="shared" si="163"/>
        <v>#### Clearing:
- not applicable</v>
      </c>
      <c r="CC17" s="101" t="str">
        <f t="shared" si="163"/>
        <v>#### Clearing:
- not applicable</v>
      </c>
      <c r="CD17" s="101" t="str">
        <f t="shared" si="163"/>
        <v>#### Clearing:
- not applicable</v>
      </c>
      <c r="CE17" s="101" t="str">
        <f t="shared" si="163"/>
        <v>#### Clearing:
- not applicable</v>
      </c>
    </row>
    <row r="18" spans="1:83" x14ac:dyDescent="0.25">
      <c r="A18" s="123" t="s">
        <v>157</v>
      </c>
      <c r="B18" s="25" t="s">
        <v>158</v>
      </c>
      <c r="C18" s="25" t="s">
        <v>158</v>
      </c>
      <c r="D18" s="25" t="s">
        <v>158</v>
      </c>
      <c r="E18" s="25" t="s">
        <v>158</v>
      </c>
      <c r="F18" s="25" t="s">
        <v>158</v>
      </c>
      <c r="G18" s="25" t="s">
        <v>158</v>
      </c>
      <c r="H18" s="25" t="s">
        <v>158</v>
      </c>
      <c r="I18" s="25" t="s">
        <v>158</v>
      </c>
      <c r="J18" s="25" t="s">
        <v>158</v>
      </c>
      <c r="K18" s="25" t="s">
        <v>158</v>
      </c>
      <c r="L18" s="25" t="s">
        <v>158</v>
      </c>
      <c r="M18" s="25" t="s">
        <v>158</v>
      </c>
      <c r="N18" s="25" t="s">
        <v>158</v>
      </c>
      <c r="O18" s="25" t="s">
        <v>158</v>
      </c>
      <c r="P18" s="25" t="s">
        <v>158</v>
      </c>
      <c r="Q18" s="25" t="s">
        <v>158</v>
      </c>
      <c r="R18" s="25" t="s">
        <v>158</v>
      </c>
      <c r="S18" s="25" t="s">
        <v>158</v>
      </c>
      <c r="T18" s="25" t="s">
        <v>158</v>
      </c>
      <c r="U18" s="25" t="s">
        <v>158</v>
      </c>
      <c r="V18" s="25" t="s">
        <v>158</v>
      </c>
      <c r="W18" s="25" t="s">
        <v>158</v>
      </c>
      <c r="X18" s="25" t="s">
        <v>158</v>
      </c>
      <c r="Y18" s="25" t="s">
        <v>158</v>
      </c>
      <c r="Z18" s="25" t="s">
        <v>158</v>
      </c>
      <c r="AA18" s="25" t="s">
        <v>158</v>
      </c>
      <c r="AB18" s="25" t="s">
        <v>158</v>
      </c>
      <c r="AC18" s="25" t="s">
        <v>158</v>
      </c>
      <c r="AD18" s="25" t="s">
        <v>158</v>
      </c>
      <c r="AE18" s="25" t="s">
        <v>158</v>
      </c>
      <c r="AF18" s="25" t="s">
        <v>158</v>
      </c>
      <c r="AG18" s="25" t="s">
        <v>158</v>
      </c>
      <c r="AH18" s="25" t="s">
        <v>158</v>
      </c>
      <c r="AI18" s="25" t="s">
        <v>158</v>
      </c>
      <c r="AJ18" s="25" t="s">
        <v>158</v>
      </c>
      <c r="AK18" s="25" t="s">
        <v>158</v>
      </c>
      <c r="AL18" s="25" t="s">
        <v>158</v>
      </c>
      <c r="AM18" s="25" t="s">
        <v>158</v>
      </c>
      <c r="AN18" s="25" t="s">
        <v>158</v>
      </c>
      <c r="AO18" s="25" t="s">
        <v>158</v>
      </c>
      <c r="AP18" s="25" t="s">
        <v>158</v>
      </c>
      <c r="AQ18" s="25" t="s">
        <v>158</v>
      </c>
      <c r="AR18" s="25" t="s">
        <v>158</v>
      </c>
      <c r="AS18" s="25" t="s">
        <v>158</v>
      </c>
      <c r="AT18" s="25" t="s">
        <v>158</v>
      </c>
      <c r="AU18" s="25" t="s">
        <v>158</v>
      </c>
      <c r="AV18" s="25" t="s">
        <v>158</v>
      </c>
      <c r="AW18" s="25" t="s">
        <v>158</v>
      </c>
      <c r="AX18" s="25" t="s">
        <v>158</v>
      </c>
      <c r="AY18" s="25" t="s">
        <v>158</v>
      </c>
      <c r="AZ18" s="25" t="s">
        <v>158</v>
      </c>
      <c r="BA18" s="25" t="s">
        <v>158</v>
      </c>
      <c r="BB18" s="25" t="s">
        <v>158</v>
      </c>
      <c r="BC18" s="25" t="s">
        <v>158</v>
      </c>
      <c r="BD18" s="25" t="s">
        <v>158</v>
      </c>
      <c r="BE18" s="25" t="s">
        <v>158</v>
      </c>
      <c r="BF18" s="25" t="s">
        <v>158</v>
      </c>
      <c r="BG18" s="25" t="s">
        <v>158</v>
      </c>
      <c r="BH18" s="25" t="s">
        <v>158</v>
      </c>
      <c r="BI18" s="25" t="s">
        <v>158</v>
      </c>
      <c r="BJ18" s="25" t="s">
        <v>158</v>
      </c>
      <c r="BK18" s="25" t="s">
        <v>158</v>
      </c>
      <c r="BL18" s="25" t="s">
        <v>158</v>
      </c>
      <c r="BM18" s="25" t="s">
        <v>158</v>
      </c>
      <c r="BN18" s="25" t="s">
        <v>158</v>
      </c>
      <c r="BO18" s="25" t="s">
        <v>158</v>
      </c>
      <c r="BP18" s="25" t="s">
        <v>158</v>
      </c>
      <c r="BQ18" s="25" t="s">
        <v>158</v>
      </c>
      <c r="BR18" s="25" t="s">
        <v>158</v>
      </c>
      <c r="BS18" s="25" t="s">
        <v>158</v>
      </c>
      <c r="BT18" s="25" t="s">
        <v>158</v>
      </c>
      <c r="BU18" s="25" t="s">
        <v>158</v>
      </c>
      <c r="BV18" s="25" t="s">
        <v>158</v>
      </c>
      <c r="BW18" s="25" t="s">
        <v>158</v>
      </c>
      <c r="BX18" s="25" t="s">
        <v>158</v>
      </c>
      <c r="BY18" s="25" t="s">
        <v>158</v>
      </c>
      <c r="BZ18" s="25" t="s">
        <v>158</v>
      </c>
      <c r="CA18" s="25" t="s">
        <v>158</v>
      </c>
      <c r="CB18" s="25" t="s">
        <v>158</v>
      </c>
      <c r="CC18" s="25" t="s">
        <v>158</v>
      </c>
      <c r="CD18" s="25" t="s">
        <v>158</v>
      </c>
      <c r="CE18" s="25" t="s">
        <v>158</v>
      </c>
    </row>
    <row r="19" spans="1:83" ht="105" x14ac:dyDescent="0.25">
      <c r="A19" s="116"/>
      <c r="B19" s="26" t="s">
        <v>159</v>
      </c>
      <c r="C19" s="99" t="s">
        <v>44</v>
      </c>
      <c r="D19" s="107" t="str">
        <f>CONCATENATE("#### Preparation:
-  ",D4,"  ",D3,"  in such a way that it does not cause any change due to idempotence, BUT various faulty uuid with patterns differing in various ways")</f>
        <v>#### Preparation:
-  GET  profile-collection/profile  in such a way that it does not cause any change due to idempotence, BUT various faulty uuid with patterns differing in various ways</v>
      </c>
      <c r="E19" s="107" t="str">
        <f>CONCATENATE("#### Preparation:
-  ",E4,"  ",E3,"  in such a way that it does not cause any change due to idempotence, BUT various faulty uuid with patterns differing in various ways")</f>
        <v>#### Preparation:
-  GET  capability/operation-name  in such a way that it does not cause any change due to idempotence, BUT various faulty uuid with patterns differing in various ways</v>
      </c>
      <c r="F19" s="107" t="str">
        <f t="shared" ref="F19:H19" si="164">CONCATENATE("#### Preparation:
-  ",F4,"  ",F3,"  in such a way that it does not cause any change due to idempotence, BUT various faulty uuid with patterns differing in various ways")</f>
        <v>#### Preparation:
-  GET  capability/label  in such a way that it does not cause any change due to idempotence, BUT various faulty uuid with patterns differing in various ways</v>
      </c>
      <c r="G19" s="107" t="str">
        <f t="shared" si="164"/>
        <v>#### Preparation:
-  GET  capability/input-value-list  in such a way that it does not cause any change due to idempotence, BUT various faulty uuid with patterns differing in various ways</v>
      </c>
      <c r="H19" s="107" t="str">
        <f t="shared" si="164"/>
        <v>#### Preparation:
-  GET  capability/display-in-new-browser-window  in such a way that it does not cause any change due to idempotence, BUT various faulty uuid with patterns differing in various ways</v>
      </c>
      <c r="I19" s="107" t="str">
        <f>CONCATENATE("#### Preparation:
-  ",I4,"  ",I3,"  in such a way that it does not cause any change due to idempotence, BUT various faulty uuid with patterns differing in various ways")</f>
        <v>#### Preparation:
-  GET  configuration/consequent-operation-reference  in such a way that it does not cause any change due to idempotence, BUT various faulty uuid with patterns differing in various ways</v>
      </c>
      <c r="J19" s="107" t="str">
        <f>CONCATENATE("#### Preparation:
- GET CC
   - randomly choose an ",J2," instance
-  ",J4,"  ",J3,"  in such a way that it does not cause any change due to idempotence, 
  - request-body formed from random chosen ",J2,"
- BUT various faulty uuid with patterns differing in various ways")</f>
        <v>#### Preparation:
- GET CC
   - randomly choose an ActionProfile instance
-  PUT  configuration/consequent-operation-reference  in such a way that it does not cause any change due to idempotence, 
  - request-body formed from random chosen ActionProfile
- BUT various faulty uuid with patterns differing in various ways</v>
      </c>
      <c r="K19" s="107" t="str">
        <f>CONCATENATE("#### Preparation:
-  ",K4,"  ",K3,"  in such a way that it does not cause any change due to idempotence, BUT various faulty uuid with patterns differing in various ways")</f>
        <v>#### Preparation:
-  GET  capability/operation-name  in such a way that it does not cause any change due to idempotence, BUT various faulty uuid with patterns differing in various ways</v>
      </c>
      <c r="L19" s="107" t="str">
        <f t="shared" ref="L19:O19" si="165">CONCATENATE("#### Preparation:
-  ",L4,"  ",L3,"  in such a way that it does not cause any change due to idempotence, BUT various faulty uuid with patterns differing in various ways")</f>
        <v>#### Preparation:
-  GET  capability/field-name  in such a way that it does not cause any change due to idempotence, BUT various faulty uuid with patterns differing in various ways</v>
      </c>
      <c r="M19" s="107" t="str">
        <f t="shared" si="165"/>
        <v>#### Preparation:
-  GET  capability/description  in such a way that it does not cause any change due to idempotence, BUT various faulty uuid with patterns differing in various ways</v>
      </c>
      <c r="N19" s="107" t="str">
        <f t="shared" si="165"/>
        <v>#### Preparation:
-  GET  capability/datatype  in such a way that it does not cause any change due to idempotence, BUT various faulty uuid with patterns differing in various ways</v>
      </c>
      <c r="O19" s="107" t="str">
        <f t="shared" si="165"/>
        <v>#### Preparation:
-  GET  configuration/value  in such a way that it does not cause any change due to idempotence, BUT various faulty uuid with patterns differing in various ways</v>
      </c>
      <c r="P19" s="107" t="str">
        <f>CONCATENATE("#### Preparation:
- GET CC
   - randomly choose an ",P2," instance
-  ",P4,"  ",P3,"  in such a way that it does not cause any change due to idempotence, 
  - request-body formed from random chosen ",P2,"
- BUT various faulty uuid with patterns differing in various ways")</f>
        <v>#### Preparation:
- GET CC
   - randomly choose an ResponseProfile instance
-  PUT  configuration/value  in such a way that it does not cause any change due to idempotence, 
  - request-body formed from random chosen ResponseProfile
- BUT various faulty uuid with patterns differing in various ways</v>
      </c>
      <c r="Q19" s="107" t="str">
        <f t="shared" ref="Q19:S19" si="166">CONCATENATE("#### Preparation:
-  ",Q4,"  ",Q3,"  in such a way that it does not cause any change due to idempotence, BUT various faulty uuid with patterns differing in various ways")</f>
        <v>#### Preparation:
-  GET  capability/file-identifier  in such a way that it does not cause any change due to idempotence, BUT various faulty uuid with patterns differing in various ways</v>
      </c>
      <c r="R19" s="107" t="str">
        <f t="shared" si="166"/>
        <v>#### Preparation:
-  GET  capability/file-description  in such a way that it does not cause any change due to idempotence, BUT various faulty uuid with patterns differing in various ways</v>
      </c>
      <c r="S19" s="107" t="str">
        <f t="shared" si="166"/>
        <v>#### Preparation:
-  GET  configuration/file-path  in such a way that it does not cause any change due to idempotence, BUT various faulty uuid with patterns differing in various ways</v>
      </c>
      <c r="T19" s="107" t="str">
        <f>CONCATENATE("#### Preparation:
- GET CC
   - randomly choose an ",T2," instance
-  ",T4,"  ",T3,"  in such a way that it does not cause any change due to idempotence, 
  - request-body formed from random chosen ",T2,"
- BUT various faulty uuid with patterns differing in various ways")</f>
        <v>#### Preparation:
- GET CC
   - randomly choose an FileProfile instance
-  PUT  configuration/file-path  in such a way that it does not cause any change due to idempotence, 
  - request-body formed from random chosen FileProfile
- BUT various faulty uuid with patterns differing in various ways</v>
      </c>
      <c r="U19" s="107" t="str">
        <f t="shared" ref="U19" si="167">CONCATENATE("#### Preparation:
-  ",U4,"  ",U3,"  in such a way that it does not cause any change due to idempotence, BUT various faulty uuid with patterns differing in various ways")</f>
        <v>#### Preparation:
-  GET  configuration/user-name  in such a way that it does not cause any change due to idempotence, BUT various faulty uuid with patterns differing in various ways</v>
      </c>
      <c r="V19" s="107" t="str">
        <f>CONCATENATE("#### Preparation:
- GET CC
   - randomly choose an ",V2," instance
-  ",V4,"  ",V3,"  in such a way that it does not cause any change due to idempotence, 
  - request-body formed from random chosen ",V2,"
- BUT various faulty uuid with patterns differing in various ways")</f>
        <v>#### Preparation:
- GET CC
   - randomly choose an FileProfile instance
-  PUT  configuration/user-name  in such a way that it does not cause any change due to idempotence, 
  - request-body formed from random chosen FileProfile
- BUT various faulty uuid with patterns differing in various ways</v>
      </c>
      <c r="W19" s="107" t="str">
        <f t="shared" ref="W19" si="168">CONCATENATE("#### Preparation:
-  ",W4,"  ",W3,"  in such a way that it does not cause any change due to idempotence, BUT various faulty uuid with patterns differing in various ways")</f>
        <v>#### Preparation:
-  GET  configuration/password  in such a way that it does not cause any change due to idempotence, BUT various faulty uuid with patterns differing in various ways</v>
      </c>
      <c r="X19" s="107" t="str">
        <f>CONCATENATE("#### Preparation:
- GET CC
   - randomly choose an ",X2," instance
-  ",X4,"  ",X3,"  in such a way that it does not cause any change due to idempotence, 
  - request-body formed from random chosen ",X2,"
- BUT various faulty uuid with patterns differing in various ways")</f>
        <v>#### Preparation:
- GET CC
   - randomly choose an FileProfile instance
-  PUT  configuration/password  in such a way that it does not cause any change due to idempotence, 
  - request-body formed from random chosen FileProfile
- BUT various faulty uuid with patterns differing in various ways</v>
      </c>
      <c r="Y19" s="107" t="str">
        <f t="shared" ref="Y19:AA19" si="169">CONCATENATE("#### Preparation:
-  ",Y4,"  ",Y3,"  in such a way that it does not cause any change due to idempotence, BUT various faulty uuid with patterns differing in various ways")</f>
        <v>#### Preparation:
-  GET  configuration/operation  in such a way that it does not cause any change due to idempotence, BUT various faulty uuid with patterns differing in various ways</v>
      </c>
      <c r="Z19" s="107" t="str">
        <f>CONCATENATE("#### Preparation:
- GET CC
   - randomly choose an ",Z2," instance
-  ",Z4,"  ",Z3,"  in such a way that it does not cause any change due to idempotence, 
  - request-body formed from random chosen ",Z2,"
- BUT various faulty uuid with patterns differing in various ways")</f>
        <v>#### Preparation:
- GET CC
   - randomly choose an FileProfile instance
-  PUT  configuration/operation  in such a way that it does not cause any change due to idempotence, 
  - request-body formed from random chosen FileProfile
- BUT various faulty uuid with patterns differing in various ways</v>
      </c>
      <c r="AA19" s="107" t="str">
        <f t="shared" si="169"/>
        <v>#### Preparation:
-  GET  capability/integer-name  in such a way that it does not cause any change due to idempotence, BUT various faulty uuid with patterns differing in various ways</v>
      </c>
      <c r="AB19" s="107" t="str">
        <f t="shared" ref="AB19:AE19" si="170">CONCATENATE("#### Preparation:
-  ",AB4,"  ",AB3,"  in such a way that it does not cause any change due to idempotence, BUT various faulty uuid with patterns differing in various ways")</f>
        <v>#### Preparation:
-  GET  capability/unit  in such a way that it does not cause any change due to idempotence, BUT various faulty uuid with patterns differing in various ways</v>
      </c>
      <c r="AC19" s="107" t="str">
        <f t="shared" si="170"/>
        <v>#### Preparation:
-  GET  capability/minimum  in such a way that it does not cause any change due to idempotence, BUT various faulty uuid with patterns differing in various ways</v>
      </c>
      <c r="AD19" s="107" t="str">
        <f t="shared" si="170"/>
        <v>#### Preparation:
-  GET  capability/maximum  in such a way that it does not cause any change due to idempotence, BUT various faulty uuid with patterns differing in various ways</v>
      </c>
      <c r="AE19" s="107" t="str">
        <f t="shared" si="170"/>
        <v>#### Preparation:
-  GET  configuration/integer-value  in such a way that it does not cause any change due to idempotence, BUT various faulty uuid with patterns differing in various ways</v>
      </c>
      <c r="AF19" s="107" t="str">
        <f>CONCATENATE("#### Preparation:
- GET CC
   - randomly choose an ",AF2," instance
-  ",AF4,"  ",AF3,"  in such a way that it does not cause any change due to idempotence, 
  - request-body formed from random chosen ",AF2,"
- BUT various faulty uuid with patterns differing in various ways")</f>
        <v>#### Preparation:
- GET CC
   - randomly choose an IntegerProfile instance
-  PUT  configuration/integer-value  in such a way that it does not cause any change due to idempotence, 
  - request-body formed from random chosen IntegerProfile
- BUT various faulty uuid with patterns differing in various ways</v>
      </c>
      <c r="AG19" s="107" t="str">
        <f t="shared" ref="AG19:AJ19" si="171">CONCATENATE("#### Preparation:
-  ",AG4,"  ",AG3,"  in such a way that it does not cause any change due to idempotence, BUT various faulty uuid with patterns differing in various ways")</f>
        <v>#### Preparation:
-  GET  capability/string-name  in such a way that it does not cause any change due to idempotence, BUT various faulty uuid with patterns differing in various ways</v>
      </c>
      <c r="AH19" s="107" t="str">
        <f t="shared" si="171"/>
        <v>#### Preparation:
-  GET  capability/enumeration  in such a way that it does not cause any change due to idempotence, BUT various faulty uuid with patterns differing in various ways</v>
      </c>
      <c r="AI19" s="107" t="str">
        <f t="shared" si="171"/>
        <v>#### Preparation:
-  GET  capability/pattern  in such a way that it does not cause any change due to idempotence, BUT various faulty uuid with patterns differing in various ways</v>
      </c>
      <c r="AJ19" s="107" t="str">
        <f t="shared" si="171"/>
        <v>#### Preparation:
-  GET  configuration/string-value  in such a way that it does not cause any change due to idempotence, BUT various faulty uuid with patterns differing in various ways</v>
      </c>
      <c r="AK19" s="107" t="str">
        <f>CONCATENATE("#### Preparation:
- GET CC
   - randomly choose an ",AK2," instance
-  ",AK4,"  ",AK3,"  in such a way that it does not cause any change due to idempotence, 
  - request-body formed from random chosen ",AK2,"
- BUT various faulty uuid with patterns differing in various ways")</f>
        <v>#### Preparation:
- GET CC
   - randomly choose an StringProfile instance
-  PUT  configuration/string-value  in such a way that it does not cause any change due to idempotence, 
  - request-body formed from random chosen StringProfile
- BUT various faulty uuid with patterns differing in various ways</v>
      </c>
      <c r="AL19" s="107" t="str">
        <f t="shared" ref="AL19:AM19" si="172">CONCATENATE("#### Preparation:
-  ",AL4,"  ",AL3,"  in such a way that it does not cause any change due to idempotence, BUT various faulty uuid with patterns differing in various ways")</f>
        <v>#### Preparation:
-  GET  capability/operation-name  in such a way that it does not cause any change due to idempotence, BUT various faulty uuid with patterns differing in various ways</v>
      </c>
      <c r="AM19" s="107" t="str">
        <f t="shared" si="172"/>
        <v>#### Preparation:
-  GET  configuration/life-cycle-state  in such a way that it does not cause any change due to idempotence, BUT various faulty uuid with patterns differing in various ways</v>
      </c>
      <c r="AN19" s="107" t="str">
        <f>CONCATENATE("#### Preparation:
- GET CC
   - randomly choose an ",AN2," instance
-  ",AN4,"  ",AN3,"  in such a way that it does not cause any change due to idempotence, 
  - request-body formed from random chosen ",AN2,"
- BUT various faulty uuid with patterns differing in various ways")</f>
        <v>#### Preparation:
- GET CC
   - randomly choose an OperationServer instance
-  PUT  configuration/life-cycle-state  in such a way that it does not cause any change due to idempotence, 
  - request-body formed from random chosen OperationServer
- BUT various faulty uuid with patterns differing in various ways</v>
      </c>
      <c r="AO19" s="107" t="str">
        <f t="shared" ref="AO19:AQ19" si="173">CONCATENATE("#### Preparation:
-  ",AO4,"  ",AO3,"  in such a way that it does not cause any change due to idempotence, BUT various faulty uuid with patterns differing in various ways")</f>
        <v>#### Preparation:
-  GET  configuration/operation-key  in such a way that it does not cause any change due to idempotence, BUT various faulty uuid with patterns differing in various ways</v>
      </c>
      <c r="AP19" s="107" t="str">
        <f>CONCATENATE("#### Preparation:
- GET CC
   - randomly choose an ",AP2," instance
-  ",AP4,"  ",AP3,"  in such a way that it does not cause any change due to idempotence, 
  - request-body formed from random chosen ",AP2,"
- BUT various faulty uuid with patterns differing in various ways")</f>
        <v>#### Preparation:
- GET CC
   - randomly choose an OperationServer instance
-  PUT  configuration/operation-key  in such a way that it does not cause any change due to idempotence, 
  - request-body formed from random chosen OperationServer
- BUT various faulty uuid with patterns differing in various ways</v>
      </c>
      <c r="AQ19" s="107" t="str">
        <f t="shared" si="173"/>
        <v>#### Preparation:
-  GET  capability/application-name  in such a way that it does not cause any change due to idempotence, BUT various faulty uuid with patterns differing in various ways</v>
      </c>
      <c r="AR19" s="107" t="str">
        <f t="shared" ref="AR19:AW19" si="174">CONCATENATE("#### Preparation:
-  ",AR4,"  ",AR3,"  in such a way that it does not cause any change due to idempotence, BUT various faulty uuid with patterns differing in various ways")</f>
        <v>#### Preparation:
-  GET  capability/release-number  in such a way that it does not cause any change due to idempotence, BUT various faulty uuid with patterns differing in various ways</v>
      </c>
      <c r="AS19" s="107" t="str">
        <f t="shared" si="174"/>
        <v>#### Preparation:
-  GET  capability/application-purpose  in such a way that it does not cause any change due to idempotence, BUT various faulty uuid with patterns differing in various ways</v>
      </c>
      <c r="AT19" s="107" t="str">
        <f t="shared" si="174"/>
        <v>#### Preparation:
-  GET  capability/data-update-period  in such a way that it does not cause any change due to idempotence, BUT various faulty uuid with patterns differing in various ways</v>
      </c>
      <c r="AU19" s="107" t="str">
        <f t="shared" si="174"/>
        <v>#### Preparation:
-  GET  capability/owner-name  in such a way that it does not cause any change due to idempotence, BUT various faulty uuid with patterns differing in various ways</v>
      </c>
      <c r="AV19" s="107" t="str">
        <f t="shared" si="174"/>
        <v>#### Preparation:
-  GET  capability/owner-email-address  in such a way that it does not cause any change due to idempotence, BUT various faulty uuid with patterns differing in various ways</v>
      </c>
      <c r="AW19" s="107" t="str">
        <f t="shared" si="174"/>
        <v>#### Preparation:
-  GET  capability/release-list  in such a way that it does not cause any change due to idempotence, BUT various faulty uuid with patterns differing in various ways</v>
      </c>
      <c r="AX19" s="107" t="str">
        <f t="shared" ref="AX19" si="175">CONCATENATE("#### Preparation:
-  ",AX4,"  ",AX3,"  in such a way that it does not cause any change due to idempotence, BUT various faulty uuid with patterns differing in various ways")</f>
        <v>#### Preparation:
-  GET  configuration/description  in such a way that it does not cause any change due to idempotence, BUT various faulty uuid with patterns differing in various ways</v>
      </c>
      <c r="AY19" s="107" t="str">
        <f>CONCATENATE("#### Preparation:
- GET CC
   - randomly choose an ",AY2," instance
-  ",AY4,"  ",AY3,"  in such a way that it does not cause any change due to idempotence, 
  - request-body formed from random chosen ",AY2,"
- BUT various faulty uuid with patterns differing in various ways")</f>
        <v>#### Preparation:
- GET CC
   - randomly choose an TcpServer instance
-  PUT  configuration/description  in such a way that it does not cause any change due to idempotence, 
  - request-body formed from random chosen TcpServer
- BUT various faulty uuid with patterns differing in various ways</v>
      </c>
      <c r="AZ19" s="107" t="str">
        <f t="shared" ref="AZ19" si="176">CONCATENATE("#### Preparation:
-  ",AZ4,"  ",AZ3,"  in such a way that it does not cause any change due to idempotence, BUT various faulty uuid with patterns differing in various ways")</f>
        <v>#### Preparation:
-  GET  configuration/local-protocol  in such a way that it does not cause any change due to idempotence, BUT various faulty uuid with patterns differing in various ways</v>
      </c>
      <c r="BA19" s="107" t="str">
        <f>CONCATENATE("#### Preparation:
- GET CC
   - randomly choose an ",BA2," instance
-  ",BA4,"  ",BA3,"  in such a way that it does not cause any change due to idempotence, 
  - request-body formed from random chosen ",BA2,"
- BUT various faulty uuid with patterns differing in various ways")</f>
        <v>#### Preparation:
- GET CC
   - randomly choose an TcpServer instance
-  PUT  configuration/local-protocol  in such a way that it does not cause any change due to idempotence, 
  - request-body formed from random chosen TcpServer
- BUT various faulty uuid with patterns differing in various ways</v>
      </c>
      <c r="BB19" s="107" t="str">
        <f t="shared" ref="BB19" si="177">CONCATENATE("#### Preparation:
-  ",BB4,"  ",BB3,"  in such a way that it does not cause any change due to idempotence, BUT various faulty uuid with patterns differing in various ways")</f>
        <v>#### Preparation:
-  GET  configuration/local-address  in such a way that it does not cause any change due to idempotence, BUT various faulty uuid with patterns differing in various ways</v>
      </c>
      <c r="BC19" s="107" t="str">
        <f>CONCATENATE("#### Preparation:
- GET CC
   - randomly choose an ",BC2," instance
-  ",BC4,"  ",BC3,"  in such a way that it does not cause any change due to idempotence, 
  - request-body formed from random chosen ",BC2,"
- BUT various faulty uuid with patterns differing in various ways")</f>
        <v>#### Preparation:
- GET CC
   - randomly choose an TcpServer instance
-  PUT  configuration/local-address  in such a way that it does not cause any change due to idempotence, 
  - request-body formed from random chosen TcpServer
- BUT various faulty uuid with patterns differing in various ways</v>
      </c>
      <c r="BD19" s="107" t="str">
        <f t="shared" ref="BD19" si="178">CONCATENATE("#### Preparation:
-  ",BD4,"  ",BD3,"  in such a way that it does not cause any change due to idempotence, BUT various faulty uuid with patterns differing in various ways")</f>
        <v>#### Preparation:
-  GET  configuration/local-port  in such a way that it does not cause any change due to idempotence, BUT various faulty uuid with patterns differing in various ways</v>
      </c>
      <c r="BE19" s="107" t="str">
        <f>CONCATENATE("#### Preparation:
- GET CC
   - randomly choose an ",BE2," instance
-  ",BE4,"  ",BE3,"  in such a way that it does not cause any change due to idempotence, 
  - request-body formed from random chosen ",BE2,"
- BUT various faulty uuid with patterns differing in various ways")</f>
        <v>#### Preparation:
- GET CC
   - randomly choose an TcpServer instance
-  PUT  configuration/local-port  in such a way that it does not cause any change due to idempotence, 
  - request-body formed from random chosen TcpServer
- BUT various faulty uuid with patterns differing in various ways</v>
      </c>
      <c r="BF19" s="107" t="str">
        <f t="shared" ref="BF19" si="179">CONCATENATE("#### Preparation:
-  ",BF4,"  ",BF3,"  in such a way that it does not cause any change due to idempotence, BUT various faulty uuid with patterns differing in various ways")</f>
        <v>#### Preparation:
-  GET  configuration/operation-name  in such a way that it does not cause any change due to idempotence, BUT various faulty uuid with patterns differing in various ways</v>
      </c>
      <c r="BG19" s="107" t="str">
        <f>CONCATENATE("#### Preparation:
- GET CC
   - randomly choose an ",BG2," instance
-  ",BG4,"  ",BG3,"  in such a way that it does not cause any change due to idempotence, 
  - request-body formed from random chosen ",BG2,"
- BUT various faulty uuid with patterns differing in various ways")</f>
        <v>#### Preparation:
- GET CC
   - randomly choose an OperationClient instance
-  PUT  configuration/operation-name  in such a way that it does not cause any change due to idempotence, 
  - request-body formed from random chosen OperationClient
- BUT various faulty uuid with patterns differing in various ways</v>
      </c>
      <c r="BH19" s="107" t="str">
        <f t="shared" ref="BH19" si="180">CONCATENATE("#### Preparation:
-  ",BH4,"  ",BH3,"  in such a way that it does not cause any change due to idempotence, BUT various faulty uuid with patterns differing in various ways")</f>
        <v>#### Preparation:
-  GET  configuration/operation-key  in such a way that it does not cause any change due to idempotence, BUT various faulty uuid with patterns differing in various ways</v>
      </c>
      <c r="BI19" s="107" t="str">
        <f>CONCATENATE("#### Preparation:
- GET CC
   - randomly choose an ",BI2," instance
-  ",BI4,"  ",BI3,"  in such a way that it does not cause any change due to idempotence, 
  - request-body formed from random chosen ",BI2,"
- BUT various faulty uuid with patterns differing in various ways")</f>
        <v>#### Preparation:
- GET CC
   - randomly choose an OperationClient instance
-  PUT  configuration/operation-key  in such a way that it does not cause any change due to idempotence, 
  - request-body formed from random chosen OperationClient
- BUT various faulty uuid with patterns differing in various ways</v>
      </c>
      <c r="BJ19" s="107" t="str">
        <f t="shared" ref="BJ19:BL19" si="181">CONCATENATE("#### Preparation:
-  ",BJ4,"  ",BJ3,"  in such a way that it does not cause any change due to idempotence, BUT various faulty uuid with patterns differing in various ways")</f>
        <v>#### Preparation:
-  GET  status/operational-state  in such a way that it does not cause any change due to idempotence, BUT various faulty uuid with patterns differing in various ways</v>
      </c>
      <c r="BK19" s="107" t="str">
        <f t="shared" si="181"/>
        <v>#### Preparation:
-  GET  status/life-cycle-state  in such a way that it does not cause any change due to idempotence, BUT various faulty uuid with patterns differing in various ways</v>
      </c>
      <c r="BL19" s="107" t="str">
        <f t="shared" si="181"/>
        <v>#### Preparation:
-  GET  configuration/detailed-logging-is-on  in such a way that it does not cause any change due to idempotence, BUT various faulty uuid with patterns differing in various ways</v>
      </c>
      <c r="BM19" s="107" t="str">
        <f>CONCATENATE("#### Preparation:
- GET CC
   - randomly choose an ",BM2," instance
-  ",BM4,"  ",BM3,"  in such a way that it does not cause any change due to idempotence, 
  - request-body formed from random chosen ",BM2,"
- BUT various faulty uuid with patterns differing in various ways")</f>
        <v>#### Preparation:
- GET CC
   - randomly choose an OperationClient instance
-  PUT  configuration/detailed-logging-is-on  in such a way that it does not cause any change due to idempotence, 
  - request-body formed from random chosen OperationClient
- BUT various faulty uuid with patterns differing in various ways</v>
      </c>
      <c r="BN19" s="107" t="str">
        <f t="shared" ref="BN19" si="182">CONCATENATE("#### Preparation:
-  ",BN4,"  ",BN3,"  in such a way that it does not cause any change due to idempotence, BUT various faulty uuid with patterns differing in various ways")</f>
        <v>#### Preparation:
-  GET  configuration/auth/api-key  in such a way that it does not cause any change due to idempotence, BUT various faulty uuid with patterns differing in various ways</v>
      </c>
      <c r="BO19" s="107" t="str">
        <f>CONCATENATE("#### Preparation:
- GET CC
   - randomly choose an ",BO2," instance
-  ",BO4,"  ",BO3,"  in such a way that it does not cause any change due to idempotence, 
  - request-body formed from random chosen ",BO2,"
- BUT various faulty uuid with patterns differing in various ways")</f>
        <v>#### Preparation:
- GET CC
   - randomly choose an ElasticsearchClient instance
-  PUT  configuration/auth/api-key  in such a way that it does not cause any change due to idempotence, 
  - request-body formed from random chosen ElasticsearchClient
- BUT various faulty uuid with patterns differing in various ways</v>
      </c>
      <c r="BP19" s="107" t="str">
        <f t="shared" ref="BP19" si="183">CONCATENATE("#### Preparation:
-  ",BP4,"  ",BP3,"  in such a way that it does not cause any change due to idempotence, BUT various faulty uuid with patterns differing in various ways")</f>
        <v>#### Preparation:
-  GET  configuration/index-alias  in such a way that it does not cause any change due to idempotence, BUT various faulty uuid with patterns differing in various ways</v>
      </c>
      <c r="BQ19" s="107" t="str">
        <f>CONCATENATE("#### Preparation:
- GET CC
   - randomly choose an ",BQ2," instance
-  ",BQ4,"  ",BQ3,"  in such a way that it does not cause any change due to idempotence, 
  - request-body formed from random chosen ",BQ2,"
- BUT various faulty uuid with patterns differing in various ways")</f>
        <v>#### Preparation:
- GET CC
   - randomly choose an ElasticsearchClient instance
-  PUT  configuration/index-alias  in such a way that it does not cause any change due to idempotence, 
  - request-body formed from random chosen ElasticsearchClient
- BUT various faulty uuid with patterns differing in various ways</v>
      </c>
      <c r="BR19" s="107" t="str">
        <f t="shared" ref="BR19" si="184">CONCATENATE("#### Preparation:
-  ",BR4,"  ",BR3,"  in such a way that it does not cause any change due to idempotence, BUT various faulty uuid with patterns differing in various ways")</f>
        <v>#### Preparation:
-  GET  configuration/service-records-policy  in such a way that it does not cause any change due to idempotence, BUT various faulty uuid with patterns differing in various ways</v>
      </c>
      <c r="BS19" s="107" t="str">
        <f>CONCATENATE("#### Preparation:
- GET CC
   - randomly choose an ",BS2," instance
-  ",BS4,"  ",BS3,"  in such a way that it does not cause any change due to idempotence, 
  - request-body formed from random chosen ",BS2,"
- BUT various faulty uuid with patterns differing in various ways")</f>
        <v>#### Preparation:
- GET CC
   - randomly choose an ElasticsearchClient instance
-  PUT  configuration/service-records-policy  in such a way that it does not cause any change due to idempotence, 
  - request-body formed from random chosen ElasticsearchClient
- BUT various faulty uuid with patterns differing in various ways</v>
      </c>
      <c r="BT19" s="107" t="str">
        <f t="shared" ref="BT19:BU19" si="185">CONCATENATE("#### Preparation:
-  ",BT4,"  ",BT3,"  in such a way that it does not cause any change due to idempotence, BUT various faulty uuid with patterns differing in various ways")</f>
        <v>#### Preparation:
-  GET  status/operational-state  in such a way that it does not cause any change due to idempotence, BUT various faulty uuid with patterns differing in various ways</v>
      </c>
      <c r="BU19" s="107" t="str">
        <f t="shared" si="185"/>
        <v>#### Preparation:
-  GET  status/life-cycle-state  in such a way that it does not cause any change due to idempotence, BUT various faulty uuid with patterns differing in various ways</v>
      </c>
      <c r="BV19" s="107" t="str">
        <f t="shared" ref="BV19" si="186">CONCATENATE("#### Preparation:
-  ",BV4,"  ",BV3,"  in such a way that it does not cause any change due to idempotence, BUT various faulty uuid with patterns differing in various ways")</f>
        <v>#### Preparation:
-  GET  configuration/application-name  in such a way that it does not cause any change due to idempotence, BUT various faulty uuid with patterns differing in various ways</v>
      </c>
      <c r="BW19" s="107" t="str">
        <f>CONCATENATE("#### Preparation:
- GET CC
   - randomly choose an ",BW2," instance
-  ",BW4,"  ",BW3,"  in such a way that it does not cause any change due to idempotence, 
  - request-body formed from random chosen ",BW2,"
- BUT various faulty uuid with patterns differing in various ways")</f>
        <v>#### Preparation:
- GET CC
   - randomly choose an HttpClient instance
-  PUT  configuration/application-name  in such a way that it does not cause any change due to idempotence, 
  - request-body formed from random chosen HttpClient
- BUT various faulty uuid with patterns differing in various ways</v>
      </c>
      <c r="BX19" s="107" t="str">
        <f t="shared" ref="BX19:BZ19" si="187">CONCATENATE("#### Preparation:
-  ",BX4,"  ",BX3,"  in such a way that it does not cause any change due to idempotence, BUT various faulty uuid with patterns differing in various ways")</f>
        <v>#### Preparation:
-  GET  configuration/release-number  in such a way that it does not cause any change due to idempotence, BUT various faulty uuid with patterns differing in various ways</v>
      </c>
      <c r="BY19" s="107" t="str">
        <f>CONCATENATE("#### Preparation:
- GET CC
   - randomly choose an ",BY2," instance
-  ",BY4,"  ",BY3,"  in such a way that it does not cause any change due to idempotence, 
  - request-body formed from random chosen ",BY2,"
- BUT various faulty uuid with patterns differing in various ways")</f>
        <v>#### Preparation:
- GET CC
   - randomly choose an HttpClient instance
-  PUT  configuration/release-number  in such a way that it does not cause any change due to idempotence, 
  - request-body formed from random chosen HttpClient
- BUT various faulty uuid with patterns differing in various ways</v>
      </c>
      <c r="BZ19" s="107" t="str">
        <f t="shared" si="187"/>
        <v>#### Preparation:
-  GET  configuration/remote-protocol  in such a way that it does not cause any change due to idempotence, BUT various faulty uuid with patterns differing in various ways</v>
      </c>
      <c r="CA19" s="107" t="str">
        <f>CONCATENATE("#### Preparation:
- GET CC
   - randomly choose an ",CA2," instance
-  ",CA4,"  ",CA3,"  in such a way that it does not cause any change due to idempotence, 
  - request-body formed from random chosen ",CA2,"
- BUT various faulty uuid with patterns differing in various ways")</f>
        <v>#### Preparation:
- GET CC
   - randomly choose an TcpClient instance
-  PUT  configuration/remote-protocol  in such a way that it does not cause any change due to idempotence, 
  - request-body formed from random chosen TcpClient
- BUT various faulty uuid with patterns differing in various ways</v>
      </c>
      <c r="CB19" s="107" t="str">
        <f t="shared" ref="CB19" si="188">CONCATENATE("#### Preparation:
-  ",CB4,"  ",CB3,"  in such a way that it does not cause any change due to idempotence, BUT various faulty uuid with patterns differing in various ways")</f>
        <v>#### Preparation:
-  GET  configuration/remote-address  in such a way that it does not cause any change due to idempotence, BUT various faulty uuid with patterns differing in various ways</v>
      </c>
      <c r="CC19" s="107" t="str">
        <f>CONCATENATE("#### Preparation:
- GET CC
   - randomly choose an ",CC2," instance
-  ",CC4,"  ",CC3,"  in such a way that it does not cause any change due to idempotence, 
  - request-body formed from random chosen ",CC2,"
- BUT various faulty uuid with patterns differing in various ways")</f>
        <v>#### Preparation:
- GET CC
   - randomly choose an TcpClient instance
-  PUT  configuration/remote-address  in such a way that it does not cause any change due to idempotence, 
  - request-body formed from random chosen TcpClient
- BUT various faulty uuid with patterns differing in various ways</v>
      </c>
      <c r="CD19" s="107" t="str">
        <f t="shared" ref="CD19" si="189">CONCATENATE("#### Preparation:
-  ",CD4,"  ",CD3,"  in such a way that it does not cause any change due to idempotence, BUT various faulty uuid with patterns differing in various ways")</f>
        <v>#### Preparation:
-  GET  configuration/remote-port  in such a way that it does not cause any change due to idempotence, BUT various faulty uuid with patterns differing in various ways</v>
      </c>
      <c r="CE19" s="107" t="str">
        <f>CONCATENATE("#### Preparation:
- GET CC
   - randomly choose an ",CE2," instance
-  ",CE4,"  ",CE3,"  in such a way that it does not cause any change due to idempotence, 
  - request-body formed from random chosen ",CE2,"
- BUT various faulty uuid with patterns differing in various ways")</f>
        <v>#### Preparation:
- GET CC
   - randomly choose an TcpClient instance
-  PUT  configuration/remote-port  in such a way that it does not cause any change due to idempotence, 
  - request-body formed from random chosen TcpClient
- BUT various faulty uuid with patterns differing in various ways</v>
      </c>
    </row>
    <row r="20" spans="1:83" ht="30" x14ac:dyDescent="0.25">
      <c r="A20" s="117"/>
      <c r="B20" s="26" t="s">
        <v>34</v>
      </c>
      <c r="C20" s="99" t="s">
        <v>44</v>
      </c>
      <c r="D20" s="107" t="s">
        <v>34</v>
      </c>
      <c r="E20" s="107" t="s">
        <v>34</v>
      </c>
      <c r="F20" s="107" t="s">
        <v>34</v>
      </c>
      <c r="G20" s="107" t="s">
        <v>34</v>
      </c>
      <c r="H20" s="107" t="s">
        <v>34</v>
      </c>
      <c r="I20" s="107" t="s">
        <v>34</v>
      </c>
      <c r="J20" s="107" t="s">
        <v>34</v>
      </c>
      <c r="K20" s="107" t="s">
        <v>34</v>
      </c>
      <c r="L20" s="107" t="s">
        <v>34</v>
      </c>
      <c r="M20" s="107" t="s">
        <v>34</v>
      </c>
      <c r="N20" s="107" t="s">
        <v>34</v>
      </c>
      <c r="O20" s="107" t="s">
        <v>34</v>
      </c>
      <c r="P20" s="107" t="s">
        <v>34</v>
      </c>
      <c r="Q20" s="107" t="s">
        <v>34</v>
      </c>
      <c r="R20" s="107" t="s">
        <v>34</v>
      </c>
      <c r="S20" s="107" t="s">
        <v>34</v>
      </c>
      <c r="T20" s="107" t="s">
        <v>34</v>
      </c>
      <c r="U20" s="107" t="s">
        <v>34</v>
      </c>
      <c r="V20" s="107" t="s">
        <v>34</v>
      </c>
      <c r="W20" s="107" t="s">
        <v>34</v>
      </c>
      <c r="X20" s="107" t="s">
        <v>34</v>
      </c>
      <c r="Y20" s="107" t="s">
        <v>34</v>
      </c>
      <c r="Z20" s="107" t="s">
        <v>34</v>
      </c>
      <c r="AA20" s="107" t="s">
        <v>34</v>
      </c>
      <c r="AB20" s="107" t="s">
        <v>34</v>
      </c>
      <c r="AC20" s="107" t="s">
        <v>34</v>
      </c>
      <c r="AD20" s="107" t="s">
        <v>34</v>
      </c>
      <c r="AE20" s="107" t="s">
        <v>34</v>
      </c>
      <c r="AF20" s="107" t="s">
        <v>34</v>
      </c>
      <c r="AG20" s="107" t="s">
        <v>34</v>
      </c>
      <c r="AH20" s="107" t="s">
        <v>34</v>
      </c>
      <c r="AI20" s="107" t="s">
        <v>34</v>
      </c>
      <c r="AJ20" s="107" t="s">
        <v>34</v>
      </c>
      <c r="AK20" s="107" t="s">
        <v>34</v>
      </c>
      <c r="AL20" s="107" t="s">
        <v>34</v>
      </c>
      <c r="AM20" s="107" t="s">
        <v>34</v>
      </c>
      <c r="AN20" s="107" t="s">
        <v>34</v>
      </c>
      <c r="AO20" s="107" t="s">
        <v>34</v>
      </c>
      <c r="AP20" s="107" t="s">
        <v>34</v>
      </c>
      <c r="AQ20" s="107" t="s">
        <v>34</v>
      </c>
      <c r="AR20" s="107" t="s">
        <v>34</v>
      </c>
      <c r="AS20" s="107" t="s">
        <v>34</v>
      </c>
      <c r="AT20" s="107" t="s">
        <v>34</v>
      </c>
      <c r="AU20" s="107" t="s">
        <v>34</v>
      </c>
      <c r="AV20" s="107" t="s">
        <v>34</v>
      </c>
      <c r="AW20" s="107" t="s">
        <v>34</v>
      </c>
      <c r="AX20" s="107" t="s">
        <v>34</v>
      </c>
      <c r="AY20" s="107" t="s">
        <v>34</v>
      </c>
      <c r="AZ20" s="107" t="s">
        <v>34</v>
      </c>
      <c r="BA20" s="107" t="s">
        <v>34</v>
      </c>
      <c r="BB20" s="107" t="s">
        <v>34</v>
      </c>
      <c r="BC20" s="107" t="s">
        <v>34</v>
      </c>
      <c r="BD20" s="107" t="s">
        <v>34</v>
      </c>
      <c r="BE20" s="107" t="s">
        <v>34</v>
      </c>
      <c r="BF20" s="107" t="s">
        <v>34</v>
      </c>
      <c r="BG20" s="107" t="s">
        <v>34</v>
      </c>
      <c r="BH20" s="107" t="s">
        <v>34</v>
      </c>
      <c r="BI20" s="107" t="s">
        <v>34</v>
      </c>
      <c r="BJ20" s="107" t="s">
        <v>34</v>
      </c>
      <c r="BK20" s="107" t="s">
        <v>34</v>
      </c>
      <c r="BL20" s="107" t="s">
        <v>34</v>
      </c>
      <c r="BM20" s="107" t="s">
        <v>34</v>
      </c>
      <c r="BN20" s="107" t="s">
        <v>34</v>
      </c>
      <c r="BO20" s="107" t="s">
        <v>34</v>
      </c>
      <c r="BP20" s="107" t="s">
        <v>34</v>
      </c>
      <c r="BQ20" s="107" t="s">
        <v>34</v>
      </c>
      <c r="BR20" s="107" t="s">
        <v>34</v>
      </c>
      <c r="BS20" s="107" t="s">
        <v>34</v>
      </c>
      <c r="BT20" s="107" t="s">
        <v>34</v>
      </c>
      <c r="BU20" s="107" t="s">
        <v>34</v>
      </c>
      <c r="BV20" s="107" t="s">
        <v>34</v>
      </c>
      <c r="BW20" s="107" t="s">
        <v>34</v>
      </c>
      <c r="BX20" s="107" t="s">
        <v>34</v>
      </c>
      <c r="BY20" s="107" t="s">
        <v>34</v>
      </c>
      <c r="BZ20" s="107" t="s">
        <v>34</v>
      </c>
      <c r="CA20" s="107" t="s">
        <v>34</v>
      </c>
      <c r="CB20" s="107" t="s">
        <v>34</v>
      </c>
      <c r="CC20" s="107" t="s">
        <v>34</v>
      </c>
      <c r="CD20" s="107" t="s">
        <v>34</v>
      </c>
      <c r="CE20" s="107" t="s">
        <v>34</v>
      </c>
    </row>
    <row r="21" spans="1:83" ht="30.75" thickBot="1" x14ac:dyDescent="0.3">
      <c r="A21" s="125"/>
      <c r="B21" s="16" t="str">
        <f>$B17</f>
        <v>#### Clearing:
- not applicable</v>
      </c>
      <c r="C21" s="99" t="s">
        <v>44</v>
      </c>
      <c r="D21" s="108" t="str">
        <f>$B17</f>
        <v>#### Clearing:
- not applicable</v>
      </c>
      <c r="E21" s="108" t="str">
        <f>$B17</f>
        <v>#### Clearing:
- not applicable</v>
      </c>
      <c r="F21" s="108" t="str">
        <f t="shared" ref="F21:H21" si="190">$B17</f>
        <v>#### Clearing:
- not applicable</v>
      </c>
      <c r="G21" s="108" t="str">
        <f t="shared" si="190"/>
        <v>#### Clearing:
- not applicable</v>
      </c>
      <c r="H21" s="108" t="str">
        <f t="shared" si="190"/>
        <v>#### Clearing:
- not applicable</v>
      </c>
      <c r="I21" s="108" t="str">
        <f>$B17</f>
        <v>#### Clearing:
- not applicable</v>
      </c>
      <c r="J21" s="108" t="str">
        <f t="shared" ref="J21" si="191">$B17</f>
        <v>#### Clearing:
- not applicable</v>
      </c>
      <c r="K21" s="108" t="str">
        <f>$B17</f>
        <v>#### Clearing:
- not applicable</v>
      </c>
      <c r="L21" s="108" t="str">
        <f t="shared" ref="L21:P21" si="192">$B17</f>
        <v>#### Clearing:
- not applicable</v>
      </c>
      <c r="M21" s="108" t="str">
        <f t="shared" si="192"/>
        <v>#### Clearing:
- not applicable</v>
      </c>
      <c r="N21" s="108" t="str">
        <f t="shared" si="192"/>
        <v>#### Clearing:
- not applicable</v>
      </c>
      <c r="O21" s="108" t="str">
        <f t="shared" si="192"/>
        <v>#### Clearing:
- not applicable</v>
      </c>
      <c r="P21" s="108" t="str">
        <f t="shared" si="192"/>
        <v>#### Clearing:
- not applicable</v>
      </c>
      <c r="Q21" s="108" t="str">
        <f t="shared" ref="Q21:T21" si="193">$B17</f>
        <v>#### Clearing:
- not applicable</v>
      </c>
      <c r="R21" s="108" t="str">
        <f t="shared" si="193"/>
        <v>#### Clearing:
- not applicable</v>
      </c>
      <c r="S21" s="108" t="str">
        <f t="shared" si="193"/>
        <v>#### Clearing:
- not applicable</v>
      </c>
      <c r="T21" s="108" t="str">
        <f t="shared" si="193"/>
        <v>#### Clearing:
- not applicable</v>
      </c>
      <c r="U21" s="108" t="str">
        <f t="shared" ref="U21:V21" si="194">$B17</f>
        <v>#### Clearing:
- not applicable</v>
      </c>
      <c r="V21" s="108" t="str">
        <f t="shared" si="194"/>
        <v>#### Clearing:
- not applicable</v>
      </c>
      <c r="W21" s="108" t="str">
        <f t="shared" ref="W21:X21" si="195">$B17</f>
        <v>#### Clearing:
- not applicable</v>
      </c>
      <c r="X21" s="108" t="str">
        <f t="shared" si="195"/>
        <v>#### Clearing:
- not applicable</v>
      </c>
      <c r="Y21" s="108" t="str">
        <f t="shared" ref="Y21:Z21" si="196">$B17</f>
        <v>#### Clearing:
- not applicable</v>
      </c>
      <c r="Z21" s="108" t="str">
        <f t="shared" si="196"/>
        <v>#### Clearing:
- not applicable</v>
      </c>
      <c r="AA21" s="108" t="str">
        <f t="shared" ref="AA21:AF21" si="197">$B17</f>
        <v>#### Clearing:
- not applicable</v>
      </c>
      <c r="AB21" s="108" t="str">
        <f t="shared" si="197"/>
        <v>#### Clearing:
- not applicable</v>
      </c>
      <c r="AC21" s="108" t="str">
        <f t="shared" si="197"/>
        <v>#### Clearing:
- not applicable</v>
      </c>
      <c r="AD21" s="108" t="str">
        <f t="shared" si="197"/>
        <v>#### Clearing:
- not applicable</v>
      </c>
      <c r="AE21" s="108" t="str">
        <f t="shared" si="197"/>
        <v>#### Clearing:
- not applicable</v>
      </c>
      <c r="AF21" s="108" t="str">
        <f t="shared" si="197"/>
        <v>#### Clearing:
- not applicable</v>
      </c>
      <c r="AG21" s="108" t="str">
        <f t="shared" ref="AG21:AK21" si="198">$B17</f>
        <v>#### Clearing:
- not applicable</v>
      </c>
      <c r="AH21" s="108" t="str">
        <f t="shared" si="198"/>
        <v>#### Clearing:
- not applicable</v>
      </c>
      <c r="AI21" s="108" t="str">
        <f t="shared" si="198"/>
        <v>#### Clearing:
- not applicable</v>
      </c>
      <c r="AJ21" s="108" t="str">
        <f t="shared" si="198"/>
        <v>#### Clearing:
- not applicable</v>
      </c>
      <c r="AK21" s="108" t="str">
        <f t="shared" si="198"/>
        <v>#### Clearing:
- not applicable</v>
      </c>
      <c r="AL21" s="108" t="str">
        <f t="shared" ref="AL21:AN21" si="199">$B17</f>
        <v>#### Clearing:
- not applicable</v>
      </c>
      <c r="AM21" s="108" t="str">
        <f t="shared" si="199"/>
        <v>#### Clearing:
- not applicable</v>
      </c>
      <c r="AN21" s="108" t="str">
        <f t="shared" si="199"/>
        <v>#### Clearing:
- not applicable</v>
      </c>
      <c r="AO21" s="108" t="str">
        <f t="shared" ref="AO21:AP21" si="200">$B17</f>
        <v>#### Clearing:
- not applicable</v>
      </c>
      <c r="AP21" s="108" t="str">
        <f t="shared" si="200"/>
        <v>#### Clearing:
- not applicable</v>
      </c>
      <c r="AQ21" s="108" t="str">
        <f t="shared" ref="AQ21:AW21" si="201">$B17</f>
        <v>#### Clearing:
- not applicable</v>
      </c>
      <c r="AR21" s="108" t="str">
        <f t="shared" si="201"/>
        <v>#### Clearing:
- not applicable</v>
      </c>
      <c r="AS21" s="108" t="str">
        <f t="shared" si="201"/>
        <v>#### Clearing:
- not applicable</v>
      </c>
      <c r="AT21" s="108" t="str">
        <f t="shared" si="201"/>
        <v>#### Clearing:
- not applicable</v>
      </c>
      <c r="AU21" s="108" t="str">
        <f t="shared" si="201"/>
        <v>#### Clearing:
- not applicable</v>
      </c>
      <c r="AV21" s="108" t="str">
        <f t="shared" si="201"/>
        <v>#### Clearing:
- not applicable</v>
      </c>
      <c r="AW21" s="108" t="str">
        <f t="shared" si="201"/>
        <v>#### Clearing:
- not applicable</v>
      </c>
      <c r="AX21" s="108" t="str">
        <f t="shared" ref="AX21:AY21" si="202">$B17</f>
        <v>#### Clearing:
- not applicable</v>
      </c>
      <c r="AY21" s="108" t="str">
        <f t="shared" si="202"/>
        <v>#### Clearing:
- not applicable</v>
      </c>
      <c r="AZ21" s="108" t="str">
        <f t="shared" ref="AZ21:BA21" si="203">$B17</f>
        <v>#### Clearing:
- not applicable</v>
      </c>
      <c r="BA21" s="108" t="str">
        <f t="shared" si="203"/>
        <v>#### Clearing:
- not applicable</v>
      </c>
      <c r="BB21" s="108" t="str">
        <f t="shared" ref="BB21:BC21" si="204">$B17</f>
        <v>#### Clearing:
- not applicable</v>
      </c>
      <c r="BC21" s="108" t="str">
        <f t="shared" si="204"/>
        <v>#### Clearing:
- not applicable</v>
      </c>
      <c r="BD21" s="108" t="str">
        <f t="shared" ref="BD21:BE21" si="205">$B17</f>
        <v>#### Clearing:
- not applicable</v>
      </c>
      <c r="BE21" s="108" t="str">
        <f t="shared" si="205"/>
        <v>#### Clearing:
- not applicable</v>
      </c>
      <c r="BF21" s="108" t="str">
        <f t="shared" ref="BF21:BG21" si="206">$B17</f>
        <v>#### Clearing:
- not applicable</v>
      </c>
      <c r="BG21" s="108" t="str">
        <f t="shared" si="206"/>
        <v>#### Clearing:
- not applicable</v>
      </c>
      <c r="BH21" s="108" t="str">
        <f t="shared" ref="BH21:BI21" si="207">$B17</f>
        <v>#### Clearing:
- not applicable</v>
      </c>
      <c r="BI21" s="108" t="str">
        <f t="shared" si="207"/>
        <v>#### Clearing:
- not applicable</v>
      </c>
      <c r="BJ21" s="108" t="str">
        <f t="shared" ref="BJ21:BM21" si="208">$B17</f>
        <v>#### Clearing:
- not applicable</v>
      </c>
      <c r="BK21" s="108" t="str">
        <f t="shared" si="208"/>
        <v>#### Clearing:
- not applicable</v>
      </c>
      <c r="BL21" s="108" t="str">
        <f t="shared" si="208"/>
        <v>#### Clearing:
- not applicable</v>
      </c>
      <c r="BM21" s="108" t="str">
        <f t="shared" si="208"/>
        <v>#### Clearing:
- not applicable</v>
      </c>
      <c r="BN21" s="108" t="str">
        <f t="shared" ref="BN21:BO21" si="209">$B17</f>
        <v>#### Clearing:
- not applicable</v>
      </c>
      <c r="BO21" s="108" t="str">
        <f t="shared" si="209"/>
        <v>#### Clearing:
- not applicable</v>
      </c>
      <c r="BP21" s="108" t="str">
        <f t="shared" ref="BP21:BQ21" si="210">$B17</f>
        <v>#### Clearing:
- not applicable</v>
      </c>
      <c r="BQ21" s="108" t="str">
        <f t="shared" si="210"/>
        <v>#### Clearing:
- not applicable</v>
      </c>
      <c r="BR21" s="108" t="str">
        <f t="shared" ref="BR21:BS21" si="211">$B17</f>
        <v>#### Clearing:
- not applicable</v>
      </c>
      <c r="BS21" s="108" t="str">
        <f t="shared" si="211"/>
        <v>#### Clearing:
- not applicable</v>
      </c>
      <c r="BT21" s="108" t="str">
        <f t="shared" ref="BT21:BU21" si="212">$B17</f>
        <v>#### Clearing:
- not applicable</v>
      </c>
      <c r="BU21" s="108" t="str">
        <f t="shared" si="212"/>
        <v>#### Clearing:
- not applicable</v>
      </c>
      <c r="BV21" s="108" t="str">
        <f t="shared" ref="BV21:BW21" si="213">$B17</f>
        <v>#### Clearing:
- not applicable</v>
      </c>
      <c r="BW21" s="108" t="str">
        <f t="shared" si="213"/>
        <v>#### Clearing:
- not applicable</v>
      </c>
      <c r="BX21" s="108" t="str">
        <f t="shared" ref="BX21:BY21" si="214">$B17</f>
        <v>#### Clearing:
- not applicable</v>
      </c>
      <c r="BY21" s="108" t="str">
        <f t="shared" si="214"/>
        <v>#### Clearing:
- not applicable</v>
      </c>
      <c r="BZ21" s="108" t="str">
        <f t="shared" ref="BZ21:CE21" si="215">$B17</f>
        <v>#### Clearing:
- not applicable</v>
      </c>
      <c r="CA21" s="108" t="str">
        <f t="shared" si="215"/>
        <v>#### Clearing:
- not applicable</v>
      </c>
      <c r="CB21" s="108" t="str">
        <f t="shared" si="215"/>
        <v>#### Clearing:
- not applicable</v>
      </c>
      <c r="CC21" s="108" t="str">
        <f t="shared" si="215"/>
        <v>#### Clearing:
- not applicable</v>
      </c>
      <c r="CD21" s="108" t="str">
        <f t="shared" si="215"/>
        <v>#### Clearing:
- not applicable</v>
      </c>
      <c r="CE21" s="108" t="str">
        <f t="shared" si="215"/>
        <v>#### Clearing:
- not applicable</v>
      </c>
    </row>
    <row r="22" spans="1:83" ht="19.5" thickBot="1" x14ac:dyDescent="0.3">
      <c r="A22" s="104" t="s">
        <v>70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</row>
    <row r="23" spans="1:83" ht="30.75" thickTop="1" x14ac:dyDescent="0.25">
      <c r="A23" s="116" t="s">
        <v>71</v>
      </c>
      <c r="B23" s="49" t="s">
        <v>72</v>
      </c>
      <c r="C23" s="49" t="s">
        <v>233</v>
      </c>
      <c r="D23" s="49" t="s">
        <v>233</v>
      </c>
      <c r="E23" s="49" t="s">
        <v>233</v>
      </c>
      <c r="F23" s="49" t="s">
        <v>233</v>
      </c>
      <c r="G23" s="49" t="s">
        <v>233</v>
      </c>
      <c r="H23" s="49" t="s">
        <v>233</v>
      </c>
      <c r="I23" s="49" t="s">
        <v>233</v>
      </c>
      <c r="J23" s="49" t="s">
        <v>233</v>
      </c>
      <c r="K23" s="49" t="s">
        <v>233</v>
      </c>
      <c r="L23" s="49" t="s">
        <v>233</v>
      </c>
      <c r="M23" s="49" t="s">
        <v>233</v>
      </c>
      <c r="N23" s="49" t="s">
        <v>233</v>
      </c>
      <c r="O23" s="49" t="s">
        <v>233</v>
      </c>
      <c r="P23" s="49" t="s">
        <v>233</v>
      </c>
      <c r="Q23" s="49" t="s">
        <v>233</v>
      </c>
      <c r="R23" s="49" t="s">
        <v>233</v>
      </c>
      <c r="S23" s="49" t="s">
        <v>233</v>
      </c>
      <c r="T23" s="49" t="s">
        <v>233</v>
      </c>
      <c r="U23" s="49" t="s">
        <v>233</v>
      </c>
      <c r="V23" s="49" t="s">
        <v>233</v>
      </c>
      <c r="W23" s="49" t="s">
        <v>233</v>
      </c>
      <c r="X23" s="49" t="s">
        <v>233</v>
      </c>
      <c r="Y23" s="49" t="s">
        <v>233</v>
      </c>
      <c r="Z23" s="49" t="s">
        <v>233</v>
      </c>
      <c r="AA23" s="49" t="s">
        <v>233</v>
      </c>
      <c r="AB23" s="49" t="s">
        <v>233</v>
      </c>
      <c r="AC23" s="49" t="s">
        <v>233</v>
      </c>
      <c r="AD23" s="49" t="s">
        <v>233</v>
      </c>
      <c r="AE23" s="49" t="s">
        <v>233</v>
      </c>
      <c r="AF23" s="49" t="s">
        <v>233</v>
      </c>
      <c r="AG23" s="49" t="s">
        <v>233</v>
      </c>
      <c r="AH23" s="49" t="s">
        <v>233</v>
      </c>
      <c r="AI23" s="49" t="s">
        <v>233</v>
      </c>
      <c r="AJ23" s="49" t="s">
        <v>233</v>
      </c>
      <c r="AK23" s="49" t="s">
        <v>233</v>
      </c>
      <c r="AL23" s="49" t="s">
        <v>233</v>
      </c>
      <c r="AM23" s="49" t="s">
        <v>233</v>
      </c>
      <c r="AN23" s="49" t="s">
        <v>233</v>
      </c>
      <c r="AO23" s="49" t="s">
        <v>233</v>
      </c>
      <c r="AP23" s="49" t="s">
        <v>233</v>
      </c>
      <c r="AQ23" s="49" t="s">
        <v>233</v>
      </c>
      <c r="AR23" s="49" t="s">
        <v>233</v>
      </c>
      <c r="AS23" s="49" t="s">
        <v>233</v>
      </c>
      <c r="AT23" s="49" t="s">
        <v>233</v>
      </c>
      <c r="AU23" s="49" t="s">
        <v>233</v>
      </c>
      <c r="AV23" s="49" t="s">
        <v>233</v>
      </c>
      <c r="AW23" s="49" t="s">
        <v>233</v>
      </c>
      <c r="AX23" s="49" t="s">
        <v>233</v>
      </c>
      <c r="AY23" s="49" t="s">
        <v>233</v>
      </c>
      <c r="AZ23" s="49" t="s">
        <v>233</v>
      </c>
      <c r="BA23" s="49" t="s">
        <v>233</v>
      </c>
      <c r="BB23" s="49" t="s">
        <v>233</v>
      </c>
      <c r="BC23" s="49" t="s">
        <v>233</v>
      </c>
      <c r="BD23" s="49" t="s">
        <v>233</v>
      </c>
      <c r="BE23" s="49" t="s">
        <v>233</v>
      </c>
      <c r="BF23" s="49" t="s">
        <v>233</v>
      </c>
      <c r="BG23" s="49" t="s">
        <v>233</v>
      </c>
      <c r="BH23" s="49" t="s">
        <v>233</v>
      </c>
      <c r="BI23" s="49" t="s">
        <v>233</v>
      </c>
      <c r="BJ23" s="49" t="s">
        <v>233</v>
      </c>
      <c r="BK23" s="49" t="s">
        <v>233</v>
      </c>
      <c r="BL23" s="49" t="s">
        <v>233</v>
      </c>
      <c r="BM23" s="49" t="s">
        <v>233</v>
      </c>
      <c r="BN23" s="49" t="s">
        <v>233</v>
      </c>
      <c r="BO23" s="49" t="s">
        <v>233</v>
      </c>
      <c r="BP23" s="49" t="s">
        <v>233</v>
      </c>
      <c r="BQ23" s="49" t="s">
        <v>233</v>
      </c>
      <c r="BR23" s="49" t="s">
        <v>233</v>
      </c>
      <c r="BS23" s="49" t="s">
        <v>233</v>
      </c>
      <c r="BT23" s="49" t="s">
        <v>233</v>
      </c>
      <c r="BU23" s="49" t="s">
        <v>233</v>
      </c>
      <c r="BV23" s="49" t="s">
        <v>233</v>
      </c>
      <c r="BW23" s="49" t="s">
        <v>233</v>
      </c>
      <c r="BX23" s="49" t="s">
        <v>233</v>
      </c>
      <c r="BY23" s="49" t="s">
        <v>233</v>
      </c>
      <c r="BZ23" s="49" t="s">
        <v>233</v>
      </c>
      <c r="CA23" s="49" t="s">
        <v>233</v>
      </c>
      <c r="CB23" s="49" t="s">
        <v>233</v>
      </c>
      <c r="CC23" s="49" t="s">
        <v>233</v>
      </c>
      <c r="CD23" s="49" t="s">
        <v>233</v>
      </c>
      <c r="CE23" s="49" t="s">
        <v>233</v>
      </c>
    </row>
    <row r="24" spans="1:83" ht="60" x14ac:dyDescent="0.25">
      <c r="A24" s="117"/>
      <c r="B24" s="52" t="s">
        <v>160</v>
      </c>
      <c r="C24" s="106" t="str">
        <f>CONCATENATE("#### Preparation:
- ",C4," ",C3," 
- with proper authorization code  ")</f>
        <v xml:space="preserve">#### Preparation:
- GET core-model-1-4:control-construct 
- with proper authorization code  </v>
      </c>
      <c r="D24" s="106" t="str">
        <f>CONCATENATE("#### Preparation:
- ",D4," ",D3," 
- - with uuid randomly chosen from input load-file data
- with proper authorization code  ")</f>
        <v xml:space="preserve">#### Preparation:
- GET profile-collection/profile 
- - with uuid randomly chosen from input load-file data
- with proper authorization code  </v>
      </c>
      <c r="E24" s="106" t="str">
        <f>CONCATENATE("#### Preparation:
- ",E4," ",E3," 
- - with uuid randomly chosen  ",E2," from input load-file data
- with proper authorization code  ")</f>
        <v xml:space="preserve">#### Preparation:
- GET capability/operation-name 
- - with uuid randomly chosen  ActionProfile from input load-file data
- with proper authorization code  </v>
      </c>
      <c r="F24" s="106" t="str">
        <f t="shared" ref="F24:H24" si="216">CONCATENATE("#### Preparation:
- ",F4," ",F3," 
- - with uuid randomly chosen  ",F2," from input load-file data
- with proper authorization code  ")</f>
        <v xml:space="preserve">#### Preparation:
- GET capability/label 
- - with uuid randomly chosen  ActionProfile from input load-file data
- with proper authorization code  </v>
      </c>
      <c r="G24" s="106" t="str">
        <f t="shared" si="216"/>
        <v xml:space="preserve">#### Preparation:
- GET capability/input-value-list 
- - with uuid randomly chosen  ActionProfile from input load-file data
- with proper authorization code  </v>
      </c>
      <c r="H24" s="106" t="str">
        <f t="shared" si="216"/>
        <v xml:space="preserve">#### Preparation:
- GET capability/display-in-new-browser-window 
- - with uuid randomly chosen  ActionProfile from input load-file data
- with proper authorization code  </v>
      </c>
      <c r="I24" s="106" t="str">
        <f>CONCATENATE("#### Preparation:
- ",I4," ",I3," 
- - with uuid randomly chosen  ",I2," from input load-file data
- with proper authorization code  ")</f>
        <v xml:space="preserve">#### Preparation:
- GET configuration/consequent-operation-reference 
- - with uuid randomly chosen  ActionProfile from input load-file data
- with proper authorization code  </v>
      </c>
      <c r="J24" t="s">
        <v>44</v>
      </c>
      <c r="K24" s="106" t="str">
        <f>CONCATENATE("#### Preparation:
- ",K4," ",K3," 
- - with uuid randomly chosen  ",K2," from input load-file data
- with proper authorization code  ")</f>
        <v xml:space="preserve">#### Preparation:
- GET capability/operation-name 
- - with uuid randomly chosen  ResponseProfile from input load-file data
- with proper authorization code  </v>
      </c>
      <c r="L24" s="106" t="str">
        <f t="shared" ref="L24:O24" si="217">CONCATENATE("#### Preparation:
- ",L4," ",L3," 
- - with uuid randomly chosen  ",L2," from input load-file data
- with proper authorization code  ")</f>
        <v xml:space="preserve">#### Preparation:
- GET capability/field-name 
- - with uuid randomly chosen  ResponseProfile from input load-file data
- with proper authorization code  </v>
      </c>
      <c r="M24" s="106" t="str">
        <f t="shared" si="217"/>
        <v xml:space="preserve">#### Preparation:
- GET capability/description 
- - with uuid randomly chosen  ResponseProfile from input load-file data
- with proper authorization code  </v>
      </c>
      <c r="N24" s="106" t="str">
        <f t="shared" si="217"/>
        <v xml:space="preserve">#### Preparation:
- GET capability/datatype 
- - with uuid randomly chosen  ResponseProfile from input load-file data
- with proper authorization code  </v>
      </c>
      <c r="O24" s="106" t="str">
        <f t="shared" si="217"/>
        <v xml:space="preserve">#### Preparation:
- GET configuration/value 
- - with uuid randomly chosen  ResponseProfile from input load-file data
- with proper authorization code  </v>
      </c>
      <c r="P24" t="s">
        <v>44</v>
      </c>
      <c r="Q24" s="106" t="str">
        <f t="shared" ref="Q24:S24" si="218">CONCATENATE("#### Preparation:
- ",Q4," ",Q3," 
- - with uuid randomly chosen  ",Q2," from input load-file data
- with proper authorization code  ")</f>
        <v xml:space="preserve">#### Preparation:
- GET capability/file-identifier 
- - with uuid randomly chosen  FileProfile from input load-file data
- with proper authorization code  </v>
      </c>
      <c r="R24" s="106" t="str">
        <f t="shared" si="218"/>
        <v xml:space="preserve">#### Preparation:
- GET capability/file-description 
- - with uuid randomly chosen  FileProfile from input load-file data
- with proper authorization code  </v>
      </c>
      <c r="S24" s="106" t="str">
        <f t="shared" si="218"/>
        <v xml:space="preserve">#### Preparation:
- GET configuration/file-path 
- - with uuid randomly chosen  FileProfile from input load-file data
- with proper authorization code  </v>
      </c>
      <c r="T24" t="s">
        <v>44</v>
      </c>
      <c r="U24" s="106" t="str">
        <f t="shared" ref="U24" si="219">CONCATENATE("#### Preparation:
- ",U4," ",U3," 
- - with uuid randomly chosen  ",U2," from input load-file data
- with proper authorization code  ")</f>
        <v xml:space="preserve">#### Preparation:
- GET configuration/user-name 
- - with uuid randomly chosen  FileProfile from input load-file data
- with proper authorization code  </v>
      </c>
      <c r="V24" t="s">
        <v>44</v>
      </c>
      <c r="W24" s="106" t="str">
        <f t="shared" ref="W24" si="220">CONCATENATE("#### Preparation:
- ",W4," ",W3," 
- - with uuid randomly chosen  ",W2," from input load-file data
- with proper authorization code  ")</f>
        <v xml:space="preserve">#### Preparation:
- GET configuration/password 
- - with uuid randomly chosen  FileProfile from input load-file data
- with proper authorization code  </v>
      </c>
      <c r="X24" t="s">
        <v>44</v>
      </c>
      <c r="Y24" s="106" t="str">
        <f t="shared" ref="Y24:AA24" si="221">CONCATENATE("#### Preparation:
- ",Y4," ",Y3," 
- - with uuid randomly chosen  ",Y2," from input load-file data
- with proper authorization code  ")</f>
        <v xml:space="preserve">#### Preparation:
- GET configuration/operation 
- - with uuid randomly chosen  FileProfile from input load-file data
- with proper authorization code  </v>
      </c>
      <c r="Z24" t="s">
        <v>44</v>
      </c>
      <c r="AA24" s="106" t="str">
        <f t="shared" si="221"/>
        <v xml:space="preserve">#### Preparation:
- GET capability/integer-name 
- - with uuid randomly chosen  IntegerProfile from input load-file data
- with proper authorization code  </v>
      </c>
      <c r="AB24" s="106" t="str">
        <f t="shared" ref="AB24:AE24" si="222">CONCATENATE("#### Preparation:
- ",AB4," ",AB3," 
- - with uuid randomly chosen  ",AB2," from input load-file data
- with proper authorization code  ")</f>
        <v xml:space="preserve">#### Preparation:
- GET capability/unit 
- - with uuid randomly chosen  IntegerProfile from input load-file data
- with proper authorization code  </v>
      </c>
      <c r="AC24" s="106" t="str">
        <f t="shared" si="222"/>
        <v xml:space="preserve">#### Preparation:
- GET capability/minimum 
- - with uuid randomly chosen  IntegerProfile from input load-file data
- with proper authorization code  </v>
      </c>
      <c r="AD24" s="106" t="str">
        <f t="shared" si="222"/>
        <v xml:space="preserve">#### Preparation:
- GET capability/maximum 
- - with uuid randomly chosen  IntegerProfile from input load-file data
- with proper authorization code  </v>
      </c>
      <c r="AE24" s="106" t="str">
        <f t="shared" si="222"/>
        <v xml:space="preserve">#### Preparation:
- GET configuration/integer-value 
- - with uuid randomly chosen  IntegerProfile from input load-file data
- with proper authorization code  </v>
      </c>
      <c r="AF24" t="s">
        <v>44</v>
      </c>
      <c r="AG24" s="106" t="str">
        <f t="shared" ref="AG24:AJ24" si="223">CONCATENATE("#### Preparation:
- ",AG4," ",AG3," 
- - with uuid randomly chosen  ",AG2," from input load-file data
- with proper authorization code  ")</f>
        <v xml:space="preserve">#### Preparation:
- GET capability/string-name 
- - with uuid randomly chosen  StringProfile from input load-file data
- with proper authorization code  </v>
      </c>
      <c r="AH24" s="106" t="str">
        <f t="shared" si="223"/>
        <v xml:space="preserve">#### Preparation:
- GET capability/enumeration 
- - with uuid randomly chosen  StringProfile from input load-file data
- with proper authorization code  </v>
      </c>
      <c r="AI24" s="106" t="str">
        <f t="shared" si="223"/>
        <v xml:space="preserve">#### Preparation:
- GET capability/pattern 
- - with uuid randomly chosen  StringProfile from input load-file data
- with proper authorization code  </v>
      </c>
      <c r="AJ24" s="106" t="str">
        <f t="shared" si="223"/>
        <v xml:space="preserve">#### Preparation:
- GET configuration/string-value 
- - with uuid randomly chosen  StringProfile from input load-file data
- with proper authorization code  </v>
      </c>
      <c r="AK24" t="s">
        <v>44</v>
      </c>
      <c r="AL24" s="106" t="str">
        <f t="shared" ref="AL24:AM24" si="224">CONCATENATE("#### Preparation:
- ",AL4," ",AL3," 
- - with uuid randomly chosen  ",AL2," from input load-file data
- with proper authorization code  ")</f>
        <v xml:space="preserve">#### Preparation:
- GET capability/operation-name 
- - with uuid randomly chosen  OperationServer from input load-file data
- with proper authorization code  </v>
      </c>
      <c r="AM24" s="106" t="str">
        <f t="shared" si="224"/>
        <v xml:space="preserve">#### Preparation:
- GET configuration/life-cycle-state 
- - with uuid randomly chosen  OperationServer from input load-file data
- with proper authorization code  </v>
      </c>
      <c r="AN24" t="s">
        <v>44</v>
      </c>
      <c r="AO24" s="106" t="str">
        <f t="shared" ref="AO24:AQ24" si="225">CONCATENATE("#### Preparation:
- ",AO4," ",AO3," 
- - with uuid randomly chosen  ",AO2," from input load-file data
- with proper authorization code  ")</f>
        <v xml:space="preserve">#### Preparation:
- GET configuration/operation-key 
- - with uuid randomly chosen  OperationServer from input load-file data
- with proper authorization code  </v>
      </c>
      <c r="AP24" t="s">
        <v>44</v>
      </c>
      <c r="AQ24" s="106" t="str">
        <f t="shared" si="225"/>
        <v xml:space="preserve">#### Preparation:
- GET capability/application-name 
- - with uuid randomly chosen  HttpServer from input load-file data
- with proper authorization code  </v>
      </c>
      <c r="AR24" s="106" t="str">
        <f t="shared" ref="AR24:AW24" si="226">CONCATENATE("#### Preparation:
- ",AR4," ",AR3," 
- - with uuid randomly chosen  ",AR2," from input load-file data
- with proper authorization code  ")</f>
        <v xml:space="preserve">#### Preparation:
- GET capability/release-number 
- - with uuid randomly chosen  HttpServer from input load-file data
- with proper authorization code  </v>
      </c>
      <c r="AS24" s="106" t="str">
        <f t="shared" si="226"/>
        <v xml:space="preserve">#### Preparation:
- GET capability/application-purpose 
- - with uuid randomly chosen  HttpServer from input load-file data
- with proper authorization code  </v>
      </c>
      <c r="AT24" s="106" t="str">
        <f t="shared" si="226"/>
        <v xml:space="preserve">#### Preparation:
- GET capability/data-update-period 
- - with uuid randomly chosen  HttpServer from input load-file data
- with proper authorization code  </v>
      </c>
      <c r="AU24" s="106" t="str">
        <f t="shared" si="226"/>
        <v xml:space="preserve">#### Preparation:
- GET capability/owner-name 
- - with uuid randomly chosen  HttpServer from input load-file data
- with proper authorization code  </v>
      </c>
      <c r="AV24" s="106" t="str">
        <f t="shared" si="226"/>
        <v xml:space="preserve">#### Preparation:
- GET capability/owner-email-address 
- - with uuid randomly chosen  HttpServer from input load-file data
- with proper authorization code  </v>
      </c>
      <c r="AW24" s="106" t="str">
        <f t="shared" si="226"/>
        <v xml:space="preserve">#### Preparation:
- GET capability/release-list 
- - with uuid randomly chosen  HttpServer from input load-file data
- with proper authorization code  </v>
      </c>
      <c r="AX24" s="106" t="str">
        <f t="shared" ref="AX24" si="227">CONCATENATE("#### Preparation:
- ",AX4," ",AX3," 
- - with uuid randomly chosen  ",AX2," from input load-file data
- with proper authorization code  ")</f>
        <v xml:space="preserve">#### Preparation:
- GET configuration/description 
- - with uuid randomly chosen  TcpServer from input load-file data
- with proper authorization code  </v>
      </c>
      <c r="AY24" t="s">
        <v>44</v>
      </c>
      <c r="AZ24" s="106" t="str">
        <f t="shared" ref="AZ24" si="228">CONCATENATE("#### Preparation:
- ",AZ4," ",AZ3," 
- - with uuid randomly chosen  ",AZ2," from input load-file data
- with proper authorization code  ")</f>
        <v xml:space="preserve">#### Preparation:
- GET configuration/local-protocol 
- - with uuid randomly chosen  TcpServer from input load-file data
- with proper authorization code  </v>
      </c>
      <c r="BA24" t="s">
        <v>44</v>
      </c>
      <c r="BB24" s="106" t="str">
        <f t="shared" ref="BB24" si="229">CONCATENATE("#### Preparation:
- ",BB4," ",BB3," 
- - with uuid randomly chosen  ",BB2," from input load-file data
- with proper authorization code  ")</f>
        <v xml:space="preserve">#### Preparation:
- GET configuration/local-address 
- - with uuid randomly chosen  TcpServer from input load-file data
- with proper authorization code  </v>
      </c>
      <c r="BC24" t="s">
        <v>44</v>
      </c>
      <c r="BD24" s="106" t="str">
        <f t="shared" ref="BD24" si="230">CONCATENATE("#### Preparation:
- ",BD4," ",BD3," 
- - with uuid randomly chosen  ",BD2," from input load-file data
- with proper authorization code  ")</f>
        <v xml:space="preserve">#### Preparation:
- GET configuration/local-port 
- - with uuid randomly chosen  TcpServer from input load-file data
- with proper authorization code  </v>
      </c>
      <c r="BE24" t="s">
        <v>44</v>
      </c>
      <c r="BF24" s="106" t="str">
        <f t="shared" ref="BF24" si="231">CONCATENATE("#### Preparation:
- ",BF4," ",BF3," 
- - with uuid randomly chosen  ",BF2," from input load-file data
- with proper authorization code  ")</f>
        <v xml:space="preserve">#### Preparation:
- GET configuration/operation-name 
- - with uuid randomly chosen  OperationClient from input load-file data
- with proper authorization code  </v>
      </c>
      <c r="BG24" t="s">
        <v>44</v>
      </c>
      <c r="BH24" s="106" t="str">
        <f t="shared" ref="BH24" si="232">CONCATENATE("#### Preparation:
- ",BH4," ",BH3," 
- - with uuid randomly chosen  ",BH2," from input load-file data
- with proper authorization code  ")</f>
        <v xml:space="preserve">#### Preparation:
- GET configuration/operation-key 
- - with uuid randomly chosen  OperationClient from input load-file data
- with proper authorization code  </v>
      </c>
      <c r="BI24" t="s">
        <v>44</v>
      </c>
      <c r="BJ24" s="106" t="str">
        <f t="shared" ref="BJ24:BL24" si="233">CONCATENATE("#### Preparation:
- ",BJ4," ",BJ3," 
- - with uuid randomly chosen  ",BJ2," from input load-file data
- with proper authorization code  ")</f>
        <v xml:space="preserve">#### Preparation:
- GET status/operational-state 
- - with uuid randomly chosen  OperationClient from input load-file data
- with proper authorization code  </v>
      </c>
      <c r="BK24" s="106" t="str">
        <f t="shared" si="233"/>
        <v xml:space="preserve">#### Preparation:
- GET status/life-cycle-state 
- - with uuid randomly chosen  OperationClient from input load-file data
- with proper authorization code  </v>
      </c>
      <c r="BL24" s="106" t="str">
        <f t="shared" si="233"/>
        <v xml:space="preserve">#### Preparation:
- GET configuration/detailed-logging-is-on 
- - with uuid randomly chosen  OperationClient from input load-file data
- with proper authorization code  </v>
      </c>
      <c r="BM24" t="s">
        <v>44</v>
      </c>
      <c r="BN24" s="106" t="str">
        <f t="shared" ref="BN24" si="234">CONCATENATE("#### Preparation:
- ",BN4," ",BN3," 
- - with uuid randomly chosen  ",BN2," from input load-file data
- with proper authorization code  ")</f>
        <v xml:space="preserve">#### Preparation:
- GET configuration/auth/api-key 
- - with uuid randomly chosen  ElasticsearchClient from input load-file data
- with proper authorization code  </v>
      </c>
      <c r="BO24" t="s">
        <v>44</v>
      </c>
      <c r="BP24" s="106" t="str">
        <f t="shared" ref="BP24" si="235">CONCATENATE("#### Preparation:
- ",BP4," ",BP3," 
- - with uuid randomly chosen  ",BP2," from input load-file data
- with proper authorization code  ")</f>
        <v xml:space="preserve">#### Preparation:
- GET configuration/index-alias 
- - with uuid randomly chosen  ElasticsearchClient from input load-file data
- with proper authorization code  </v>
      </c>
      <c r="BQ24" t="s">
        <v>44</v>
      </c>
      <c r="BR24" s="106" t="str">
        <f t="shared" ref="BR24" si="236">CONCATENATE("#### Preparation:
- ",BR4," ",BR3," 
- - with uuid randomly chosen  ",BR2," from input load-file data
- with proper authorization code  ")</f>
        <v xml:space="preserve">#### Preparation:
- GET configuration/service-records-policy 
- - with uuid randomly chosen  ElasticsearchClient from input load-file data
- with proper authorization code  </v>
      </c>
      <c r="BS24" t="s">
        <v>44</v>
      </c>
      <c r="BT24" s="106" t="str">
        <f t="shared" ref="BT24:BU24" si="237">CONCATENATE("#### Preparation:
- ",BT4," ",BT3," 
- - with uuid randomly chosen  ",BT2," from input load-file data
- with proper authorization code  ")</f>
        <v xml:space="preserve">#### Preparation:
- GET status/operational-state 
- - with uuid randomly chosen  ElasticsearchClient from input load-file data
- with proper authorization code  </v>
      </c>
      <c r="BU24" s="106" t="str">
        <f t="shared" si="237"/>
        <v xml:space="preserve">#### Preparation:
- GET status/life-cycle-state 
- - with uuid randomly chosen  ElasticsearchClient from input load-file data
- with proper authorization code  </v>
      </c>
      <c r="BV24" s="106" t="str">
        <f t="shared" ref="BV24" si="238">CONCATENATE("#### Preparation:
- ",BV4," ",BV3," 
- - with uuid randomly chosen  ",BV2," from input load-file data
- with proper authorization code  ")</f>
        <v xml:space="preserve">#### Preparation:
- GET configuration/application-name 
- - with uuid randomly chosen  HttpClient from input load-file data
- with proper authorization code  </v>
      </c>
      <c r="BW24" t="s">
        <v>44</v>
      </c>
      <c r="BX24" s="106" t="str">
        <f t="shared" ref="BX24:BZ24" si="239">CONCATENATE("#### Preparation:
- ",BX4," ",BX3," 
- - with uuid randomly chosen  ",BX2," from input load-file data
- with proper authorization code  ")</f>
        <v xml:space="preserve">#### Preparation:
- GET configuration/release-number 
- - with uuid randomly chosen  HttpClient from input load-file data
- with proper authorization code  </v>
      </c>
      <c r="BY24" t="s">
        <v>44</v>
      </c>
      <c r="BZ24" s="106" t="str">
        <f t="shared" si="239"/>
        <v xml:space="preserve">#### Preparation:
- GET configuration/remote-protocol 
- - with uuid randomly chosen  TcpClient from input load-file data
- with proper authorization code  </v>
      </c>
      <c r="CA24" t="s">
        <v>44</v>
      </c>
      <c r="CB24" s="106" t="str">
        <f t="shared" ref="CB24" si="240">CONCATENATE("#### Preparation:
- ",CB4," ",CB3," 
- - with uuid randomly chosen  ",CB2," from input load-file data
- with proper authorization code  ")</f>
        <v xml:space="preserve">#### Preparation:
- GET configuration/remote-address 
- - with uuid randomly chosen  TcpClient from input load-file data
- with proper authorization code  </v>
      </c>
      <c r="CC24" t="s">
        <v>44</v>
      </c>
      <c r="CD24" s="106" t="str">
        <f t="shared" ref="CD24" si="241">CONCATENATE("#### Preparation:
- ",CD4," ",CD3," 
- - with uuid randomly chosen  ",CD2," from input load-file data
- with proper authorization code  ")</f>
        <v xml:space="preserve">#### Preparation:
- GET configuration/remote-port 
- - with uuid randomly chosen  TcpClient from input load-file data
- with proper authorization code  </v>
      </c>
      <c r="CE24" t="s">
        <v>44</v>
      </c>
    </row>
    <row r="25" spans="1:83" ht="75" x14ac:dyDescent="0.25">
      <c r="A25" s="117"/>
      <c r="B25" s="56" t="s">
        <v>167</v>
      </c>
      <c r="C25" s="65" t="s">
        <v>167</v>
      </c>
      <c r="D25" s="65" t="s">
        <v>167</v>
      </c>
      <c r="E25" s="65" t="s">
        <v>167</v>
      </c>
      <c r="F25" s="65" t="s">
        <v>167</v>
      </c>
      <c r="G25" s="65" t="s">
        <v>167</v>
      </c>
      <c r="H25" s="65" t="s">
        <v>167</v>
      </c>
      <c r="I25" s="65" t="s">
        <v>167</v>
      </c>
      <c r="J25" t="s">
        <v>44</v>
      </c>
      <c r="K25" s="65" t="s">
        <v>167</v>
      </c>
      <c r="L25" s="65" t="s">
        <v>167</v>
      </c>
      <c r="M25" s="65" t="s">
        <v>167</v>
      </c>
      <c r="N25" s="65" t="s">
        <v>167</v>
      </c>
      <c r="O25" s="65" t="s">
        <v>167</v>
      </c>
      <c r="P25" t="s">
        <v>44</v>
      </c>
      <c r="Q25" s="65" t="s">
        <v>167</v>
      </c>
      <c r="R25" s="65" t="s">
        <v>167</v>
      </c>
      <c r="S25" s="65" t="s">
        <v>167</v>
      </c>
      <c r="T25" t="s">
        <v>44</v>
      </c>
      <c r="U25" s="65" t="s">
        <v>167</v>
      </c>
      <c r="V25" t="s">
        <v>44</v>
      </c>
      <c r="W25" s="65" t="s">
        <v>167</v>
      </c>
      <c r="X25" t="s">
        <v>44</v>
      </c>
      <c r="Y25" s="65" t="s">
        <v>167</v>
      </c>
      <c r="Z25" t="s">
        <v>44</v>
      </c>
      <c r="AA25" s="65" t="s">
        <v>167</v>
      </c>
      <c r="AB25" s="65" t="s">
        <v>167</v>
      </c>
      <c r="AC25" s="65" t="s">
        <v>167</v>
      </c>
      <c r="AD25" s="65" t="s">
        <v>167</v>
      </c>
      <c r="AE25" s="65" t="s">
        <v>167</v>
      </c>
      <c r="AF25" t="s">
        <v>44</v>
      </c>
      <c r="AG25" s="65" t="s">
        <v>167</v>
      </c>
      <c r="AH25" s="65" t="s">
        <v>167</v>
      </c>
      <c r="AI25" s="65" t="s">
        <v>167</v>
      </c>
      <c r="AJ25" s="65" t="s">
        <v>167</v>
      </c>
      <c r="AK25" t="s">
        <v>44</v>
      </c>
      <c r="AL25" s="65" t="s">
        <v>167</v>
      </c>
      <c r="AM25" s="65" t="s">
        <v>167</v>
      </c>
      <c r="AN25" t="s">
        <v>44</v>
      </c>
      <c r="AO25" s="65" t="s">
        <v>167</v>
      </c>
      <c r="AP25" t="s">
        <v>44</v>
      </c>
      <c r="AQ25" s="65" t="s">
        <v>167</v>
      </c>
      <c r="AR25" s="65" t="s">
        <v>167</v>
      </c>
      <c r="AS25" s="65" t="s">
        <v>167</v>
      </c>
      <c r="AT25" s="65" t="s">
        <v>167</v>
      </c>
      <c r="AU25" s="65" t="s">
        <v>167</v>
      </c>
      <c r="AV25" s="65" t="s">
        <v>167</v>
      </c>
      <c r="AW25" s="65" t="s">
        <v>167</v>
      </c>
      <c r="AX25" s="65" t="s">
        <v>167</v>
      </c>
      <c r="AY25" t="s">
        <v>44</v>
      </c>
      <c r="AZ25" s="65" t="s">
        <v>167</v>
      </c>
      <c r="BA25" t="s">
        <v>44</v>
      </c>
      <c r="BB25" s="65" t="s">
        <v>167</v>
      </c>
      <c r="BC25" t="s">
        <v>44</v>
      </c>
      <c r="BD25" s="65" t="s">
        <v>167</v>
      </c>
      <c r="BE25" t="s">
        <v>44</v>
      </c>
      <c r="BF25" s="65" t="s">
        <v>167</v>
      </c>
      <c r="BG25" t="s">
        <v>44</v>
      </c>
      <c r="BH25" s="65" t="s">
        <v>167</v>
      </c>
      <c r="BI25" t="s">
        <v>44</v>
      </c>
      <c r="BJ25" s="65" t="s">
        <v>167</v>
      </c>
      <c r="BK25" s="65" t="s">
        <v>167</v>
      </c>
      <c r="BL25" s="65" t="s">
        <v>167</v>
      </c>
      <c r="BM25" t="s">
        <v>44</v>
      </c>
      <c r="BN25" s="65" t="s">
        <v>167</v>
      </c>
      <c r="BO25" t="s">
        <v>44</v>
      </c>
      <c r="BP25" s="65" t="s">
        <v>167</v>
      </c>
      <c r="BQ25" t="s">
        <v>44</v>
      </c>
      <c r="BR25" s="65" t="s">
        <v>167</v>
      </c>
      <c r="BS25" t="s">
        <v>44</v>
      </c>
      <c r="BT25" s="65" t="s">
        <v>167</v>
      </c>
      <c r="BU25" s="65" t="s">
        <v>167</v>
      </c>
      <c r="BV25" s="65" t="s">
        <v>167</v>
      </c>
      <c r="BW25" t="s">
        <v>44</v>
      </c>
      <c r="BX25" s="65" t="s">
        <v>167</v>
      </c>
      <c r="BY25" t="s">
        <v>44</v>
      </c>
      <c r="BZ25" s="65" t="s">
        <v>167</v>
      </c>
      <c r="CA25" t="s">
        <v>44</v>
      </c>
      <c r="CB25" s="65" t="s">
        <v>167</v>
      </c>
      <c r="CC25" t="s">
        <v>44</v>
      </c>
      <c r="CD25" s="65" t="s">
        <v>167</v>
      </c>
      <c r="CE25" t="s">
        <v>44</v>
      </c>
    </row>
    <row r="26" spans="1:83" ht="30" x14ac:dyDescent="0.25">
      <c r="A26" s="117"/>
      <c r="B26" s="57" t="s">
        <v>75</v>
      </c>
      <c r="C26" s="101" t="str">
        <f>$B8</f>
        <v>#### Clearing:
- not applicable</v>
      </c>
      <c r="D26" s="101" t="str">
        <f>$B8</f>
        <v>#### Clearing:
- not applicable</v>
      </c>
      <c r="E26" s="101" t="str">
        <f>$B8</f>
        <v>#### Clearing:
- not applicable</v>
      </c>
      <c r="F26" s="101" t="str">
        <f t="shared" ref="F26:H26" si="242">$B8</f>
        <v>#### Clearing:
- not applicable</v>
      </c>
      <c r="G26" s="101" t="str">
        <f t="shared" si="242"/>
        <v>#### Clearing:
- not applicable</v>
      </c>
      <c r="H26" s="101" t="str">
        <f t="shared" si="242"/>
        <v>#### Clearing:
- not applicable</v>
      </c>
      <c r="I26" s="101" t="str">
        <f>$B8</f>
        <v>#### Clearing:
- not applicable</v>
      </c>
      <c r="J26" t="s">
        <v>44</v>
      </c>
      <c r="K26" s="101" t="str">
        <f>$B8</f>
        <v>#### Clearing:
- not applicable</v>
      </c>
      <c r="L26" s="101" t="str">
        <f t="shared" ref="L26:O26" si="243">$B8</f>
        <v>#### Clearing:
- not applicable</v>
      </c>
      <c r="M26" s="101" t="str">
        <f t="shared" si="243"/>
        <v>#### Clearing:
- not applicable</v>
      </c>
      <c r="N26" s="101" t="str">
        <f t="shared" si="243"/>
        <v>#### Clearing:
- not applicable</v>
      </c>
      <c r="O26" s="101" t="str">
        <f t="shared" si="243"/>
        <v>#### Clearing:
- not applicable</v>
      </c>
      <c r="P26" t="s">
        <v>44</v>
      </c>
      <c r="Q26" s="101" t="str">
        <f t="shared" ref="Q26:S26" si="244">$B8</f>
        <v>#### Clearing:
- not applicable</v>
      </c>
      <c r="R26" s="101" t="str">
        <f t="shared" si="244"/>
        <v>#### Clearing:
- not applicable</v>
      </c>
      <c r="S26" s="101" t="str">
        <f t="shared" si="244"/>
        <v>#### Clearing:
- not applicable</v>
      </c>
      <c r="T26" t="s">
        <v>44</v>
      </c>
      <c r="U26" s="101" t="str">
        <f t="shared" ref="U26" si="245">$B8</f>
        <v>#### Clearing:
- not applicable</v>
      </c>
      <c r="V26" t="s">
        <v>44</v>
      </c>
      <c r="W26" s="101" t="str">
        <f t="shared" ref="W26" si="246">$B8</f>
        <v>#### Clearing:
- not applicable</v>
      </c>
      <c r="X26" t="s">
        <v>44</v>
      </c>
      <c r="Y26" s="101" t="str">
        <f t="shared" ref="Y26:AA26" si="247">$B8</f>
        <v>#### Clearing:
- not applicable</v>
      </c>
      <c r="Z26" t="s">
        <v>44</v>
      </c>
      <c r="AA26" s="101" t="str">
        <f t="shared" si="247"/>
        <v>#### Clearing:
- not applicable</v>
      </c>
      <c r="AB26" s="101" t="str">
        <f t="shared" ref="AB26:AE26" si="248">$B8</f>
        <v>#### Clearing:
- not applicable</v>
      </c>
      <c r="AC26" s="101" t="str">
        <f t="shared" si="248"/>
        <v>#### Clearing:
- not applicable</v>
      </c>
      <c r="AD26" s="101" t="str">
        <f t="shared" si="248"/>
        <v>#### Clearing:
- not applicable</v>
      </c>
      <c r="AE26" s="101" t="str">
        <f t="shared" si="248"/>
        <v>#### Clearing:
- not applicable</v>
      </c>
      <c r="AF26" t="s">
        <v>44</v>
      </c>
      <c r="AG26" s="101" t="str">
        <f t="shared" ref="AG26:AJ26" si="249">$B8</f>
        <v>#### Clearing:
- not applicable</v>
      </c>
      <c r="AH26" s="101" t="str">
        <f t="shared" si="249"/>
        <v>#### Clearing:
- not applicable</v>
      </c>
      <c r="AI26" s="101" t="str">
        <f t="shared" si="249"/>
        <v>#### Clearing:
- not applicable</v>
      </c>
      <c r="AJ26" s="101" t="str">
        <f t="shared" si="249"/>
        <v>#### Clearing:
- not applicable</v>
      </c>
      <c r="AK26" t="s">
        <v>44</v>
      </c>
      <c r="AL26" s="101" t="str">
        <f t="shared" ref="AL26:AM26" si="250">$B8</f>
        <v>#### Clearing:
- not applicable</v>
      </c>
      <c r="AM26" s="101" t="str">
        <f t="shared" si="250"/>
        <v>#### Clearing:
- not applicable</v>
      </c>
      <c r="AN26" t="s">
        <v>44</v>
      </c>
      <c r="AO26" s="101" t="str">
        <f t="shared" ref="AO26:AQ26" si="251">$B8</f>
        <v>#### Clearing:
- not applicable</v>
      </c>
      <c r="AP26" t="s">
        <v>44</v>
      </c>
      <c r="AQ26" s="101" t="str">
        <f t="shared" si="251"/>
        <v>#### Clearing:
- not applicable</v>
      </c>
      <c r="AR26" s="101" t="str">
        <f t="shared" ref="AR26:AW26" si="252">$B8</f>
        <v>#### Clearing:
- not applicable</v>
      </c>
      <c r="AS26" s="101" t="str">
        <f t="shared" si="252"/>
        <v>#### Clearing:
- not applicable</v>
      </c>
      <c r="AT26" s="101" t="str">
        <f t="shared" si="252"/>
        <v>#### Clearing:
- not applicable</v>
      </c>
      <c r="AU26" s="101" t="str">
        <f t="shared" si="252"/>
        <v>#### Clearing:
- not applicable</v>
      </c>
      <c r="AV26" s="101" t="str">
        <f t="shared" si="252"/>
        <v>#### Clearing:
- not applicable</v>
      </c>
      <c r="AW26" s="101" t="str">
        <f t="shared" si="252"/>
        <v>#### Clearing:
- not applicable</v>
      </c>
      <c r="AX26" s="101" t="str">
        <f t="shared" ref="AX26" si="253">$B8</f>
        <v>#### Clearing:
- not applicable</v>
      </c>
      <c r="AY26" t="s">
        <v>44</v>
      </c>
      <c r="AZ26" s="101" t="str">
        <f t="shared" ref="AZ26" si="254">$B8</f>
        <v>#### Clearing:
- not applicable</v>
      </c>
      <c r="BA26" t="s">
        <v>44</v>
      </c>
      <c r="BB26" s="101" t="str">
        <f t="shared" ref="BB26" si="255">$B8</f>
        <v>#### Clearing:
- not applicable</v>
      </c>
      <c r="BC26" t="s">
        <v>44</v>
      </c>
      <c r="BD26" s="101" t="str">
        <f t="shared" ref="BD26" si="256">$B8</f>
        <v>#### Clearing:
- not applicable</v>
      </c>
      <c r="BE26" t="s">
        <v>44</v>
      </c>
      <c r="BF26" s="101" t="str">
        <f t="shared" ref="BF26" si="257">$B8</f>
        <v>#### Clearing:
- not applicable</v>
      </c>
      <c r="BG26" t="s">
        <v>44</v>
      </c>
      <c r="BH26" s="101" t="str">
        <f t="shared" ref="BH26" si="258">$B8</f>
        <v>#### Clearing:
- not applicable</v>
      </c>
      <c r="BI26" t="s">
        <v>44</v>
      </c>
      <c r="BJ26" s="101" t="str">
        <f t="shared" ref="BJ26:BL26" si="259">$B8</f>
        <v>#### Clearing:
- not applicable</v>
      </c>
      <c r="BK26" s="101" t="str">
        <f t="shared" si="259"/>
        <v>#### Clearing:
- not applicable</v>
      </c>
      <c r="BL26" s="101" t="str">
        <f t="shared" si="259"/>
        <v>#### Clearing:
- not applicable</v>
      </c>
      <c r="BM26" t="s">
        <v>44</v>
      </c>
      <c r="BN26" s="101" t="str">
        <f t="shared" ref="BN26" si="260">$B8</f>
        <v>#### Clearing:
- not applicable</v>
      </c>
      <c r="BO26" t="s">
        <v>44</v>
      </c>
      <c r="BP26" s="101" t="str">
        <f t="shared" ref="BP26" si="261">$B8</f>
        <v>#### Clearing:
- not applicable</v>
      </c>
      <c r="BQ26" t="s">
        <v>44</v>
      </c>
      <c r="BR26" s="101" t="str">
        <f t="shared" ref="BR26" si="262">$B8</f>
        <v>#### Clearing:
- not applicable</v>
      </c>
      <c r="BS26" t="s">
        <v>44</v>
      </c>
      <c r="BT26" s="101" t="str">
        <f t="shared" ref="BT26:BU26" si="263">$B8</f>
        <v>#### Clearing:
- not applicable</v>
      </c>
      <c r="BU26" s="101" t="str">
        <f t="shared" si="263"/>
        <v>#### Clearing:
- not applicable</v>
      </c>
      <c r="BV26" s="101" t="str">
        <f t="shared" ref="BV26" si="264">$B8</f>
        <v>#### Clearing:
- not applicable</v>
      </c>
      <c r="BW26" t="s">
        <v>44</v>
      </c>
      <c r="BX26" s="101" t="str">
        <f t="shared" ref="BX26:BZ26" si="265">$B8</f>
        <v>#### Clearing:
- not applicable</v>
      </c>
      <c r="BY26" t="s">
        <v>44</v>
      </c>
      <c r="BZ26" s="101" t="str">
        <f t="shared" si="265"/>
        <v>#### Clearing:
- not applicable</v>
      </c>
      <c r="CA26" t="s">
        <v>44</v>
      </c>
      <c r="CB26" s="101" t="str">
        <f t="shared" ref="CB26" si="266">$B8</f>
        <v>#### Clearing:
- not applicable</v>
      </c>
      <c r="CC26" t="s">
        <v>44</v>
      </c>
      <c r="CD26" s="101" t="str">
        <f t="shared" ref="CD26" si="267">$B8</f>
        <v>#### Clearing:
- not applicable</v>
      </c>
      <c r="CE26" t="s">
        <v>44</v>
      </c>
    </row>
    <row r="27" spans="1:83" x14ac:dyDescent="0.25">
      <c r="A27" s="119" t="s">
        <v>76</v>
      </c>
      <c r="B27" s="49" t="s">
        <v>234</v>
      </c>
      <c r="C27" s="49" t="s">
        <v>234</v>
      </c>
      <c r="D27" s="49" t="s">
        <v>234</v>
      </c>
      <c r="E27" s="49" t="s">
        <v>234</v>
      </c>
      <c r="F27" s="49" t="s">
        <v>234</v>
      </c>
      <c r="G27" s="49" t="s">
        <v>234</v>
      </c>
      <c r="H27" s="49" t="s">
        <v>234</v>
      </c>
      <c r="I27" s="49" t="s">
        <v>234</v>
      </c>
      <c r="J27" s="49" t="s">
        <v>234</v>
      </c>
      <c r="K27" s="49" t="s">
        <v>234</v>
      </c>
      <c r="L27" s="49" t="s">
        <v>234</v>
      </c>
      <c r="M27" s="49" t="s">
        <v>234</v>
      </c>
      <c r="N27" s="49" t="s">
        <v>234</v>
      </c>
      <c r="O27" s="49" t="s">
        <v>234</v>
      </c>
      <c r="P27" s="49" t="s">
        <v>234</v>
      </c>
      <c r="Q27" s="49" t="s">
        <v>234</v>
      </c>
      <c r="R27" s="49" t="s">
        <v>234</v>
      </c>
      <c r="S27" s="49" t="s">
        <v>234</v>
      </c>
      <c r="T27" s="49" t="s">
        <v>234</v>
      </c>
      <c r="U27" s="49" t="s">
        <v>234</v>
      </c>
      <c r="V27" s="49" t="s">
        <v>234</v>
      </c>
      <c r="W27" s="49" t="s">
        <v>234</v>
      </c>
      <c r="X27" s="49" t="s">
        <v>234</v>
      </c>
      <c r="Y27" s="49" t="s">
        <v>234</v>
      </c>
      <c r="Z27" s="49" t="s">
        <v>234</v>
      </c>
      <c r="AA27" s="49" t="s">
        <v>234</v>
      </c>
      <c r="AB27" s="49" t="s">
        <v>234</v>
      </c>
      <c r="AC27" s="49" t="s">
        <v>234</v>
      </c>
      <c r="AD27" s="49" t="s">
        <v>234</v>
      </c>
      <c r="AE27" s="49" t="s">
        <v>234</v>
      </c>
      <c r="AF27" s="49" t="s">
        <v>234</v>
      </c>
      <c r="AG27" s="49" t="s">
        <v>234</v>
      </c>
      <c r="AH27" s="49" t="s">
        <v>234</v>
      </c>
      <c r="AI27" s="49" t="s">
        <v>234</v>
      </c>
      <c r="AJ27" s="49" t="s">
        <v>234</v>
      </c>
      <c r="AK27" s="49" t="s">
        <v>234</v>
      </c>
      <c r="AL27" s="49" t="s">
        <v>234</v>
      </c>
      <c r="AM27" s="49" t="s">
        <v>234</v>
      </c>
      <c r="AN27" s="49" t="s">
        <v>234</v>
      </c>
      <c r="AO27" s="49" t="s">
        <v>234</v>
      </c>
      <c r="AP27" s="49" t="s">
        <v>234</v>
      </c>
      <c r="AQ27" s="49" t="s">
        <v>234</v>
      </c>
      <c r="AR27" s="49" t="s">
        <v>234</v>
      </c>
      <c r="AS27" s="49" t="s">
        <v>234</v>
      </c>
      <c r="AT27" s="49" t="s">
        <v>234</v>
      </c>
      <c r="AU27" s="49" t="s">
        <v>234</v>
      </c>
      <c r="AV27" s="49" t="s">
        <v>234</v>
      </c>
      <c r="AW27" s="49" t="s">
        <v>234</v>
      </c>
      <c r="AX27" s="49" t="s">
        <v>234</v>
      </c>
      <c r="AY27" s="49" t="s">
        <v>234</v>
      </c>
      <c r="AZ27" s="49" t="s">
        <v>234</v>
      </c>
      <c r="BA27" s="49" t="s">
        <v>234</v>
      </c>
      <c r="BB27" s="49" t="s">
        <v>234</v>
      </c>
      <c r="BC27" s="49" t="s">
        <v>234</v>
      </c>
      <c r="BD27" s="49" t="s">
        <v>234</v>
      </c>
      <c r="BE27" s="49" t="s">
        <v>234</v>
      </c>
      <c r="BF27" s="49" t="s">
        <v>234</v>
      </c>
      <c r="BG27" s="49" t="s">
        <v>234</v>
      </c>
      <c r="BH27" s="49" t="s">
        <v>234</v>
      </c>
      <c r="BI27" s="49" t="s">
        <v>234</v>
      </c>
      <c r="BJ27" s="49" t="s">
        <v>234</v>
      </c>
      <c r="BK27" s="49" t="s">
        <v>234</v>
      </c>
      <c r="BL27" s="49" t="s">
        <v>234</v>
      </c>
      <c r="BM27" s="49" t="s">
        <v>234</v>
      </c>
      <c r="BN27" s="49" t="s">
        <v>234</v>
      </c>
      <c r="BO27" s="49" t="s">
        <v>234</v>
      </c>
      <c r="BP27" s="49" t="s">
        <v>234</v>
      </c>
      <c r="BQ27" s="49" t="s">
        <v>234</v>
      </c>
      <c r="BR27" s="49" t="s">
        <v>234</v>
      </c>
      <c r="BS27" s="49" t="s">
        <v>234</v>
      </c>
      <c r="BT27" s="49" t="s">
        <v>234</v>
      </c>
      <c r="BU27" s="49" t="s">
        <v>234</v>
      </c>
      <c r="BV27" s="49" t="s">
        <v>234</v>
      </c>
      <c r="BW27" s="49" t="s">
        <v>234</v>
      </c>
      <c r="BX27" s="49" t="s">
        <v>234</v>
      </c>
      <c r="BY27" s="49" t="s">
        <v>234</v>
      </c>
      <c r="BZ27" s="49" t="s">
        <v>234</v>
      </c>
      <c r="CA27" s="49" t="s">
        <v>234</v>
      </c>
      <c r="CB27" s="49" t="s">
        <v>234</v>
      </c>
      <c r="CC27" s="49" t="s">
        <v>234</v>
      </c>
      <c r="CD27" s="49" t="s">
        <v>234</v>
      </c>
      <c r="CE27" s="49" t="s">
        <v>234</v>
      </c>
    </row>
    <row r="28" spans="1:83" ht="120" x14ac:dyDescent="0.25">
      <c r="A28" s="119"/>
      <c r="B28" s="52" t="s">
        <v>161</v>
      </c>
      <c r="C28" s="106" t="str">
        <f>CONCATENATE("#### Preparation:
- GET ",C3,", store the configurable values
- PUT  dummy configurable values
    - with proper authorization code
    - random chosen uuid of the respective layer
   - attribute value with random dummy value(matches specification)")</f>
        <v>#### Preparation:
- GET core-model-1-4:control-construct, store the configurable values
- PUT  dummy configurable values
    - with proper authorization code
    - random chosen uuid of the respective layer
   - attribute value with random dummy value(matches specification)</v>
      </c>
      <c r="D28" s="106" t="str">
        <f>CONCATENATE("#### Preparation:
- GET ",D3,", 
- with uuid randomly chosen from input load-file data
- store the configurable values")&amp;CONCATENATE("
- PUT  dummy configurable values
    - with proper authorization code
    - random chosen uuid of the respective layer
   - attribute value with random dummy value(matches specification)")</f>
        <v>#### Preparation:
- GET profile-collection/profile, 
- with uuid randomly chosen from input load-file data
- store the configurable values
- PUT  dummy configurable values
    - with proper authorization code
    - random chosen uuid of the respective layer
   - attribute value with random dummy value(matches specification)</v>
      </c>
      <c r="E28" s="106" t="s">
        <v>44</v>
      </c>
      <c r="F28" s="106" t="s">
        <v>44</v>
      </c>
      <c r="G28" s="106" t="s">
        <v>44</v>
      </c>
      <c r="H28" s="106" t="s">
        <v>44</v>
      </c>
      <c r="I28" s="106" t="s">
        <v>44</v>
      </c>
      <c r="J28" s="106" t="str">
        <f>CONCATENATE("#### Preparation:
- GET CC and randomly choose an ",J2," instance
- PUT  ",J3,"
    - with proper authorization code
    - with uuid from random chosen ",J2,"
   - attribute value with random dummy value(matches specification)")</f>
        <v>#### Preparation:
- GET CC and randomly choose an ActionProfile instance
- PUT  configuration/consequent-operation-reference
    - with proper authorization code
    - with uuid from random chosen ActionProfile
   - attribute value with random dummy value(matches specification)</v>
      </c>
      <c r="K28" s="106" t="s">
        <v>44</v>
      </c>
      <c r="L28" s="106" t="s">
        <v>44</v>
      </c>
      <c r="M28" s="106" t="s">
        <v>44</v>
      </c>
      <c r="N28" s="106" t="s">
        <v>44</v>
      </c>
      <c r="O28" s="106" t="s">
        <v>44</v>
      </c>
      <c r="P28" s="106" t="str">
        <f>CONCATENATE("#### Preparation:
- GET CC and randomly choose an ",P2," instance
- PUT  ",P3,"
    - with proper authorization code
    - with uuid from random chosen ",P2,"
   - attribute value with random dummy value(matches specification)")</f>
        <v>#### Preparation:
- GET CC and randomly choose an ResponseProfile instance
- PUT  configuration/value
    - with proper authorization code
    - with uuid from random chosen ResponseProfile
   - attribute value with random dummy value(matches specification)</v>
      </c>
      <c r="Q28" s="106" t="s">
        <v>44</v>
      </c>
      <c r="R28" s="106" t="s">
        <v>44</v>
      </c>
      <c r="S28" s="106" t="s">
        <v>44</v>
      </c>
      <c r="T28" s="106" t="str">
        <f>CONCATENATE("#### Preparation:
- GET CC and randomly choose an ",T2," instance
- PUT  ",T3,"
    - with proper authorization code
    - with uuid from random chosen ",T2,"
   - attribute value with random dummy value(matches specification)")</f>
        <v>#### Preparation:
- GET CC and randomly choose an FileProfile instance
- PUT  configuration/file-path
    - with proper authorization code
    - with uuid from random chosen FileProfile
   - attribute value with random dummy value(matches specification)</v>
      </c>
      <c r="U28" s="106" t="s">
        <v>44</v>
      </c>
      <c r="V28" s="106" t="str">
        <f>CONCATENATE("#### Preparation:
- GET CC and randomly choose an ",V2," instance
- PUT  ",V3,"
    - with proper authorization code
    - with uuid from random chosen ",V2,"
   - attribute value with random dummy value(matches specification)")</f>
        <v>#### Preparation:
- GET CC and randomly choose an FileProfile instance
- PUT  configuration/user-name
    - with proper authorization code
    - with uuid from random chosen FileProfile
   - attribute value with random dummy value(matches specification)</v>
      </c>
      <c r="W28" s="106" t="s">
        <v>44</v>
      </c>
      <c r="X28" s="106" t="str">
        <f>CONCATENATE("#### Preparation:
- GET CC and randomly choose an ",X2," instance
- PUT  ",X3,"
    - with proper authorization code
    - with uuid from random chosen ",X2,"
   - attribute value with random dummy value(matches specification)")</f>
        <v>#### Preparation:
- GET CC and randomly choose an FileProfile instance
- PUT  configuration/password
    - with proper authorization code
    - with uuid from random chosen FileProfile
   - attribute value with random dummy value(matches specification)</v>
      </c>
      <c r="Y28" s="106" t="s">
        <v>44</v>
      </c>
      <c r="Z28" s="106" t="str">
        <f>CONCATENATE("#### Preparation:
- GET CC and randomly choose an ",Z2," instance
- PUT  ",Z3,"
    - with proper authorization code
    - with uuid from random chosen ",Z2,"
   - attribute value with random dummy value(matches specification)")</f>
        <v>#### Preparation:
- GET CC and randomly choose an FileProfile instance
- PUT  configuration/operation
    - with proper authorization code
    - with uuid from random chosen FileProfile
   - attribute value with random dummy value(matches specification)</v>
      </c>
      <c r="AA28" s="106" t="s">
        <v>44</v>
      </c>
      <c r="AB28" s="106" t="s">
        <v>44</v>
      </c>
      <c r="AC28" s="106" t="s">
        <v>44</v>
      </c>
      <c r="AD28" s="106" t="s">
        <v>44</v>
      </c>
      <c r="AE28" s="106" t="s">
        <v>44</v>
      </c>
      <c r="AF28" s="106" t="str">
        <f>CONCATENATE("#### Preparation:
- GET CC and randomly choose an ",AF2," instance
- PUT  ",AF3,"
    - with proper authorization code
    - with uuid from random chosen ",AF2,"
   - attribute value with random dummy value(matches specification)")</f>
        <v>#### Preparation:
- GET CC and randomly choose an IntegerProfile instance
- PUT  configuration/integer-value
    - with proper authorization code
    - with uuid from random chosen IntegerProfile
   - attribute value with random dummy value(matches specification)</v>
      </c>
      <c r="AG28" s="106" t="s">
        <v>44</v>
      </c>
      <c r="AH28" s="106" t="s">
        <v>44</v>
      </c>
      <c r="AI28" s="106" t="s">
        <v>44</v>
      </c>
      <c r="AJ28" s="106" t="s">
        <v>44</v>
      </c>
      <c r="AK28" s="106" t="str">
        <f>CONCATENATE("#### Preparation:
- GET CC and randomly choose an ",AK2," instance
- PUT  ",AK3,"
    - with proper authorization code
    - with uuid from random chosen ",AK2,"
   - attribute value with random dummy value(matches specification)")</f>
        <v>#### Preparation:
- GET CC and randomly choose an StringProfile instance
- PUT  configuration/string-value
    - with proper authorization code
    - with uuid from random chosen StringProfile
   - attribute value with random dummy value(matches specification)</v>
      </c>
      <c r="AL28" s="106" t="s">
        <v>44</v>
      </c>
      <c r="AM28" s="106" t="s">
        <v>44</v>
      </c>
      <c r="AN28" s="106" t="str">
        <f>CONCATENATE("#### Preparation:
- GET CC and randomly choose an ",AN2," instance
- PUT  ",AN3,"
    - with proper authorization code
    - with uuid from random chosen ",AN2,"
   - attribute value with random dummy value(matches specification)")</f>
        <v>#### Preparation:
- GET CC and randomly choose an OperationServer instance
- PUT  configuration/life-cycle-state
    - with proper authorization code
    - with uuid from random chosen OperationServer
   - attribute value with random dummy value(matches specification)</v>
      </c>
      <c r="AO28" s="106" t="s">
        <v>44</v>
      </c>
      <c r="AP28" s="106" t="str">
        <f>CONCATENATE("#### Preparation:
- GET CC and randomly choose an ",AP2," instance
- PUT  ",AP3,"
    - with proper authorization code
    - with uuid from random chosen ",AP2,"
   - attribute value with random dummy value(matches specification)")</f>
        <v>#### Preparation:
- GET CC and randomly choose an OperationServer instance
- PUT  configuration/operation-key
    - with proper authorization code
    - with uuid from random chosen OperationServer
   - attribute value with random dummy value(matches specification)</v>
      </c>
      <c r="AQ28" s="106" t="s">
        <v>44</v>
      </c>
      <c r="AR28" s="106" t="s">
        <v>44</v>
      </c>
      <c r="AS28" s="106" t="s">
        <v>44</v>
      </c>
      <c r="AT28" s="106" t="s">
        <v>44</v>
      </c>
      <c r="AU28" s="106" t="s">
        <v>44</v>
      </c>
      <c r="AV28" s="106" t="s">
        <v>44</v>
      </c>
      <c r="AW28" s="106" t="s">
        <v>44</v>
      </c>
      <c r="AX28" s="106" t="s">
        <v>44</v>
      </c>
      <c r="AY28" s="106" t="str">
        <f>CONCATENATE("#### Preparation:
- GET CC and randomly choose an ",AY2," instance
- PUT  ",AY3,"
    - with proper authorization code
    - with uuid from random chosen ",AY2,"
   - attribute value with random dummy value(matches specification)")</f>
        <v>#### Preparation:
- GET CC and randomly choose an TcpServer instance
- PUT  configuration/description
    - with proper authorization code
    - with uuid from random chosen TcpServer
   - attribute value with random dummy value(matches specification)</v>
      </c>
      <c r="AZ28" s="106" t="s">
        <v>44</v>
      </c>
      <c r="BA28" s="106" t="str">
        <f>CONCATENATE("#### Preparation:
- GET CC and randomly choose an ",BA2," instance
- PUT  ",BA3,"
    - with proper authorization code
    - with uuid from random chosen ",BA2,"
   - attribute value with random dummy value(matches specification)")</f>
        <v>#### Preparation:
- GET CC and randomly choose an TcpServer instance
- PUT  configuration/local-protocol
    - with proper authorization code
    - with uuid from random chosen TcpServer
   - attribute value with random dummy value(matches specification)</v>
      </c>
      <c r="BB28" s="106" t="s">
        <v>44</v>
      </c>
      <c r="BC28" s="106" t="str">
        <f>CONCATENATE("#### Preparation:
- GET CC and randomly choose an ",BC2," instance
- PUT  ",BC3,"
    - with proper authorization code
    - with uuid from random chosen ",BC2,"
   - attribute value with random dummy value(matches specification)")</f>
        <v>#### Preparation:
- GET CC and randomly choose an TcpServer instance
- PUT  configuration/local-address
    - with proper authorization code
    - with uuid from random chosen TcpServer
   - attribute value with random dummy value(matches specification)</v>
      </c>
      <c r="BD28" s="106" t="s">
        <v>44</v>
      </c>
      <c r="BE28" s="106" t="str">
        <f>CONCATENATE("#### Preparation:
- GET CC and randomly choose an ",BE2," instance
- PUT  ",BE3,"
    - with proper authorization code
    - with uuid from random chosen ",BE2,"
   - attribute value with random dummy value(matches specification)")</f>
        <v>#### Preparation:
- GET CC and randomly choose an TcpServer instance
- PUT  configuration/local-port
    - with proper authorization code
    - with uuid from random chosen TcpServer
   - attribute value with random dummy value(matches specification)</v>
      </c>
      <c r="BF28" s="106" t="s">
        <v>44</v>
      </c>
      <c r="BG28" s="106" t="str">
        <f>CONCATENATE("#### Preparation:
- GET CC and randomly choose an ",BG2," instance
- PUT  ",BG3,"
    - with proper authorization code
    - with uuid from random chosen ",BG2,"
   - attribute value with random dummy value(matches specification)")</f>
        <v>#### Preparation:
- GET CC and randomly choose an OperationClient instance
- PUT  configuration/operation-name
    - with proper authorization code
    - with uuid from random chosen OperationClient
   - attribute value with random dummy value(matches specification)</v>
      </c>
      <c r="BH28" s="106" t="s">
        <v>44</v>
      </c>
      <c r="BI28" s="106" t="str">
        <f>CONCATENATE("#### Preparation:
- GET CC and randomly choose an ",BI2," instance
- PUT  ",BI3,"
    - with proper authorization code
    - with uuid from random chosen ",BI2,"
   - attribute value with random dummy value(matches specification)")</f>
        <v>#### Preparation:
- GET CC and randomly choose an OperationClient instance
- PUT  configuration/operation-key
    - with proper authorization code
    - with uuid from random chosen OperationClient
   - attribute value with random dummy value(matches specification)</v>
      </c>
      <c r="BJ28" s="106" t="s">
        <v>44</v>
      </c>
      <c r="BK28" s="106" t="s">
        <v>44</v>
      </c>
      <c r="BL28" s="106" t="s">
        <v>44</v>
      </c>
      <c r="BM28" s="106" t="str">
        <f>CONCATENATE("#### Preparation:
- GET CC and randomly choose an ",BM2," instance
- PUT  ",BM3,"
    - with proper authorization code
    - with uuid from random chosen ",BM2,"
   - attribute value with random dummy value(matches specification)")</f>
        <v>#### Preparation:
- GET CC and randomly choose an OperationClient instance
- PUT  configuration/detailed-logging-is-on
    - with proper authorization code
    - with uuid from random chosen OperationClient
   - attribute value with random dummy value(matches specification)</v>
      </c>
      <c r="BN28" s="106" t="s">
        <v>44</v>
      </c>
      <c r="BO28" s="106" t="str">
        <f>CONCATENATE("#### Preparation:
- GET CC and randomly choose an ",BO2," instance
- PUT  ",BO3,"
    - with proper authorization code
    - with uuid from random chosen ",BO2,"
   - attribute value with random dummy value(matches specification)")</f>
        <v>#### Preparation:
- GET CC and randomly choose an ElasticsearchClient instance
- PUT  configuration/auth/api-key
    - with proper authorization code
    - with uuid from random chosen ElasticsearchClient
   - attribute value with random dummy value(matches specification)</v>
      </c>
      <c r="BP28" s="106" t="s">
        <v>44</v>
      </c>
      <c r="BQ28" s="106" t="str">
        <f>CONCATENATE("#### Preparation:
- GET CC and randomly choose an ",BQ2," instance
- PUT  ",BQ3,"
    - with proper authorization code
    - with uuid from random chosen ",BQ2,"
   - attribute value with random dummy value(matches specification)")</f>
        <v>#### Preparation:
- GET CC and randomly choose an ElasticsearchClient instance
- PUT  configuration/index-alias
    - with proper authorization code
    - with uuid from random chosen ElasticsearchClient
   - attribute value with random dummy value(matches specification)</v>
      </c>
      <c r="BR28" s="106" t="s">
        <v>44</v>
      </c>
      <c r="BS28" s="106" t="s">
        <v>44</v>
      </c>
      <c r="BT28" s="106" t="s">
        <v>44</v>
      </c>
      <c r="BU28" s="106" t="s">
        <v>44</v>
      </c>
      <c r="BV28" s="106" t="s">
        <v>44</v>
      </c>
      <c r="BW28" s="106" t="str">
        <f>CONCATENATE("#### Preparation:
- GET CC and randomly choose an ",BW2," instance
- PUT  ",BW3,"
    - with proper authorization code
    - with uuid from random chosen ",BW2,"
   - attribute value with random dummy value(matches specification)")</f>
        <v>#### Preparation:
- GET CC and randomly choose an HttpClient instance
- PUT  configuration/application-name
    - with proper authorization code
    - with uuid from random chosen HttpClient
   - attribute value with random dummy value(matches specification)</v>
      </c>
      <c r="BX28" s="106" t="s">
        <v>44</v>
      </c>
      <c r="BY28" s="106" t="str">
        <f>CONCATENATE("#### Preparation:
- GET CC and randomly choose an ",BY2," instance
- PUT  ",BY3,"
    - with proper authorization code
    - with uuid from random chosen ",BY2,"
   - attribute value with random dummy value(matches specification)")</f>
        <v>#### Preparation:
- GET CC and randomly choose an HttpClient instance
- PUT  configuration/release-number
    - with proper authorization code
    - with uuid from random chosen HttpClient
   - attribute value with random dummy value(matches specification)</v>
      </c>
      <c r="BZ28" s="106" t="s">
        <v>44</v>
      </c>
      <c r="CA28" s="106" t="str">
        <f>CONCATENATE("#### Preparation:
- GET CC and randomly choose an ",CA2," instance
- PUT  ",CA3,"
    - with proper authorization code
    - with uuid from random chosen ",CA2,"
   - attribute value with random dummy value(matches specification)")</f>
        <v>#### Preparation:
- GET CC and randomly choose an TcpClient instance
- PUT  configuration/remote-protocol
    - with proper authorization code
    - with uuid from random chosen TcpClient
   - attribute value with random dummy value(matches specification)</v>
      </c>
      <c r="CB28" s="106" t="s">
        <v>44</v>
      </c>
      <c r="CC28" s="106" t="str">
        <f>CONCATENATE("#### Preparation:
- GET CC and randomly choose an ",CC2," instance
- PUT  ",CC3,"
    - with proper authorization code
    - with uuid from random chosen ",CC2,"
   - attribute value with random dummy value(matches specification)")</f>
        <v>#### Preparation:
- GET CC and randomly choose an TcpClient instance
- PUT  configuration/remote-address
    - with proper authorization code
    - with uuid from random chosen TcpClient
   - attribute value with random dummy value(matches specification)</v>
      </c>
      <c r="CD28" s="106" t="s">
        <v>44</v>
      </c>
      <c r="CE28" s="106" t="str">
        <f>CONCATENATE("#### Preparation:
- GET CC and randomly choose an ",CE2," instance
- PUT  ",CE3,"
    - with proper authorization code
    - with uuid from random chosen ",CE2,"
   - attribute value with random dummy value(matches specification)")</f>
        <v>#### Preparation:
- GET CC and randomly choose an TcpClient instance
- PUT  configuration/remote-port
    - with proper authorization code
    - with uuid from random chosen TcpClient
   - attribute value with random dummy value(matches specification)</v>
      </c>
    </row>
    <row r="29" spans="1:83" ht="75" x14ac:dyDescent="0.25">
      <c r="A29" s="119"/>
      <c r="B29" s="56" t="s">
        <v>79</v>
      </c>
      <c r="C29" s="65" t="str">
        <f>CONCATENATE("#### Testing:
- Checking for response-code 200
- GET ",C3," and check for the configured value to have the dummy value")</f>
        <v>#### Testing:
- Checking for response-code 200
- GET core-model-1-4:control-construct and check for the configured value to have the dummy value</v>
      </c>
      <c r="D29" s="65" t="str">
        <f>CONCATENATE("#### Testing:
- Checking for response-code 200
- GET ",D3," and check for the configured value to have the dummy value")</f>
        <v>#### Testing:
- Checking for response-code 200
- GET profile-collection/profile and check for the configured value to have the dummy value</v>
      </c>
      <c r="E29" s="106" t="s">
        <v>44</v>
      </c>
      <c r="F29" s="106" t="s">
        <v>44</v>
      </c>
      <c r="G29" s="106" t="s">
        <v>44</v>
      </c>
      <c r="H29" s="106" t="s">
        <v>44</v>
      </c>
      <c r="I29" s="106" t="s">
        <v>44</v>
      </c>
      <c r="J29" s="65" t="str">
        <f>CONCATENATE("#### Testing:
- Checking for response-code 200
- GET ",J3," and check for the configured value to have the dummy value")</f>
        <v>#### Testing:
- Checking for response-code 200
- GET configuration/consequent-operation-reference and check for the configured value to have the dummy value</v>
      </c>
      <c r="K29" s="106" t="s">
        <v>44</v>
      </c>
      <c r="L29" s="106" t="s">
        <v>44</v>
      </c>
      <c r="M29" s="106" t="s">
        <v>44</v>
      </c>
      <c r="N29" s="106" t="s">
        <v>44</v>
      </c>
      <c r="O29" s="106" t="s">
        <v>44</v>
      </c>
      <c r="P29" s="65" t="str">
        <f>CONCATENATE("#### Testing:
- Checking for response-code 200
- GET ",P3," and check for the configured value to have the dummy value")</f>
        <v>#### Testing:
- Checking for response-code 200
- GET configuration/value and check for the configured value to have the dummy value</v>
      </c>
      <c r="Q29" s="106" t="s">
        <v>44</v>
      </c>
      <c r="R29" s="106" t="s">
        <v>44</v>
      </c>
      <c r="S29" s="106" t="s">
        <v>44</v>
      </c>
      <c r="T29" s="65" t="str">
        <f>CONCATENATE("#### Testing:
- Checking for response-code 200
- GET ",T3," and check for the configured value to have the dummy value")</f>
        <v>#### Testing:
- Checking for response-code 200
- GET configuration/file-path and check for the configured value to have the dummy value</v>
      </c>
      <c r="U29" s="106" t="s">
        <v>44</v>
      </c>
      <c r="V29" s="65" t="str">
        <f>CONCATENATE("#### Testing:
- Checking for response-code 200
- GET ",V3," and check for the configured value to have the dummy value")</f>
        <v>#### Testing:
- Checking for response-code 200
- GET configuration/user-name and check for the configured value to have the dummy value</v>
      </c>
      <c r="W29" s="106" t="s">
        <v>44</v>
      </c>
      <c r="X29" s="65" t="str">
        <f>CONCATENATE("#### Testing:
- Checking for response-code 200
- GET ",X3," and check for the configured value to have the dummy value")</f>
        <v>#### Testing:
- Checking for response-code 200
- GET configuration/password and check for the configured value to have the dummy value</v>
      </c>
      <c r="Y29" s="106" t="s">
        <v>44</v>
      </c>
      <c r="Z29" s="65" t="str">
        <f>CONCATENATE("#### Testing:
- Checking for response-code 200
- GET ",Z3," and check for the configured value to have the dummy value")</f>
        <v>#### Testing:
- Checking for response-code 200
- GET configuration/operation and check for the configured value to have the dummy value</v>
      </c>
      <c r="AA29" s="106" t="s">
        <v>44</v>
      </c>
      <c r="AB29" s="106" t="s">
        <v>44</v>
      </c>
      <c r="AC29" s="106" t="s">
        <v>44</v>
      </c>
      <c r="AD29" s="106" t="s">
        <v>44</v>
      </c>
      <c r="AE29" s="106" t="s">
        <v>44</v>
      </c>
      <c r="AF29" s="65" t="str">
        <f>CONCATENATE("#### Testing:
- Checking for response-code 200
- GET ",AF3," and check for the configured value to have the dummy value")</f>
        <v>#### Testing:
- Checking for response-code 200
- GET configuration/integer-value and check for the configured value to have the dummy value</v>
      </c>
      <c r="AG29" s="106" t="s">
        <v>44</v>
      </c>
      <c r="AH29" s="106" t="s">
        <v>44</v>
      </c>
      <c r="AI29" s="106" t="s">
        <v>44</v>
      </c>
      <c r="AJ29" s="106" t="s">
        <v>44</v>
      </c>
      <c r="AK29" s="65" t="str">
        <f>CONCATENATE("#### Testing:
- Checking for response-code 200
- GET ",AK3," and check for the configured value to have the dummy value")</f>
        <v>#### Testing:
- Checking for response-code 200
- GET configuration/string-value and check for the configured value to have the dummy value</v>
      </c>
      <c r="AL29" s="106" t="s">
        <v>44</v>
      </c>
      <c r="AM29" s="106" t="s">
        <v>44</v>
      </c>
      <c r="AN29" s="65" t="str">
        <f>CONCATENATE("#### Testing:
- Checking for response-code 200
- GET ",AN3," and check for the configured value to have the dummy value")</f>
        <v>#### Testing:
- Checking for response-code 200
- GET configuration/life-cycle-state and check for the configured value to have the dummy value</v>
      </c>
      <c r="AO29" s="106" t="s">
        <v>44</v>
      </c>
      <c r="AP29" s="65" t="str">
        <f>CONCATENATE("#### Testing:
- Checking for response-code 200
- GET ",AP3," and check for the configured value to have the dummy value")</f>
        <v>#### Testing:
- Checking for response-code 200
- GET configuration/operation-key and check for the configured value to have the dummy value</v>
      </c>
      <c r="AQ29" s="106" t="s">
        <v>44</v>
      </c>
      <c r="AR29" s="106" t="s">
        <v>44</v>
      </c>
      <c r="AS29" s="106" t="s">
        <v>44</v>
      </c>
      <c r="AT29" s="106" t="s">
        <v>44</v>
      </c>
      <c r="AU29" s="106" t="s">
        <v>44</v>
      </c>
      <c r="AV29" s="106" t="s">
        <v>44</v>
      </c>
      <c r="AW29" s="106" t="s">
        <v>44</v>
      </c>
      <c r="AX29" s="106" t="s">
        <v>44</v>
      </c>
      <c r="AY29" s="65" t="str">
        <f>CONCATENATE("#### Testing:
- Checking for response-code 200
- GET ",AY3," and check for the configured value to have the dummy value")</f>
        <v>#### Testing:
- Checking for response-code 200
- GET configuration/description and check for the configured value to have the dummy value</v>
      </c>
      <c r="AZ29" s="106" t="s">
        <v>44</v>
      </c>
      <c r="BA29" s="65" t="str">
        <f>CONCATENATE("#### Testing:
- Checking for response-code 200
- GET ",BA3," and check for the configured value to have the dummy value")</f>
        <v>#### Testing:
- Checking for response-code 200
- GET configuration/local-protocol and check for the configured value to have the dummy value</v>
      </c>
      <c r="BB29" s="106" t="s">
        <v>44</v>
      </c>
      <c r="BC29" s="65" t="str">
        <f>CONCATENATE("#### Testing:
- Checking for response-code 200
- GET ",BC3," and check for the configured value to have the dummy value")</f>
        <v>#### Testing:
- Checking for response-code 200
- GET configuration/local-address and check for the configured value to have the dummy value</v>
      </c>
      <c r="BD29" s="106" t="s">
        <v>44</v>
      </c>
      <c r="BE29" s="65" t="str">
        <f>CONCATENATE("#### Testing:
- Checking for response-code 200
- GET ",BE3," and check for the configured value to have the dummy value")</f>
        <v>#### Testing:
- Checking for response-code 200
- GET configuration/local-port and check for the configured value to have the dummy value</v>
      </c>
      <c r="BF29" s="106" t="s">
        <v>44</v>
      </c>
      <c r="BG29" s="65" t="str">
        <f>CONCATENATE("#### Testing:
- Checking for response-code 200
- GET ",BG3," and check for the configured value to have the dummy value")</f>
        <v>#### Testing:
- Checking for response-code 200
- GET configuration/operation-name and check for the configured value to have the dummy value</v>
      </c>
      <c r="BH29" s="106" t="s">
        <v>44</v>
      </c>
      <c r="BI29" s="65" t="str">
        <f>CONCATENATE("#### Testing:
- Checking for response-code 200
- GET ",BI3," and check for the configured value to have the dummy value")</f>
        <v>#### Testing:
- Checking for response-code 200
- GET configuration/operation-key and check for the configured value to have the dummy value</v>
      </c>
      <c r="BJ29" s="106" t="s">
        <v>44</v>
      </c>
      <c r="BK29" s="106" t="s">
        <v>44</v>
      </c>
      <c r="BL29" s="106" t="s">
        <v>44</v>
      </c>
      <c r="BM29" s="65" t="str">
        <f>CONCATENATE("#### Testing:
- Checking for response-code 200
- GET ",BM3," and check for the configured value to have the dummy value")</f>
        <v>#### Testing:
- Checking for response-code 200
- GET configuration/detailed-logging-is-on and check for the configured value to have the dummy value</v>
      </c>
      <c r="BN29" s="106" t="s">
        <v>44</v>
      </c>
      <c r="BO29" s="65" t="str">
        <f>CONCATENATE("#### Testing:
- Checking for response-code 200
- GET ",BO3," and check for the configured value to have the dummy value")</f>
        <v>#### Testing:
- Checking for response-code 200
- GET configuration/auth/api-key and check for the configured value to have the dummy value</v>
      </c>
      <c r="BP29" s="106" t="s">
        <v>44</v>
      </c>
      <c r="BQ29" s="65" t="str">
        <f>CONCATENATE("#### Testing:
- Checking for response-code 200
- GET ",BQ3," and check for the configured value to have the dummy value")</f>
        <v>#### Testing:
- Checking for response-code 200
- GET configuration/index-alias and check for the configured value to have the dummy value</v>
      </c>
      <c r="BR29" s="106" t="s">
        <v>44</v>
      </c>
      <c r="BS29" s="106" t="s">
        <v>44</v>
      </c>
      <c r="BT29" s="106" t="s">
        <v>44</v>
      </c>
      <c r="BU29" s="106" t="s">
        <v>44</v>
      </c>
      <c r="BV29" s="106" t="s">
        <v>44</v>
      </c>
      <c r="BW29" s="65" t="str">
        <f>CONCATENATE("#### Testing:
- Checking for response-code 200
- GET ",BW3," and check for the configured value to have the dummy value")</f>
        <v>#### Testing:
- Checking for response-code 200
- GET configuration/application-name and check for the configured value to have the dummy value</v>
      </c>
      <c r="BX29" s="106" t="s">
        <v>44</v>
      </c>
      <c r="BY29" s="65" t="str">
        <f>CONCATENATE("#### Testing:
- Checking for response-code 200
- GET ",BY3," and check for the configured value to have the dummy value")</f>
        <v>#### Testing:
- Checking for response-code 200
- GET configuration/release-number and check for the configured value to have the dummy value</v>
      </c>
      <c r="BZ29" s="106" t="s">
        <v>44</v>
      </c>
      <c r="CA29" s="65" t="str">
        <f>CONCATENATE("#### Testing:
- Checking for response-code 200
- GET ",CA3," and check for the configured value to have the dummy value")</f>
        <v>#### Testing:
- Checking for response-code 200
- GET configuration/remote-protocol and check for the configured value to have the dummy value</v>
      </c>
      <c r="CB29" s="106" t="s">
        <v>44</v>
      </c>
      <c r="CC29" s="65" t="str">
        <f>CONCATENATE("#### Testing:
- Checking for response-code 200
- GET ",CC3," and check for the configured value to have the dummy value")</f>
        <v>#### Testing:
- Checking for response-code 200
- GET configuration/remote-address and check for the configured value to have the dummy value</v>
      </c>
      <c r="CD29" s="106" t="s">
        <v>44</v>
      </c>
      <c r="CE29" s="65" t="str">
        <f>CONCATENATE("#### Testing:
- Checking for response-code 200
- GET ",CE3," and check for the configured value to have the dummy value")</f>
        <v>#### Testing:
- Checking for response-code 200
- GET configuration/remote-port and check for the configured value to have the dummy value</v>
      </c>
    </row>
    <row r="30" spans="1:83" ht="45" x14ac:dyDescent="0.25">
      <c r="A30" s="119"/>
      <c r="B30" s="57" t="s">
        <v>75</v>
      </c>
      <c r="C30" s="68" t="str">
        <f>CONCATENATE("#### Clearing:
-PUT requests
     - with initial value(s) for the configured value(s)")</f>
        <v>#### Clearing:
-PUT requests
     - with initial value(s) for the configured value(s)</v>
      </c>
      <c r="D30" s="68" t="str">
        <f>CONCATENATE("#### Clearing:
-PUT requests
     - with initial value(s) for the configured value(s)")</f>
        <v>#### Clearing:
-PUT requests
     - with initial value(s) for the configured value(s)</v>
      </c>
      <c r="E30" s="106" t="s">
        <v>44</v>
      </c>
      <c r="F30" s="106" t="s">
        <v>44</v>
      </c>
      <c r="G30" s="106" t="s">
        <v>44</v>
      </c>
      <c r="H30" s="106" t="s">
        <v>44</v>
      </c>
      <c r="I30" s="106" t="s">
        <v>44</v>
      </c>
      <c r="J30" s="68" t="str">
        <f>CONCATENATE("#### Clearing:
-PUT ",J3,"
     - with request-body formed with initial value")</f>
        <v>#### Clearing:
-PUT configuration/consequent-operation-reference
     - with request-body formed with initial value</v>
      </c>
      <c r="K30" s="106" t="s">
        <v>44</v>
      </c>
      <c r="L30" s="106" t="s">
        <v>44</v>
      </c>
      <c r="M30" s="106" t="s">
        <v>44</v>
      </c>
      <c r="N30" s="106" t="s">
        <v>44</v>
      </c>
      <c r="O30" s="106" t="s">
        <v>44</v>
      </c>
      <c r="P30" s="68" t="str">
        <f>CONCATENATE("#### Clearing:
-PUT ",P3,"
     - with request-body formed with initial value")</f>
        <v>#### Clearing:
-PUT configuration/value
     - with request-body formed with initial value</v>
      </c>
      <c r="Q30" s="106" t="s">
        <v>44</v>
      </c>
      <c r="R30" s="106" t="s">
        <v>44</v>
      </c>
      <c r="S30" s="106" t="s">
        <v>44</v>
      </c>
      <c r="T30" s="68" t="str">
        <f>CONCATENATE("#### Clearing:
-PUT ",T3,"
     - with request-body formed with initial value")</f>
        <v>#### Clearing:
-PUT configuration/file-path
     - with request-body formed with initial value</v>
      </c>
      <c r="U30" s="106" t="s">
        <v>44</v>
      </c>
      <c r="V30" s="68" t="str">
        <f>CONCATENATE("#### Clearing:
-PUT ",V3,"
     - with request-body formed with initial value")</f>
        <v>#### Clearing:
-PUT configuration/user-name
     - with request-body formed with initial value</v>
      </c>
      <c r="W30" s="106" t="s">
        <v>44</v>
      </c>
      <c r="X30" s="68" t="str">
        <f>CONCATENATE("#### Clearing:
-PUT ",X3,"
     - with request-body formed with initial value")</f>
        <v>#### Clearing:
-PUT configuration/password
     - with request-body formed with initial value</v>
      </c>
      <c r="Y30" s="106" t="s">
        <v>44</v>
      </c>
      <c r="Z30" s="68" t="str">
        <f>CONCATENATE("#### Clearing:
-PUT ",Z3,"
     - with request-body formed with initial value")</f>
        <v>#### Clearing:
-PUT configuration/operation
     - with request-body formed with initial value</v>
      </c>
      <c r="AA30" s="106" t="s">
        <v>44</v>
      </c>
      <c r="AB30" s="106" t="s">
        <v>44</v>
      </c>
      <c r="AC30" s="106" t="s">
        <v>44</v>
      </c>
      <c r="AD30" s="106" t="s">
        <v>44</v>
      </c>
      <c r="AE30" s="106" t="s">
        <v>44</v>
      </c>
      <c r="AF30" s="68" t="str">
        <f>CONCATENATE("#### Clearing:
-PUT ",AF3,"
     - with request-body formed with initial value")</f>
        <v>#### Clearing:
-PUT configuration/integer-value
     - with request-body formed with initial value</v>
      </c>
      <c r="AG30" s="106" t="s">
        <v>44</v>
      </c>
      <c r="AH30" s="106" t="s">
        <v>44</v>
      </c>
      <c r="AI30" s="106" t="s">
        <v>44</v>
      </c>
      <c r="AJ30" s="106" t="s">
        <v>44</v>
      </c>
      <c r="AK30" s="68" t="str">
        <f>CONCATENATE("#### Clearing:
-PUT ",AK3,"
  - with request-body formed with initial value")</f>
        <v>#### Clearing:
-PUT configuration/string-value
  - with request-body formed with initial value</v>
      </c>
      <c r="AL30" s="106" t="s">
        <v>44</v>
      </c>
      <c r="AM30" s="106" t="s">
        <v>44</v>
      </c>
      <c r="AN30" s="103" t="str">
        <f>CONCATENATE("#### Clearing:
-PUT ",AN3,"
  - with request-body formed with initial value")</f>
        <v>#### Clearing:
-PUT configuration/life-cycle-state
  - with request-body formed with initial value</v>
      </c>
      <c r="AO30" s="106" t="s">
        <v>44</v>
      </c>
      <c r="AP30" s="103" t="str">
        <f>CONCATENATE("#### Clearing:
-PUT ",AP3,"
  - with request-body formed with initial value")</f>
        <v>#### Clearing:
-PUT configuration/operation-key
  - with request-body formed with initial value</v>
      </c>
      <c r="AQ30" s="106" t="s">
        <v>44</v>
      </c>
      <c r="AR30" s="106" t="s">
        <v>44</v>
      </c>
      <c r="AS30" s="106" t="s">
        <v>44</v>
      </c>
      <c r="AT30" s="106" t="s">
        <v>44</v>
      </c>
      <c r="AU30" s="106" t="s">
        <v>44</v>
      </c>
      <c r="AV30" s="106" t="s">
        <v>44</v>
      </c>
      <c r="AW30" s="106" t="s">
        <v>44</v>
      </c>
      <c r="AX30" s="106" t="s">
        <v>44</v>
      </c>
      <c r="AY30" s="103" t="str">
        <f>CONCATENATE("#### Clearing:
-PUT ",AY3,"
  - with request-body formed with initial value")</f>
        <v>#### Clearing:
-PUT configuration/description
  - with request-body formed with initial value</v>
      </c>
      <c r="AZ30" s="106" t="s">
        <v>44</v>
      </c>
      <c r="BA30" s="103" t="str">
        <f>CONCATENATE("#### Clearing:
-PUT ",BA3,"
  - with request-body formed with initial value")</f>
        <v>#### Clearing:
-PUT configuration/local-protocol
  - with request-body formed with initial value</v>
      </c>
      <c r="BB30" s="106" t="s">
        <v>44</v>
      </c>
      <c r="BC30" s="103" t="str">
        <f>CONCATENATE("#### Clearing:
-PUT ",BC3,"
  - with request-body formed with initial value")</f>
        <v>#### Clearing:
-PUT configuration/local-address
  - with request-body formed with initial value</v>
      </c>
      <c r="BD30" s="106" t="s">
        <v>44</v>
      </c>
      <c r="BE30" s="103" t="str">
        <f>CONCATENATE("#### Clearing:
-PUT ",BE3,"
  - with request-body formed with initial value")</f>
        <v>#### Clearing:
-PUT configuration/local-port
  - with request-body formed with initial value</v>
      </c>
      <c r="BF30" s="106" t="s">
        <v>44</v>
      </c>
      <c r="BG30" s="103" t="str">
        <f>CONCATENATE("#### Clearing:
-PUT ",BG3,"
  - with request-body formed with initial value")</f>
        <v>#### Clearing:
-PUT configuration/operation-name
  - with request-body formed with initial value</v>
      </c>
      <c r="BH30" s="106" t="s">
        <v>44</v>
      </c>
      <c r="BI30" s="103" t="str">
        <f>CONCATENATE("#### Clearing:
-PUT ",BI3,"
  - with request-body formed with initial value")</f>
        <v>#### Clearing:
-PUT configuration/operation-key
  - with request-body formed with initial value</v>
      </c>
      <c r="BJ30" s="106" t="s">
        <v>44</v>
      </c>
      <c r="BK30" s="106" t="s">
        <v>44</v>
      </c>
      <c r="BL30" s="106" t="s">
        <v>44</v>
      </c>
      <c r="BM30" s="103" t="str">
        <f>CONCATENATE("#### Clearing:
-PUT ",BM3,"
  - with request-body formed with initial value")</f>
        <v>#### Clearing:
-PUT configuration/detailed-logging-is-on
  - with request-body formed with initial value</v>
      </c>
      <c r="BN30" s="106" t="s">
        <v>44</v>
      </c>
      <c r="BO30" s="103" t="str">
        <f>CONCATENATE("#### Clearing:
-PUT ",BO3,"
  - with request-body formed with initial value")</f>
        <v>#### Clearing:
-PUT configuration/auth/api-key
  - with request-body formed with initial value</v>
      </c>
      <c r="BP30" s="106" t="s">
        <v>44</v>
      </c>
      <c r="BQ30" s="103" t="str">
        <f>CONCATENATE("#### Clearing:
-PUT ",BQ3,"
  - with request-body formed with initial value")</f>
        <v>#### Clearing:
-PUT configuration/index-alias
  - with request-body formed with initial value</v>
      </c>
      <c r="BR30" s="106" t="s">
        <v>44</v>
      </c>
      <c r="BS30" s="106" t="s">
        <v>44</v>
      </c>
      <c r="BT30" s="106" t="s">
        <v>44</v>
      </c>
      <c r="BU30" s="106" t="s">
        <v>44</v>
      </c>
      <c r="BV30" s="106" t="s">
        <v>44</v>
      </c>
      <c r="BW30" s="103" t="str">
        <f>CONCATENATE("#### Clearing:
-PUT ",BW3,"
  - with request-body formed with initial value")</f>
        <v>#### Clearing:
-PUT configuration/application-name
  - with request-body formed with initial value</v>
      </c>
      <c r="BX30" s="106" t="s">
        <v>44</v>
      </c>
      <c r="BY30" s="103" t="str">
        <f>CONCATENATE("#### Clearing:
-PUT ",BY3,"
  - with request-body formed with initial value")</f>
        <v>#### Clearing:
-PUT configuration/release-number
  - with request-body formed with initial value</v>
      </c>
      <c r="BZ30" s="106" t="s">
        <v>44</v>
      </c>
      <c r="CA30" s="103" t="str">
        <f>CONCATENATE("#### Clearing:
-PUT ",CA3,"
  - with request-body formed with initial value")</f>
        <v>#### Clearing:
-PUT configuration/remote-protocol
  - with request-body formed with initial value</v>
      </c>
      <c r="CB30" s="106" t="s">
        <v>44</v>
      </c>
      <c r="CC30" s="103" t="str">
        <f>CONCATENATE("#### Clearing:
-PUT ",CC3,"
  - with request-body formed with initial value")</f>
        <v>#### Clearing:
-PUT configuration/remote-address
  - with request-body formed with initial value</v>
      </c>
      <c r="CD30" s="106" t="s">
        <v>44</v>
      </c>
      <c r="CE30" s="103" t="str">
        <f>CONCATENATE("#### Clearing:
-PUT ",CE3,"
  - with request-body formed with initial value")</f>
        <v>#### Clearing:
-PUT configuration/remote-port
  - with request-body formed with initial value</v>
      </c>
    </row>
    <row r="31" spans="1:83" ht="30" x14ac:dyDescent="0.25">
      <c r="A31" s="83"/>
      <c r="B31" s="56" t="s">
        <v>81</v>
      </c>
      <c r="C31" s="65" t="s">
        <v>162</v>
      </c>
      <c r="D31" s="65" t="s">
        <v>162</v>
      </c>
      <c r="E31" s="106" t="s">
        <v>44</v>
      </c>
      <c r="F31" s="106" t="s">
        <v>44</v>
      </c>
      <c r="G31" s="106" t="s">
        <v>44</v>
      </c>
      <c r="H31" s="106" t="s">
        <v>44</v>
      </c>
      <c r="I31" s="106" t="s">
        <v>44</v>
      </c>
      <c r="J31" s="65" t="str">
        <f>CONCATENATE("#### Clearance check:
- check if the chosen ",J2," is the same as initial instance")</f>
        <v>#### Clearance check:
- check if the chosen ActionProfile is the same as initial instance</v>
      </c>
      <c r="K31" s="106" t="s">
        <v>44</v>
      </c>
      <c r="L31" s="106" t="s">
        <v>44</v>
      </c>
      <c r="M31" s="106" t="s">
        <v>44</v>
      </c>
      <c r="N31" s="106" t="s">
        <v>44</v>
      </c>
      <c r="O31" s="106" t="s">
        <v>44</v>
      </c>
      <c r="P31" s="65" t="str">
        <f>CONCATENATE("#### Clearance check:
- check if the chosen ",P2," is the same as initial instance")</f>
        <v>#### Clearance check:
- check if the chosen ResponseProfile is the same as initial instance</v>
      </c>
      <c r="Q31" s="106" t="s">
        <v>44</v>
      </c>
      <c r="R31" s="106" t="s">
        <v>44</v>
      </c>
      <c r="S31" s="106" t="s">
        <v>44</v>
      </c>
      <c r="T31" s="65" t="str">
        <f>CONCATENATE("#### Clearance check:
- check if the chosen ",T2," is the same as initial instance")</f>
        <v>#### Clearance check:
- check if the chosen FileProfile is the same as initial instance</v>
      </c>
      <c r="U31" s="106" t="s">
        <v>44</v>
      </c>
      <c r="V31" s="65" t="str">
        <f>CONCATENATE("#### Clearance check:
- check if the chosen ",V2," is the same as initial instance")</f>
        <v>#### Clearance check:
- check if the chosen FileProfile is the same as initial instance</v>
      </c>
      <c r="W31" s="106" t="s">
        <v>44</v>
      </c>
      <c r="X31" s="65" t="str">
        <f>CONCATENATE("#### Clearance check:
- check if the chosen ",X2," is the same as initial instance")</f>
        <v>#### Clearance check:
- check if the chosen FileProfile is the same as initial instance</v>
      </c>
      <c r="Y31" s="106" t="s">
        <v>44</v>
      </c>
      <c r="Z31" s="65" t="str">
        <f>CONCATENATE("#### Clearance check:
- check if the chosen ",Z2," is the same as initial instance")</f>
        <v>#### Clearance check:
- check if the chosen FileProfile is the same as initial instance</v>
      </c>
      <c r="AA31" s="106" t="s">
        <v>44</v>
      </c>
      <c r="AB31" s="106" t="s">
        <v>44</v>
      </c>
      <c r="AC31" s="106" t="s">
        <v>44</v>
      </c>
      <c r="AD31" s="106" t="s">
        <v>44</v>
      </c>
      <c r="AE31" s="106" t="s">
        <v>44</v>
      </c>
      <c r="AF31" s="65" t="str">
        <f>CONCATENATE("#### Clearance check:
- check if the chosen ",AF2," is the same as initial instance")</f>
        <v>#### Clearance check:
- check if the chosen IntegerProfile is the same as initial instance</v>
      </c>
      <c r="AG31" s="106" t="s">
        <v>44</v>
      </c>
      <c r="AH31" s="106" t="s">
        <v>44</v>
      </c>
      <c r="AI31" s="106" t="s">
        <v>44</v>
      </c>
      <c r="AJ31" s="106" t="s">
        <v>44</v>
      </c>
      <c r="AK31" s="65" t="str">
        <f>CONCATENATE("#### Clearance check:
- check if the chosen ",AK2," is the same as initial instance")</f>
        <v>#### Clearance check:
- check if the chosen StringProfile is the same as initial instance</v>
      </c>
      <c r="AL31" s="106" t="s">
        <v>44</v>
      </c>
      <c r="AM31" s="106" t="s">
        <v>44</v>
      </c>
      <c r="AN31" s="65" t="str">
        <f>CONCATENATE("#### Clearance check:
- check if the chosen ",AN2," is the same as initial instance")</f>
        <v>#### Clearance check:
- check if the chosen OperationServer is the same as initial instance</v>
      </c>
      <c r="AO31" s="106" t="s">
        <v>44</v>
      </c>
      <c r="AP31" s="65" t="str">
        <f>CONCATENATE("#### Clearance check:
- check if the chosen ",AP2," is the same as initial instance")</f>
        <v>#### Clearance check:
- check if the chosen OperationServer is the same as initial instance</v>
      </c>
      <c r="AQ31" s="106" t="s">
        <v>44</v>
      </c>
      <c r="AR31" s="106" t="s">
        <v>44</v>
      </c>
      <c r="AS31" s="106" t="s">
        <v>44</v>
      </c>
      <c r="AT31" s="106" t="s">
        <v>44</v>
      </c>
      <c r="AU31" s="106" t="s">
        <v>44</v>
      </c>
      <c r="AV31" s="106" t="s">
        <v>44</v>
      </c>
      <c r="AW31" s="106" t="s">
        <v>44</v>
      </c>
      <c r="AX31" s="106" t="s">
        <v>44</v>
      </c>
      <c r="AY31" s="65" t="str">
        <f>CONCATENATE("#### Clearance check:
- check if the chosen ",AY2," is the same as initial instance")</f>
        <v>#### Clearance check:
- check if the chosen TcpServer is the same as initial instance</v>
      </c>
      <c r="AZ31" s="106" t="s">
        <v>44</v>
      </c>
      <c r="BA31" s="65" t="str">
        <f>CONCATENATE("#### Clearance check:
- check if the chosen ",BA2," is the same as initial instance")</f>
        <v>#### Clearance check:
- check if the chosen TcpServer is the same as initial instance</v>
      </c>
      <c r="BB31" s="106" t="s">
        <v>44</v>
      </c>
      <c r="BC31" s="65" t="str">
        <f>CONCATENATE("#### Clearance check:
- check if the chosen ",BC2," is the same as initial instance")</f>
        <v>#### Clearance check:
- check if the chosen TcpServer is the same as initial instance</v>
      </c>
      <c r="BD31" s="106" t="s">
        <v>44</v>
      </c>
      <c r="BE31" s="65" t="str">
        <f>CONCATENATE("#### Clearance check:
- check if the chosen ",BE2," is the same as initial instance")</f>
        <v>#### Clearance check:
- check if the chosen TcpServer is the same as initial instance</v>
      </c>
      <c r="BF31" s="106" t="s">
        <v>44</v>
      </c>
      <c r="BG31" s="65" t="str">
        <f>CONCATENATE("#### Clearance check:
- check if the chosen ",BG2," is the same as initial instance")</f>
        <v>#### Clearance check:
- check if the chosen OperationClient is the same as initial instance</v>
      </c>
      <c r="BH31" s="106" t="s">
        <v>44</v>
      </c>
      <c r="BI31" s="65" t="str">
        <f>CONCATENATE("#### Clearance check:
- check if the chosen ",BI2," is the same as initial instance")</f>
        <v>#### Clearance check:
- check if the chosen OperationClient is the same as initial instance</v>
      </c>
      <c r="BJ31" s="106" t="s">
        <v>44</v>
      </c>
      <c r="BK31" s="106" t="s">
        <v>44</v>
      </c>
      <c r="BL31" s="106" t="s">
        <v>44</v>
      </c>
      <c r="BM31" s="65" t="str">
        <f>CONCATENATE("#### Clearance check:
- check if the chosen ",BM2," is the same as initial instance")</f>
        <v>#### Clearance check:
- check if the chosen OperationClient is the same as initial instance</v>
      </c>
      <c r="BN31" s="106" t="s">
        <v>44</v>
      </c>
      <c r="BO31" s="65" t="str">
        <f>CONCATENATE("#### Clearance check:
- check if the chosen ",BO2," is the same as initial instance")</f>
        <v>#### Clearance check:
- check if the chosen ElasticsearchClient is the same as initial instance</v>
      </c>
      <c r="BP31" s="106" t="s">
        <v>44</v>
      </c>
      <c r="BQ31" s="65" t="str">
        <f>CONCATENATE("#### Clearance check:
- check if the chosen ",BQ2," is the same as initial instance")</f>
        <v>#### Clearance check:
- check if the chosen ElasticsearchClient is the same as initial instance</v>
      </c>
      <c r="BR31" s="106" t="s">
        <v>44</v>
      </c>
      <c r="BS31" s="106" t="s">
        <v>44</v>
      </c>
      <c r="BT31" s="106" t="s">
        <v>44</v>
      </c>
      <c r="BU31" s="106" t="s">
        <v>44</v>
      </c>
      <c r="BV31" s="106" t="s">
        <v>44</v>
      </c>
      <c r="BW31" s="65" t="str">
        <f>CONCATENATE("#### Clearance check:
- check if the chosen ",BW2," is the same as initial instance")</f>
        <v>#### Clearance check:
- check if the chosen HttpClient is the same as initial instance</v>
      </c>
      <c r="BX31" s="106" t="s">
        <v>44</v>
      </c>
      <c r="BY31" s="65" t="str">
        <f>CONCATENATE("#### Clearance check:
- check if the chosen ",BY2," is the same as initial instance")</f>
        <v>#### Clearance check:
- check if the chosen HttpClient is the same as initial instance</v>
      </c>
      <c r="BZ31" s="106" t="s">
        <v>44</v>
      </c>
      <c r="CA31" s="65" t="str">
        <f>CONCATENATE("#### Clearance check:
- check if the chosen ",CA2," is the same as initial instance")</f>
        <v>#### Clearance check:
- check if the chosen TcpClient is the same as initial instance</v>
      </c>
      <c r="CB31" s="106" t="s">
        <v>44</v>
      </c>
      <c r="CC31" s="65" t="str">
        <f>CONCATENATE("#### Clearance check:
- check if the chosen ",CC2," is the same as initial instance")</f>
        <v>#### Clearance check:
- check if the chosen TcpClient is the same as initial instance</v>
      </c>
      <c r="CD31" s="106" t="s">
        <v>44</v>
      </c>
      <c r="CE31" s="65" t="str">
        <f>CONCATENATE("#### Clearance check:
- check if the chosen ",CE2," is the same as initial instance")</f>
        <v>#### Clearance check:
- check if the chosen TcpClient is the same as initial instance</v>
      </c>
    </row>
    <row r="32" spans="1:83" x14ac:dyDescent="0.25">
      <c r="A32" s="116" t="s">
        <v>89</v>
      </c>
      <c r="B32" s="25" t="s">
        <v>90</v>
      </c>
      <c r="C32" s="25" t="s">
        <v>90</v>
      </c>
      <c r="D32" s="25" t="s">
        <v>90</v>
      </c>
      <c r="E32" s="25" t="s">
        <v>90</v>
      </c>
      <c r="F32" s="25" t="s">
        <v>90</v>
      </c>
      <c r="G32" s="25" t="s">
        <v>90</v>
      </c>
      <c r="H32" s="25" t="s">
        <v>90</v>
      </c>
      <c r="I32" s="25" t="s">
        <v>90</v>
      </c>
      <c r="J32" s="25" t="s">
        <v>90</v>
      </c>
      <c r="K32" s="25" t="s">
        <v>90</v>
      </c>
      <c r="L32" s="25" t="s">
        <v>90</v>
      </c>
      <c r="M32" s="25" t="s">
        <v>90</v>
      </c>
      <c r="N32" s="25" t="s">
        <v>90</v>
      </c>
      <c r="O32" s="25" t="s">
        <v>90</v>
      </c>
      <c r="P32" s="25" t="s">
        <v>90</v>
      </c>
      <c r="Q32" s="25" t="s">
        <v>90</v>
      </c>
      <c r="R32" s="25" t="s">
        <v>90</v>
      </c>
      <c r="S32" s="25" t="s">
        <v>90</v>
      </c>
      <c r="T32" s="25" t="s">
        <v>90</v>
      </c>
      <c r="U32" s="25" t="s">
        <v>90</v>
      </c>
      <c r="V32" s="25" t="s">
        <v>90</v>
      </c>
      <c r="W32" s="25" t="s">
        <v>90</v>
      </c>
      <c r="X32" s="25" t="s">
        <v>90</v>
      </c>
      <c r="Y32" s="25" t="s">
        <v>90</v>
      </c>
      <c r="Z32" s="25" t="s">
        <v>90</v>
      </c>
      <c r="AA32" s="25" t="s">
        <v>90</v>
      </c>
      <c r="AB32" s="25" t="s">
        <v>90</v>
      </c>
      <c r="AC32" s="25" t="s">
        <v>90</v>
      </c>
      <c r="AD32" s="25" t="s">
        <v>90</v>
      </c>
      <c r="AE32" s="25" t="s">
        <v>90</v>
      </c>
      <c r="AF32" s="25" t="s">
        <v>90</v>
      </c>
      <c r="AG32" s="25" t="s">
        <v>90</v>
      </c>
      <c r="AH32" s="25" t="s">
        <v>90</v>
      </c>
      <c r="AI32" s="25" t="s">
        <v>90</v>
      </c>
      <c r="AJ32" s="25" t="s">
        <v>90</v>
      </c>
      <c r="AK32" s="25" t="s">
        <v>90</v>
      </c>
      <c r="AL32" s="25" t="s">
        <v>90</v>
      </c>
      <c r="AM32" s="25" t="s">
        <v>90</v>
      </c>
      <c r="AN32" s="25" t="s">
        <v>90</v>
      </c>
      <c r="AO32" s="25" t="s">
        <v>90</v>
      </c>
      <c r="AP32" s="25" t="s">
        <v>90</v>
      </c>
      <c r="AQ32" s="25" t="s">
        <v>90</v>
      </c>
      <c r="AR32" s="25" t="s">
        <v>90</v>
      </c>
      <c r="AS32" s="25" t="s">
        <v>90</v>
      </c>
      <c r="AT32" s="25" t="s">
        <v>90</v>
      </c>
      <c r="AU32" s="25" t="s">
        <v>90</v>
      </c>
      <c r="AV32" s="25" t="s">
        <v>90</v>
      </c>
      <c r="AW32" s="25" t="s">
        <v>90</v>
      </c>
      <c r="AX32" s="25" t="s">
        <v>90</v>
      </c>
      <c r="AY32" s="25" t="s">
        <v>90</v>
      </c>
      <c r="AZ32" s="25" t="s">
        <v>90</v>
      </c>
      <c r="BA32" s="25" t="s">
        <v>90</v>
      </c>
      <c r="BB32" s="25" t="s">
        <v>90</v>
      </c>
      <c r="BC32" s="25" t="s">
        <v>90</v>
      </c>
      <c r="BD32" s="25" t="s">
        <v>90</v>
      </c>
      <c r="BE32" s="25" t="s">
        <v>90</v>
      </c>
      <c r="BF32" s="25" t="s">
        <v>90</v>
      </c>
      <c r="BG32" s="25" t="s">
        <v>90</v>
      </c>
      <c r="BH32" s="25" t="s">
        <v>90</v>
      </c>
      <c r="BI32" s="25" t="s">
        <v>90</v>
      </c>
      <c r="BJ32" s="25" t="s">
        <v>90</v>
      </c>
      <c r="BK32" s="25" t="s">
        <v>90</v>
      </c>
      <c r="BL32" s="25" t="s">
        <v>90</v>
      </c>
      <c r="BM32" s="25" t="s">
        <v>90</v>
      </c>
      <c r="BN32" s="25" t="s">
        <v>90</v>
      </c>
      <c r="BO32" s="25" t="s">
        <v>90</v>
      </c>
      <c r="BP32" s="25" t="s">
        <v>90</v>
      </c>
      <c r="BQ32" s="25" t="s">
        <v>90</v>
      </c>
      <c r="BR32" s="25" t="s">
        <v>90</v>
      </c>
      <c r="BS32" s="25" t="s">
        <v>90</v>
      </c>
      <c r="BT32" s="25" t="s">
        <v>90</v>
      </c>
      <c r="BU32" s="25" t="s">
        <v>90</v>
      </c>
      <c r="BV32" s="25" t="s">
        <v>90</v>
      </c>
      <c r="BW32" s="25" t="s">
        <v>90</v>
      </c>
      <c r="BX32" s="25" t="s">
        <v>90</v>
      </c>
      <c r="BY32" s="25" t="s">
        <v>90</v>
      </c>
      <c r="BZ32" s="25" t="s">
        <v>90</v>
      </c>
      <c r="CA32" s="25" t="s">
        <v>90</v>
      </c>
      <c r="CB32" s="25" t="s">
        <v>90</v>
      </c>
      <c r="CC32" s="25" t="s">
        <v>90</v>
      </c>
      <c r="CD32" s="25" t="s">
        <v>90</v>
      </c>
      <c r="CE32" s="25" t="s">
        <v>90</v>
      </c>
    </row>
    <row r="33" spans="1:83" ht="90" x14ac:dyDescent="0.25">
      <c r="A33" s="116"/>
      <c r="B33" s="26" t="s">
        <v>163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 t="s">
        <v>44</v>
      </c>
      <c r="J33" s="106" t="str">
        <f>CONCATENATE("#### Preparation:
- GET CC and randomly choose an ",J2," instance
- PUT  ",J3,"
    - with proper authorization code
    - with uuid from random chosen ",J2,"
   - without request-body")</f>
        <v>#### Preparation:
- GET CC and randomly choose an ActionProfile instance
- PUT  configuration/consequent-operation-reference
    - with proper authorization code
    - with uuid from random chosen ActionProfile
   - without request-body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s="106" t="str">
        <f>CONCATENATE("#### Preparation:
- GET CC and randomly choose an ",P2," instance
- PUT  ",P3,"
    - with proper authorization code
    - with uuid from random chosen ",P2,"
   - without request-body")</f>
        <v>#### Preparation:
- GET CC and randomly choose an ResponseProfile instance
- PUT  configuration/value
    - with proper authorization code
    - with uuid from random chosen ResponseProfile
   - without request-body</v>
      </c>
      <c r="Q33" t="s">
        <v>44</v>
      </c>
      <c r="R33" t="s">
        <v>44</v>
      </c>
      <c r="S33" t="s">
        <v>44</v>
      </c>
      <c r="T33" s="106" t="str">
        <f>CONCATENATE("#### Preparation:
- GET CC and randomly choose an ",T2," instance
- PUT  ",T3,"
    - with proper authorization code
    - with uuid from random chosen ",T2,"
   - without request-body")</f>
        <v>#### Preparation:
- GET CC and randomly choose an FileProfile instance
- PUT  configuration/file-path
    - with proper authorization code
    - with uuid from random chosen FileProfile
   - without request-body</v>
      </c>
      <c r="U33" t="s">
        <v>44</v>
      </c>
      <c r="V33" s="106" t="str">
        <f>CONCATENATE("#### Preparation:
- GET CC and randomly choose an ",V2," instance
- PUT  ",V3,"
    - with proper authorization code
    - with uuid from random chosen ",V2,"
   - without request-body")</f>
        <v>#### Preparation:
- GET CC and randomly choose an FileProfile instance
- PUT  configuration/user-name
    - with proper authorization code
    - with uuid from random chosen FileProfile
   - without request-body</v>
      </c>
      <c r="W33" t="s">
        <v>44</v>
      </c>
      <c r="X33" s="106" t="str">
        <f>CONCATENATE("#### Preparation:
- GET CC and randomly choose an ",X2," instance
- PUT  ",X3,"
    - with proper authorization code
    - with uuid from random chosen ",X2,"
   - without request-body")</f>
        <v>#### Preparation:
- GET CC and randomly choose an FileProfile instance
- PUT  configuration/password
    - with proper authorization code
    - with uuid from random chosen FileProfile
   - without request-body</v>
      </c>
      <c r="Y33" t="s">
        <v>44</v>
      </c>
      <c r="Z33" s="106" t="str">
        <f>CONCATENATE("#### Preparation:
- GET CC and randomly choose an ",Z2," instance
- PUT  ",Z3,"
    - with proper authorization code
    - with uuid from random chosen ",Z2,"
   - without request-body")</f>
        <v>#### Preparation:
- GET CC and randomly choose an FileProfile instance
- PUT  configuration/operation
    - with proper authorization code
    - with uuid from random chosen FileProfile
   - without request-body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s="106" t="str">
        <f>CONCATENATE("#### Preparation:
- GET CC and randomly choose an ",AF2," instance
- PUT  ",AF3,"
    - with proper authorization code
    - with uuid from random chosen ",AF2,"
   - without request-body")</f>
        <v>#### Preparation:
- GET CC and randomly choose an IntegerProfile instance
- PUT  configuration/integer-value
    - with proper authorization code
    - with uuid from random chosen IntegerProfile
   - without request-body</v>
      </c>
      <c r="AG33" t="s">
        <v>44</v>
      </c>
      <c r="AH33" t="s">
        <v>44</v>
      </c>
      <c r="AI33" t="s">
        <v>44</v>
      </c>
      <c r="AJ33" t="s">
        <v>44</v>
      </c>
      <c r="AK33" s="106" t="str">
        <f>CONCATENATE("#### Preparation:
- GET CC and randomly choose an ",AK2," instance
- PUT  ",AK3,"
    - with proper authorization code
    - with uuid from random chosen ",AK2,"
   - without request-body")</f>
        <v>#### Preparation:
- GET CC and randomly choose an StringProfile instance
- PUT  configuration/string-value
    - with proper authorization code
    - with uuid from random chosen StringProfile
   - without request-body</v>
      </c>
      <c r="AL33" t="s">
        <v>44</v>
      </c>
      <c r="AM33" t="s">
        <v>44</v>
      </c>
      <c r="AN33" s="106" t="str">
        <f>CONCATENATE("#### Preparation:
- GET CC and randomly choose an ",AN2," instance
- PUT  ",AN3,"
    - with proper authorization code
    - with uuid from random chosen ",AN2,"
   - without request-body")</f>
        <v>#### Preparation:
- GET CC and randomly choose an OperationServer instance
- PUT  configuration/life-cycle-state
    - with proper authorization code
    - with uuid from random chosen OperationServer
   - without request-body</v>
      </c>
      <c r="AO33" t="s">
        <v>44</v>
      </c>
      <c r="AP33" s="106" t="str">
        <f>CONCATENATE("#### Preparation:
- GET CC and randomly choose an ",AP2," instance
- PUT  ",AP3,"
    - with proper authorization code
    - with uuid from random chosen ",AP2,"
   - without request-body")</f>
        <v>#### Preparation:
- GET CC and randomly choose an OperationServer instance
- PUT  configuration/operation-key
    - with proper authorization code
    - with uuid from random chosen OperationServer
   - without request-body</v>
      </c>
      <c r="AQ33" t="s">
        <v>44</v>
      </c>
      <c r="AR33" t="s">
        <v>44</v>
      </c>
      <c r="AS33" t="s">
        <v>44</v>
      </c>
      <c r="AT33" t="s">
        <v>44</v>
      </c>
      <c r="AU33" t="s">
        <v>44</v>
      </c>
      <c r="AV33" t="s">
        <v>44</v>
      </c>
      <c r="AW33" t="s">
        <v>44</v>
      </c>
      <c r="AX33" t="s">
        <v>44</v>
      </c>
      <c r="AY33" s="106" t="str">
        <f>CONCATENATE("#### Preparation:
- GET CC and randomly choose an ",AY2," instance
- PUT  ",AY3,"
    - with proper authorization code
    - with uuid from random chosen ",AY2,"
   - without request-body")</f>
        <v>#### Preparation:
- GET CC and randomly choose an TcpServer instance
- PUT  configuration/description
    - with proper authorization code
    - with uuid from random chosen TcpServer
   - without request-body</v>
      </c>
      <c r="AZ33" t="s">
        <v>44</v>
      </c>
      <c r="BA33" s="106" t="str">
        <f>CONCATENATE("#### Preparation:
- GET CC and randomly choose an ",BA2," instance
- PUT  ",BA3,"
    - with proper authorization code
    - with uuid from random chosen ",BA2,"
   - without request-body")</f>
        <v>#### Preparation:
- GET CC and randomly choose an TcpServer instance
- PUT  configuration/local-protocol
    - with proper authorization code
    - with uuid from random chosen TcpServer
   - without request-body</v>
      </c>
      <c r="BB33" t="s">
        <v>44</v>
      </c>
      <c r="BC33" s="106" t="str">
        <f>CONCATENATE("#### Preparation:
- GET CC and randomly choose an ",BC2," instance
- PUT  ",BC3,"
    - with proper authorization code
    - with uuid from random chosen ",BC2,"
   - without request-body")</f>
        <v>#### Preparation:
- GET CC and randomly choose an TcpServer instance
- PUT  configuration/local-address
    - with proper authorization code
    - with uuid from random chosen TcpServer
   - without request-body</v>
      </c>
      <c r="BD33" t="s">
        <v>44</v>
      </c>
      <c r="BE33" s="106" t="str">
        <f>CONCATENATE("#### Preparation:
- GET CC and randomly choose an ",BE2," instance
- PUT  ",BE3,"
    - with proper authorization code
    - with uuid from random chosen ",BE2,"
   - without request-body")</f>
        <v>#### Preparation:
- GET CC and randomly choose an TcpServer instance
- PUT  configuration/local-port
    - with proper authorization code
    - with uuid from random chosen TcpServer
   - without request-body</v>
      </c>
      <c r="BF33" t="s">
        <v>44</v>
      </c>
      <c r="BG33" s="106" t="str">
        <f>CONCATENATE("#### Preparation:
- GET CC and randomly choose an ",BG2," instance
- PUT  ",BG3,"
    - with proper authorization code
    - with uuid from random chosen ",BG2,"
   - without request-body")</f>
        <v>#### Preparation:
- GET CC and randomly choose an OperationClient instance
- PUT  configuration/operation-name
    - with proper authorization code
    - with uuid from random chosen OperationClient
   - without request-body</v>
      </c>
      <c r="BH33" t="s">
        <v>44</v>
      </c>
      <c r="BI33" s="106" t="str">
        <f>CONCATENATE("#### Preparation:
- GET CC and randomly choose an ",BI2," instance
- PUT  ",BI3,"
    - with proper authorization code
    - with uuid from random chosen ",BI2,"
   - without request-body")</f>
        <v>#### Preparation:
- GET CC and randomly choose an OperationClient instance
- PUT  configuration/operation-key
    - with proper authorization code
    - with uuid from random chosen OperationClient
   - without request-body</v>
      </c>
      <c r="BJ33" t="s">
        <v>44</v>
      </c>
      <c r="BK33" t="s">
        <v>44</v>
      </c>
      <c r="BL33" t="s">
        <v>44</v>
      </c>
      <c r="BM33" s="106" t="str">
        <f>CONCATENATE("#### Preparation:
- GET CC and randomly choose an ",BM2," instance
- PUT  ",BM3,"
    - with proper authorization code
    - with uuid from random chosen ",BM2,"
   - without request-body")</f>
        <v>#### Preparation:
- GET CC and randomly choose an OperationClient instance
- PUT  configuration/detailed-logging-is-on
    - with proper authorization code
    - with uuid from random chosen OperationClient
   - without request-body</v>
      </c>
      <c r="BN33" t="s">
        <v>44</v>
      </c>
      <c r="BO33" s="106" t="str">
        <f>CONCATENATE("#### Preparation:
- GET CC and randomly choose an ",BO2," instance
- PUT  ",BO3,"
    - with proper authorization code
    - with uuid from random chosen ",BO2,"
   - without request-body")</f>
        <v>#### Preparation:
- GET CC and randomly choose an ElasticsearchClient instance
- PUT  configuration/auth/api-key
    - with proper authorization code
    - with uuid from random chosen ElasticsearchClient
   - without request-body</v>
      </c>
      <c r="BP33" t="s">
        <v>44</v>
      </c>
      <c r="BQ33" s="106" t="str">
        <f>CONCATENATE("#### Preparation:
- GET CC and randomly choose an ",BQ2," instance
- PUT  ",BQ3,"
    - with proper authorization code
    - with uuid from random chosen ",BQ2,"
   - without request-body")</f>
        <v>#### Preparation:
- GET CC and randomly choose an ElasticsearchClient instance
- PUT  configuration/index-alias
    - with proper authorization code
    - with uuid from random chosen ElasticsearchClient
   - without request-body</v>
      </c>
      <c r="BR33" t="s">
        <v>44</v>
      </c>
      <c r="BS33" s="106" t="str">
        <f>CONCATENATE("#### Preparation:
- GET CC and randomly choose an ",BS2," instance
- PUT  ",BS3,"
    - with proper authorization code
    - with uuid from random chosen ",BS2,"
   - without request-body")</f>
        <v>#### Preparation:
- GET CC and randomly choose an ElasticsearchClient instance
- PUT  configuration/service-records-policy
    - with proper authorization code
    - with uuid from random chosen ElasticsearchClient
   - without request-body</v>
      </c>
      <c r="BT33" t="s">
        <v>44</v>
      </c>
      <c r="BU33" t="s">
        <v>44</v>
      </c>
      <c r="BV33" t="s">
        <v>44</v>
      </c>
      <c r="BW33" s="106" t="str">
        <f>CONCATENATE("#### Preparation:
- GET CC and randomly choose an ",BW2," instance
- PUT  ",BW3,"
    - with proper authorization code
    - with uuid from random chosen ",BW2,"
   - without request-body")</f>
        <v>#### Preparation:
- GET CC and randomly choose an HttpClient instance
- PUT  configuration/application-name
    - with proper authorization code
    - with uuid from random chosen HttpClient
   - without request-body</v>
      </c>
      <c r="BX33" t="s">
        <v>44</v>
      </c>
      <c r="BY33" s="106" t="str">
        <f>CONCATENATE("#### Preparation:
- GET CC and randomly choose an ",BY2," instance
- PUT  ",BY3,"
    - with proper authorization code
    - with uuid from random chosen ",BY2,"
   - without request-body")</f>
        <v>#### Preparation:
- GET CC and randomly choose an HttpClient instance
- PUT  configuration/release-number
    - with proper authorization code
    - with uuid from random chosen HttpClient
   - without request-body</v>
      </c>
      <c r="BZ33" t="s">
        <v>44</v>
      </c>
      <c r="CA33" s="106" t="str">
        <f>CONCATENATE("#### Preparation:
- GET CC and randomly choose an ",CA2," instance
- PUT  ",CA3,"
    - with proper authorization code
    - with uuid from random chosen ",CA2,"
   - without request-body")</f>
        <v>#### Preparation:
- GET CC and randomly choose an TcpClient instance
- PUT  configuration/remote-protocol
    - with proper authorization code
    - with uuid from random chosen TcpClient
   - without request-body</v>
      </c>
      <c r="CB33" t="s">
        <v>44</v>
      </c>
      <c r="CC33" s="106" t="str">
        <f>CONCATENATE("#### Preparation:
- GET CC and randomly choose an ",CC2," instance
- PUT  ",CC3,"
    - with proper authorization code
    - with uuid from random chosen ",CC2,"
   - without request-body")</f>
        <v>#### Preparation:
- GET CC and randomly choose an TcpClient instance
- PUT  configuration/remote-address
    - with proper authorization code
    - with uuid from random chosen TcpClient
   - without request-body</v>
      </c>
      <c r="CD33" t="s">
        <v>44</v>
      </c>
      <c r="CE33" s="106" t="str">
        <f>CONCATENATE("#### Preparation:
- GET CC and randomly choose an ",CE2," instance
- PUT  ",CE3,"
    - with proper authorization code
    - with uuid from random chosen ",CE2,"
   - without request-body")</f>
        <v>#### Preparation:
- GET CC and randomly choose an TcpClient instance
- PUT  configuration/remote-port
    - with proper authorization code
    - with uuid from random chosen TcpClient
   - without request-body</v>
      </c>
    </row>
    <row r="34" spans="1:83" ht="45" x14ac:dyDescent="0.25">
      <c r="A34" s="116"/>
      <c r="B34" s="26" t="s">
        <v>92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 t="s">
        <v>44</v>
      </c>
      <c r="J34" s="65" t="str">
        <f>CONCATENATE("#### Testing:
- Checking for response-code 400")</f>
        <v>#### Testing:
- Checking for response-code 400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s="65" t="str">
        <f>CONCATENATE("#### Testing:
- Checking for response-code 400")</f>
        <v>#### Testing:
- Checking for response-code 400</v>
      </c>
      <c r="Q34" t="s">
        <v>44</v>
      </c>
      <c r="R34" t="s">
        <v>44</v>
      </c>
      <c r="S34" t="s">
        <v>44</v>
      </c>
      <c r="T34" s="65" t="str">
        <f>CONCATENATE("#### Testing:
- Checking for response-code 400")</f>
        <v>#### Testing:
- Checking for response-code 400</v>
      </c>
      <c r="U34" t="s">
        <v>44</v>
      </c>
      <c r="V34" s="65" t="str">
        <f>CONCATENATE("#### Testing:
- Checking for response-code 400")</f>
        <v>#### Testing:
- Checking for response-code 400</v>
      </c>
      <c r="W34" t="s">
        <v>44</v>
      </c>
      <c r="X34" s="65" t="str">
        <f>CONCATENATE("#### Testing:
- Checking for response-code 400")</f>
        <v>#### Testing:
- Checking for response-code 400</v>
      </c>
      <c r="Y34" t="s">
        <v>44</v>
      </c>
      <c r="Z34" s="65" t="str">
        <f>CONCATENATE("#### Testing:
- Checking for response-code 400")</f>
        <v>#### Testing:
- Checking for response-code 400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s="65" t="str">
        <f>CONCATENATE("#### Testing:
- Checking for response-code 400")</f>
        <v>#### Testing:
- Checking for response-code 400</v>
      </c>
      <c r="AG34" t="s">
        <v>44</v>
      </c>
      <c r="AH34" t="s">
        <v>44</v>
      </c>
      <c r="AI34" t="s">
        <v>44</v>
      </c>
      <c r="AJ34" t="s">
        <v>44</v>
      </c>
      <c r="AK34" s="65" t="str">
        <f>CONCATENATE("#### Testing:
- Checking for response-code 400")</f>
        <v>#### Testing:
- Checking for response-code 400</v>
      </c>
      <c r="AL34" t="s">
        <v>44</v>
      </c>
      <c r="AM34" t="s">
        <v>44</v>
      </c>
      <c r="AN34" s="65" t="str">
        <f>CONCATENATE("#### Testing:
- Checking for response-code 400")</f>
        <v>#### Testing:
- Checking for response-code 400</v>
      </c>
      <c r="AO34" t="s">
        <v>44</v>
      </c>
      <c r="AP34" s="65" t="str">
        <f>CONCATENATE("#### Testing:
- Checking for response-code 400")</f>
        <v>#### Testing:
- Checking for response-code 400</v>
      </c>
      <c r="AQ34" t="s">
        <v>44</v>
      </c>
      <c r="AR34" t="s">
        <v>44</v>
      </c>
      <c r="AS34" t="s">
        <v>44</v>
      </c>
      <c r="AT34" t="s">
        <v>44</v>
      </c>
      <c r="AU34" t="s">
        <v>44</v>
      </c>
      <c r="AV34" t="s">
        <v>44</v>
      </c>
      <c r="AW34" t="s">
        <v>44</v>
      </c>
      <c r="AX34" t="s">
        <v>44</v>
      </c>
      <c r="AY34" s="65" t="str">
        <f>CONCATENATE("#### Testing:
- Checking for response-code 400")</f>
        <v>#### Testing:
- Checking for response-code 400</v>
      </c>
      <c r="AZ34" t="s">
        <v>44</v>
      </c>
      <c r="BA34" s="65" t="str">
        <f>CONCATENATE("#### Testing:
- Checking for response-code 400")</f>
        <v>#### Testing:
- Checking for response-code 400</v>
      </c>
      <c r="BB34" t="s">
        <v>44</v>
      </c>
      <c r="BC34" s="65" t="str">
        <f>CONCATENATE("#### Testing:
- Checking for response-code 400")</f>
        <v>#### Testing:
- Checking for response-code 400</v>
      </c>
      <c r="BD34" t="s">
        <v>44</v>
      </c>
      <c r="BE34" s="65" t="str">
        <f>CONCATENATE("#### Testing:
- Checking for response-code 400")</f>
        <v>#### Testing:
- Checking for response-code 400</v>
      </c>
      <c r="BF34" t="s">
        <v>44</v>
      </c>
      <c r="BG34" s="65" t="str">
        <f>CONCATENATE("#### Testing:
- Checking for response-code 400")</f>
        <v>#### Testing:
- Checking for response-code 400</v>
      </c>
      <c r="BH34" t="s">
        <v>44</v>
      </c>
      <c r="BI34" s="65" t="str">
        <f>CONCATENATE("#### Testing:
- Checking for response-code 400")</f>
        <v>#### Testing:
- Checking for response-code 400</v>
      </c>
      <c r="BJ34" t="s">
        <v>44</v>
      </c>
      <c r="BK34" t="s">
        <v>44</v>
      </c>
      <c r="BL34" t="s">
        <v>44</v>
      </c>
      <c r="BM34" s="65" t="str">
        <f>CONCATENATE("#### Testing:
- Checking for response-code 400")</f>
        <v>#### Testing:
- Checking for response-code 400</v>
      </c>
      <c r="BN34" t="s">
        <v>44</v>
      </c>
      <c r="BO34" s="65" t="str">
        <f>CONCATENATE("#### Testing:
- Checking for response-code 400")</f>
        <v>#### Testing:
- Checking for response-code 400</v>
      </c>
      <c r="BP34" t="s">
        <v>44</v>
      </c>
      <c r="BQ34" s="65" t="str">
        <f>CONCATENATE("#### Testing:
- Checking for response-code 400")</f>
        <v>#### Testing:
- Checking for response-code 400</v>
      </c>
      <c r="BR34" t="s">
        <v>44</v>
      </c>
      <c r="BS34" s="65" t="str">
        <f>CONCATENATE("#### Testing:
- Checking for response-code 400")</f>
        <v>#### Testing:
- Checking for response-code 400</v>
      </c>
      <c r="BT34" t="s">
        <v>44</v>
      </c>
      <c r="BU34" t="s">
        <v>44</v>
      </c>
      <c r="BV34" t="s">
        <v>44</v>
      </c>
      <c r="BW34" s="65" t="str">
        <f>CONCATENATE("#### Testing:
- Checking for response-code 400")</f>
        <v>#### Testing:
- Checking for response-code 400</v>
      </c>
      <c r="BX34" t="s">
        <v>44</v>
      </c>
      <c r="BY34" s="65" t="str">
        <f>CONCATENATE("#### Testing:
- Checking for response-code 400")</f>
        <v>#### Testing:
- Checking for response-code 400</v>
      </c>
      <c r="BZ34" t="s">
        <v>44</v>
      </c>
      <c r="CA34" s="65" t="str">
        <f>CONCATENATE("#### Testing:
- Checking for response-code 400")</f>
        <v>#### Testing:
- Checking for response-code 400</v>
      </c>
      <c r="CB34" t="s">
        <v>44</v>
      </c>
      <c r="CC34" s="65" t="str">
        <f>CONCATENATE("#### Testing:
- Checking for response-code 400")</f>
        <v>#### Testing:
- Checking for response-code 400</v>
      </c>
      <c r="CD34" t="s">
        <v>44</v>
      </c>
      <c r="CE34" s="65" t="str">
        <f>CONCATENATE("#### Testing:
- Checking for response-code 400")</f>
        <v>#### Testing:
- Checking for response-code 400</v>
      </c>
    </row>
    <row r="35" spans="1:83" ht="30" x14ac:dyDescent="0.25">
      <c r="A35" s="116"/>
      <c r="B35" s="62" t="s">
        <v>75</v>
      </c>
      <c r="C35" s="80" t="s">
        <v>44</v>
      </c>
      <c r="D35" s="80" t="s">
        <v>44</v>
      </c>
      <c r="E35" s="80" t="s">
        <v>44</v>
      </c>
      <c r="F35" s="80" t="s">
        <v>44</v>
      </c>
      <c r="G35" s="80" t="s">
        <v>44</v>
      </c>
      <c r="H35" s="80" t="s">
        <v>44</v>
      </c>
      <c r="I35" s="80" t="s">
        <v>44</v>
      </c>
      <c r="J35" s="68" t="str">
        <f>CONCATENATE("#### Clearing:
 - NA")</f>
        <v>#### Clearing:
 - NA</v>
      </c>
      <c r="K35" s="80" t="s">
        <v>44</v>
      </c>
      <c r="L35" s="80" t="s">
        <v>44</v>
      </c>
      <c r="M35" s="80" t="s">
        <v>44</v>
      </c>
      <c r="N35" s="80" t="s">
        <v>44</v>
      </c>
      <c r="O35" s="80" t="s">
        <v>44</v>
      </c>
      <c r="P35" s="68" t="str">
        <f>CONCATENATE("#### Clearing:
 - NA")</f>
        <v>#### Clearing:
 - NA</v>
      </c>
      <c r="Q35" s="80" t="s">
        <v>44</v>
      </c>
      <c r="R35" s="80" t="s">
        <v>44</v>
      </c>
      <c r="S35" s="80" t="s">
        <v>44</v>
      </c>
      <c r="T35" s="68" t="str">
        <f>CONCATENATE("#### Clearing:
 - NA")</f>
        <v>#### Clearing:
 - NA</v>
      </c>
      <c r="U35" s="80" t="s">
        <v>44</v>
      </c>
      <c r="V35" s="68" t="str">
        <f>CONCATENATE("#### Clearing:
 - NA")</f>
        <v>#### Clearing:
 - NA</v>
      </c>
      <c r="W35" s="80" t="s">
        <v>44</v>
      </c>
      <c r="X35" s="68" t="str">
        <f>CONCATENATE("#### Clearing:
 - NA")</f>
        <v>#### Clearing:
 - NA</v>
      </c>
      <c r="Y35" s="80" t="s">
        <v>44</v>
      </c>
      <c r="Z35" s="68" t="str">
        <f>CONCATENATE("#### Clearing:
 - NA")</f>
        <v>#### Clearing:
 - NA</v>
      </c>
      <c r="AA35" s="80" t="s">
        <v>44</v>
      </c>
      <c r="AB35" s="80" t="s">
        <v>44</v>
      </c>
      <c r="AC35" s="80" t="s">
        <v>44</v>
      </c>
      <c r="AD35" s="80" t="s">
        <v>44</v>
      </c>
      <c r="AE35" s="80" t="s">
        <v>44</v>
      </c>
      <c r="AF35" s="68" t="str">
        <f>CONCATENATE("#### Clearing:
 - NA")</f>
        <v>#### Clearing:
 - NA</v>
      </c>
      <c r="AG35" s="80" t="s">
        <v>44</v>
      </c>
      <c r="AH35" s="80" t="s">
        <v>44</v>
      </c>
      <c r="AI35" s="80" t="s">
        <v>44</v>
      </c>
      <c r="AJ35" s="80" t="s">
        <v>44</v>
      </c>
      <c r="AK35" s="68" t="str">
        <f>CONCATENATE("#### Clearing:
 - NA")</f>
        <v>#### Clearing:
 - NA</v>
      </c>
      <c r="AL35" s="80" t="s">
        <v>44</v>
      </c>
      <c r="AM35" s="80" t="s">
        <v>44</v>
      </c>
      <c r="AN35" s="68" t="str">
        <f>CONCATENATE("#### Clearing:
 - NA")</f>
        <v>#### Clearing:
 - NA</v>
      </c>
      <c r="AO35" s="80" t="s">
        <v>44</v>
      </c>
      <c r="AP35" s="68" t="str">
        <f>CONCATENATE("#### Clearing:
 - NA")</f>
        <v>#### Clearing:
 - NA</v>
      </c>
      <c r="AQ35" s="80" t="s">
        <v>44</v>
      </c>
      <c r="AR35" s="80" t="s">
        <v>44</v>
      </c>
      <c r="AS35" s="80" t="s">
        <v>44</v>
      </c>
      <c r="AT35" s="80" t="s">
        <v>44</v>
      </c>
      <c r="AU35" s="80" t="s">
        <v>44</v>
      </c>
      <c r="AV35" s="80" t="s">
        <v>44</v>
      </c>
      <c r="AW35" s="80" t="s">
        <v>44</v>
      </c>
      <c r="AX35" s="80" t="s">
        <v>44</v>
      </c>
      <c r="AY35" s="68" t="str">
        <f>CONCATENATE("#### Clearing:
 - NA")</f>
        <v>#### Clearing:
 - NA</v>
      </c>
      <c r="AZ35" s="80" t="s">
        <v>44</v>
      </c>
      <c r="BA35" s="68" t="str">
        <f>CONCATENATE("#### Clearing:
 - NA")</f>
        <v>#### Clearing:
 - NA</v>
      </c>
      <c r="BB35" s="80" t="s">
        <v>44</v>
      </c>
      <c r="BC35" s="68" t="str">
        <f>CONCATENATE("#### Clearing:
 - NA")</f>
        <v>#### Clearing:
 - NA</v>
      </c>
      <c r="BD35" s="80" t="s">
        <v>44</v>
      </c>
      <c r="BE35" s="68" t="str">
        <f>CONCATENATE("#### Clearing:
 - NA")</f>
        <v>#### Clearing:
 - NA</v>
      </c>
      <c r="BF35" s="80" t="s">
        <v>44</v>
      </c>
      <c r="BG35" s="68" t="str">
        <f>CONCATENATE("#### Clearing:
 - NA")</f>
        <v>#### Clearing:
 - NA</v>
      </c>
      <c r="BH35" s="80" t="s">
        <v>44</v>
      </c>
      <c r="BI35" s="68" t="str">
        <f>CONCATENATE("#### Clearing:
 - NA")</f>
        <v>#### Clearing:
 - NA</v>
      </c>
      <c r="BJ35" s="80" t="s">
        <v>44</v>
      </c>
      <c r="BK35" s="80" t="s">
        <v>44</v>
      </c>
      <c r="BL35" s="80" t="s">
        <v>44</v>
      </c>
      <c r="BM35" s="68" t="str">
        <f>CONCATENATE("#### Clearing:
 - NA")</f>
        <v>#### Clearing:
 - NA</v>
      </c>
      <c r="BN35" s="80" t="s">
        <v>44</v>
      </c>
      <c r="BO35" s="68" t="str">
        <f>CONCATENATE("#### Clearing:
 - NA")</f>
        <v>#### Clearing:
 - NA</v>
      </c>
      <c r="BP35" s="80" t="s">
        <v>44</v>
      </c>
      <c r="BQ35" s="68" t="str">
        <f>CONCATENATE("#### Clearing:
 - NA")</f>
        <v>#### Clearing:
 - NA</v>
      </c>
      <c r="BR35" s="80" t="s">
        <v>44</v>
      </c>
      <c r="BS35" s="68" t="str">
        <f>CONCATENATE("#### Clearing:
 - NA")</f>
        <v>#### Clearing:
 - NA</v>
      </c>
      <c r="BT35" s="80" t="s">
        <v>44</v>
      </c>
      <c r="BU35" s="80" t="s">
        <v>44</v>
      </c>
      <c r="BV35" s="80" t="s">
        <v>44</v>
      </c>
      <c r="BW35" s="68" t="str">
        <f>CONCATENATE("#### Clearing:
 - NA")</f>
        <v>#### Clearing:
 - NA</v>
      </c>
      <c r="BX35" s="80" t="s">
        <v>44</v>
      </c>
      <c r="BY35" s="68" t="str">
        <f>CONCATENATE("#### Clearing:
 - NA")</f>
        <v>#### Clearing:
 - NA</v>
      </c>
      <c r="BZ35" s="80" t="s">
        <v>44</v>
      </c>
      <c r="CA35" s="68" t="str">
        <f>CONCATENATE("#### Clearing:
 - NA")</f>
        <v>#### Clearing:
 - NA</v>
      </c>
      <c r="CB35" s="80" t="s">
        <v>44</v>
      </c>
      <c r="CC35" s="68" t="str">
        <f>CONCATENATE("#### Clearing:
 - NA")</f>
        <v>#### Clearing:
 - NA</v>
      </c>
      <c r="CD35" s="80" t="s">
        <v>44</v>
      </c>
      <c r="CE35" s="68" t="str">
        <f>CONCATENATE("#### Clearing:
 - NA")</f>
        <v>#### Clearing:
 - NA</v>
      </c>
    </row>
    <row r="36" spans="1:83" x14ac:dyDescent="0.25">
      <c r="A36" s="116" t="s">
        <v>93</v>
      </c>
      <c r="B36" s="25" t="s">
        <v>94</v>
      </c>
      <c r="C36" s="25" t="s">
        <v>94</v>
      </c>
      <c r="D36" s="25" t="s">
        <v>94</v>
      </c>
      <c r="E36" s="25" t="s">
        <v>94</v>
      </c>
      <c r="F36" s="25" t="s">
        <v>94</v>
      </c>
      <c r="G36" s="25" t="s">
        <v>94</v>
      </c>
      <c r="H36" s="25" t="s">
        <v>94</v>
      </c>
      <c r="I36" s="25" t="s">
        <v>94</v>
      </c>
      <c r="J36" s="25" t="s">
        <v>94</v>
      </c>
      <c r="K36" s="25" t="s">
        <v>94</v>
      </c>
      <c r="L36" s="25" t="s">
        <v>94</v>
      </c>
      <c r="M36" s="25" t="s">
        <v>94</v>
      </c>
      <c r="N36" s="25" t="s">
        <v>94</v>
      </c>
      <c r="O36" s="25" t="s">
        <v>94</v>
      </c>
      <c r="P36" s="25" t="s">
        <v>94</v>
      </c>
      <c r="Q36" s="25" t="s">
        <v>94</v>
      </c>
      <c r="R36" s="25" t="s">
        <v>94</v>
      </c>
      <c r="S36" s="25" t="s">
        <v>94</v>
      </c>
      <c r="T36" s="25" t="s">
        <v>94</v>
      </c>
      <c r="U36" s="25" t="s">
        <v>94</v>
      </c>
      <c r="V36" s="25" t="s">
        <v>94</v>
      </c>
      <c r="W36" s="25" t="s">
        <v>94</v>
      </c>
      <c r="X36" s="25" t="s">
        <v>94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5" t="s">
        <v>94</v>
      </c>
      <c r="AI36" s="25" t="s">
        <v>94</v>
      </c>
      <c r="AJ36" s="25" t="s">
        <v>94</v>
      </c>
      <c r="AK36" s="25" t="s">
        <v>94</v>
      </c>
      <c r="AL36" s="25" t="s">
        <v>94</v>
      </c>
      <c r="AM36" s="25" t="s">
        <v>94</v>
      </c>
      <c r="AN36" s="25" t="s">
        <v>94</v>
      </c>
      <c r="AO36" s="25" t="s">
        <v>94</v>
      </c>
      <c r="AP36" s="25" t="s">
        <v>94</v>
      </c>
      <c r="AQ36" s="25" t="s">
        <v>94</v>
      </c>
      <c r="AR36" s="25" t="s">
        <v>94</v>
      </c>
      <c r="AS36" s="25" t="s">
        <v>94</v>
      </c>
      <c r="AT36" s="25" t="s">
        <v>94</v>
      </c>
      <c r="AU36" s="25" t="s">
        <v>94</v>
      </c>
      <c r="AV36" s="25" t="s">
        <v>94</v>
      </c>
      <c r="AW36" s="25" t="s">
        <v>94</v>
      </c>
      <c r="AX36" s="25" t="s">
        <v>94</v>
      </c>
      <c r="AY36" s="25" t="s">
        <v>94</v>
      </c>
      <c r="AZ36" s="25" t="s">
        <v>94</v>
      </c>
      <c r="BA36" s="25" t="s">
        <v>94</v>
      </c>
      <c r="BB36" s="25" t="s">
        <v>94</v>
      </c>
      <c r="BC36" s="25" t="s">
        <v>94</v>
      </c>
      <c r="BD36" s="25" t="s">
        <v>94</v>
      </c>
      <c r="BE36" s="25" t="s">
        <v>94</v>
      </c>
      <c r="BF36" s="25" t="s">
        <v>94</v>
      </c>
      <c r="BG36" s="25" t="s">
        <v>94</v>
      </c>
      <c r="BH36" s="25" t="s">
        <v>94</v>
      </c>
      <c r="BI36" s="25" t="s">
        <v>94</v>
      </c>
      <c r="BJ36" s="25" t="s">
        <v>94</v>
      </c>
      <c r="BK36" s="25" t="s">
        <v>94</v>
      </c>
      <c r="BL36" s="25" t="s">
        <v>94</v>
      </c>
      <c r="BM36" s="25" t="s">
        <v>94</v>
      </c>
      <c r="BN36" s="25" t="s">
        <v>94</v>
      </c>
      <c r="BO36" s="25" t="s">
        <v>94</v>
      </c>
      <c r="BP36" s="25" t="s">
        <v>94</v>
      </c>
      <c r="BQ36" s="25" t="s">
        <v>94</v>
      </c>
      <c r="BR36" s="25" t="s">
        <v>94</v>
      </c>
      <c r="BS36" s="25" t="s">
        <v>94</v>
      </c>
      <c r="BT36" s="25" t="s">
        <v>94</v>
      </c>
      <c r="BU36" s="25" t="s">
        <v>94</v>
      </c>
      <c r="BV36" s="25" t="s">
        <v>94</v>
      </c>
      <c r="BW36" s="25" t="s">
        <v>94</v>
      </c>
      <c r="BX36" s="25" t="s">
        <v>94</v>
      </c>
      <c r="BY36" s="25" t="s">
        <v>94</v>
      </c>
      <c r="BZ36" s="25" t="s">
        <v>94</v>
      </c>
      <c r="CA36" s="25" t="s">
        <v>94</v>
      </c>
      <c r="CB36" s="25" t="s">
        <v>94</v>
      </c>
      <c r="CC36" s="25" t="s">
        <v>94</v>
      </c>
      <c r="CD36" s="25" t="s">
        <v>94</v>
      </c>
      <c r="CE36" s="25" t="s">
        <v>94</v>
      </c>
    </row>
    <row r="37" spans="1:83" ht="105" x14ac:dyDescent="0.25">
      <c r="A37" s="116"/>
      <c r="B37" s="26" t="s">
        <v>164</v>
      </c>
      <c r="C37" s="111" t="s">
        <v>44</v>
      </c>
      <c r="D37" s="111" t="s">
        <v>44</v>
      </c>
      <c r="E37" s="111" t="s">
        <v>44</v>
      </c>
      <c r="F37" s="111" t="s">
        <v>44</v>
      </c>
      <c r="G37" s="111" t="s">
        <v>44</v>
      </c>
      <c r="H37" s="111" t="s">
        <v>44</v>
      </c>
      <c r="I37" s="111" t="s">
        <v>44</v>
      </c>
      <c r="J37" s="111" t="s">
        <v>44</v>
      </c>
      <c r="K37" s="111" t="s">
        <v>44</v>
      </c>
      <c r="L37" s="111" t="s">
        <v>44</v>
      </c>
      <c r="M37" s="111" t="s">
        <v>44</v>
      </c>
      <c r="N37" s="111" t="s">
        <v>44</v>
      </c>
      <c r="O37" s="111" t="s">
        <v>44</v>
      </c>
      <c r="P37" s="107" t="str">
        <f>CONCATENATE("#### Preparation:
- GET CC and randomly choose an ",P2," instance
- PUT  ",P3,"
    - with proper authorization code
    - with uuid from random chosen ",P2,"
   - with request-body formed with random values that doesnot comply specification")</f>
        <v>#### Preparation:
- GET CC and randomly choose an ResponseProfile instance
- PUT  configuration/value
    - with proper authorization code
    - with uuid from random chosen ResponseProfile
   - with request-body formed with random values that doesnot comply specification</v>
      </c>
      <c r="Q37" s="111" t="s">
        <v>44</v>
      </c>
      <c r="R37" s="111" t="s">
        <v>44</v>
      </c>
      <c r="S37" s="111" t="s">
        <v>44</v>
      </c>
      <c r="T37" s="111" t="s">
        <v>44</v>
      </c>
      <c r="U37" s="111" t="s">
        <v>44</v>
      </c>
      <c r="V37" s="111" t="s">
        <v>44</v>
      </c>
      <c r="W37" s="111" t="s">
        <v>44</v>
      </c>
      <c r="X37" s="111" t="s">
        <v>44</v>
      </c>
      <c r="Y37" s="111" t="s">
        <v>44</v>
      </c>
      <c r="Z37" s="107" t="str">
        <f>CONCATENATE("#### Preparation:
- GET CC and randomly choose an ",Z2," instance
- PUT  ",Z3,"
    - with proper authorization code
    - with uuid from random chosen ",Z2,"
   - with request-body formed with random values that doesnot comply specification")</f>
        <v>#### Preparation:
- GET CC and randomly choose an FileProfile instance
- PUT  configuration/operation
    - with proper authorization code
    - with uuid from random chosen FileProfile
   - with request-body formed with random values that doesnot comply specification</v>
      </c>
      <c r="AA37" s="111" t="s">
        <v>44</v>
      </c>
      <c r="AB37" s="111" t="s">
        <v>44</v>
      </c>
      <c r="AC37" s="111" t="s">
        <v>44</v>
      </c>
      <c r="AD37" s="111" t="s">
        <v>44</v>
      </c>
      <c r="AE37" s="111" t="s">
        <v>44</v>
      </c>
      <c r="AF37" s="107" t="str">
        <f>CONCATENATE("#### Preparation:
- GET CC and randomly choose an ",AF2," instance
- PUT  ",AF3,"
    - with proper authorization code
    - with uuid from random chosen ",AF2,"
   - with request-body formed with random values that doesnot comply specification")</f>
        <v>#### Preparation:
- GET CC and randomly choose an IntegerProfile instance
- PUT  configuration/integer-value
    - with proper authorization code
    - with uuid from random chosen IntegerProfile
   - with request-body formed with random values that doesnot comply specification</v>
      </c>
      <c r="AG37" s="111" t="s">
        <v>44</v>
      </c>
      <c r="AH37" s="111" t="s">
        <v>44</v>
      </c>
      <c r="AI37" s="111" t="s">
        <v>44</v>
      </c>
      <c r="AJ37" s="111" t="s">
        <v>44</v>
      </c>
      <c r="AK37" s="111" t="s">
        <v>44</v>
      </c>
      <c r="AL37" s="111" t="s">
        <v>44</v>
      </c>
      <c r="AM37" s="111" t="s">
        <v>44</v>
      </c>
      <c r="AN37" s="107" t="str">
        <f>CONCATENATE("#### Preparation:
- GET CC and randomly choose an ",AN2," instance
- PUT  ",AN3,"
    - with proper authorization code
    - with uuid from random chosen ",AN2,"
   - with request-body formed with random values that doesnot comply specification")</f>
        <v>#### Preparation:
- GET CC and randomly choose an OperationServer instance
- PUT  configuration/life-cycle-state
    - with proper authorization code
    - with uuid from random chosen OperationServer
   - with request-body formed with random values that doesnot comply specification</v>
      </c>
      <c r="AO37" s="111" t="s">
        <v>44</v>
      </c>
      <c r="AP37" s="107" t="str">
        <f>CONCATENATE("#### Preparation:
- GET CC and randomly choose an ",AP2," instance
- PUT  ",AP3,"
    - with proper authorization code
    - with uuid from random chosen ",AP2,"
   - with request-body formed with random values that doesnot comply specification")</f>
        <v>#### Preparation:
- GET CC and randomly choose an OperationServer instance
- PUT  configuration/operation-key
    - with proper authorization code
    - with uuid from random chosen OperationServer
   - with request-body formed with random values that doesnot comply specification</v>
      </c>
      <c r="AQ37" s="111" t="s">
        <v>44</v>
      </c>
      <c r="AR37" s="111" t="s">
        <v>44</v>
      </c>
      <c r="AS37" s="111" t="s">
        <v>44</v>
      </c>
      <c r="AT37" s="111" t="s">
        <v>44</v>
      </c>
      <c r="AU37" s="111" t="s">
        <v>44</v>
      </c>
      <c r="AV37" s="111" t="s">
        <v>44</v>
      </c>
      <c r="AW37" s="111" t="s">
        <v>44</v>
      </c>
      <c r="AX37" s="111" t="s">
        <v>44</v>
      </c>
      <c r="AY37" s="111" t="s">
        <v>44</v>
      </c>
      <c r="AZ37" s="111" t="s">
        <v>44</v>
      </c>
      <c r="BA37" s="107" t="str">
        <f>CONCATENATE("#### Preparation:
- GET CC and randomly choose an ",BA2," instance
- PUT  ",BA3,"
    - with proper authorization code
    - with uuid from random chosen ",BA2,"
   - with request-body formed with random values that doesnot comply specification")</f>
        <v>#### Preparation:
- GET CC and randomly choose an TcpServer instance
- PUT  configuration/local-protocol
    - with proper authorization code
    - with uuid from random chosen TcpServer
   - with request-body formed with random values that doesnot comply specification</v>
      </c>
      <c r="BB37" s="111" t="s">
        <v>44</v>
      </c>
      <c r="BC37" s="107" t="str">
        <f>CONCATENATE("#### Preparation:
- GET CC and randomly choose an ",BC2," instance
- PUT  ",BC3,"
    - with proper authorization code
    - with uuid from random chosen ",BC2,"
   - with request-body formed with random values that doesnot comply specification")</f>
        <v>#### Preparation:
- GET CC and randomly choose an TcpServer instance
- PUT  configuration/local-address
    - with proper authorization code
    - with uuid from random chosen TcpServer
   - with request-body formed with random values that doesnot comply specification</v>
      </c>
      <c r="BD37" s="111" t="s">
        <v>44</v>
      </c>
      <c r="BE37" s="107" t="str">
        <f>CONCATENATE("#### Preparation:
- GET CC and randomly choose an ",BE2," instance
- PUT  ",BE3,"
    - with proper authorization code
    - with uuid from random chosen ",BE2,"
   - with request-body formed with random values that doesnot comply specification")</f>
        <v>#### Preparation:
- GET CC and randomly choose an TcpServer instance
- PUT  configuration/local-port
    - with proper authorization code
    - with uuid from random chosen TcpServer
   - with request-body formed with random values that doesnot comply specification</v>
      </c>
      <c r="BF37" s="111" t="s">
        <v>44</v>
      </c>
      <c r="BG37" s="107" t="str">
        <f>CONCATENATE("#### Preparation:
- GET CC and randomly choose an ",BG2," instance
- PUT  ",BG3,"
    - with proper authorization code
    - with uuid from random chosen ",BG2,"
   - with request-body formed with random values that doesnot comply specification")</f>
        <v>#### Preparation:
- GET CC and randomly choose an OperationClient instance
- PUT  configuration/operation-name
    - with proper authorization code
    - with uuid from random chosen OperationClient
   - with request-body formed with random values that doesnot comply specification</v>
      </c>
      <c r="BH37" s="111" t="s">
        <v>44</v>
      </c>
      <c r="BI37" s="107" t="str">
        <f>CONCATENATE("#### Preparation:
- GET CC and randomly choose an ",BI2," instance
- PUT  ",BI3,"
    - with proper authorization code
    - with uuid from random chosen ",BI2,"
   - with request-body formed with random values that doesnot comply specification")</f>
        <v>#### Preparation:
- GET CC and randomly choose an OperationClient instance
- PUT  configuration/operation-key
    - with proper authorization code
    - with uuid from random chosen OperationClient
   - with request-body formed with random values that doesnot comply specification</v>
      </c>
      <c r="BJ37" s="111" t="s">
        <v>44</v>
      </c>
      <c r="BK37" s="111" t="s">
        <v>44</v>
      </c>
      <c r="BL37" s="111" t="s">
        <v>44</v>
      </c>
      <c r="BM37" s="107" t="str">
        <f>CONCATENATE("#### Preparation:
- GET CC and randomly choose an ",BM2," instance
- PUT  ",BM3,"
    - with proper authorization code
    - with uuid from random chosen ",BM2,"
   - with request-body formed with random values that doesnot comply specification")</f>
        <v>#### Preparation:
- GET CC and randomly choose an OperationClient instance
- PUT  configuration/detailed-logging-is-on
    - with proper authorization code
    - with uuid from random chosen OperationClient
   - with request-body formed with random values that doesnot comply specification</v>
      </c>
      <c r="BN37" s="111" t="s">
        <v>44</v>
      </c>
      <c r="BO37" s="111" t="s">
        <v>44</v>
      </c>
      <c r="BP37" s="111" t="s">
        <v>44</v>
      </c>
      <c r="BQ37" s="111" t="s">
        <v>44</v>
      </c>
      <c r="BR37" s="111" t="s">
        <v>44</v>
      </c>
      <c r="BS37" s="107" t="str">
        <f>CONCATENATE("#### Preparation:
- GET CC and randomly choose an ",BS2," instance
- PUT  ",BS3,"
    - with proper authorization code
    - with uuid from random chosen ",BS2,"
   - with request-body formed with random values that doesnot comply specification")</f>
        <v>#### Preparation:
- GET CC and randomly choose an ElasticsearchClient instance
- PUT  configuration/service-records-policy
    - with proper authorization code
    - with uuid from random chosen ElasticsearchClient
   - with request-body formed with random values that doesnot comply specification</v>
      </c>
      <c r="BT37" s="111" t="s">
        <v>44</v>
      </c>
      <c r="BU37" s="111" t="s">
        <v>44</v>
      </c>
      <c r="BV37" s="111" t="s">
        <v>44</v>
      </c>
      <c r="BW37" s="107" t="str">
        <f>CONCATENATE("#### Preparation:
- GET CC and randomly choose an ",BW2," instance
- PUT  ",BW3,"
    - with proper authorization code
    - with uuid from random chosen ",BW2,"
   - with request-body formed with random values that doesnot comply specification")</f>
        <v>#### Preparation:
- GET CC and randomly choose an HttpClient instance
- PUT  configuration/application-name
    - with proper authorization code
    - with uuid from random chosen HttpClient
   - with request-body formed with random values that doesnot comply specification</v>
      </c>
      <c r="BX37" s="111" t="s">
        <v>44</v>
      </c>
      <c r="BY37" s="107" t="str">
        <f>CONCATENATE("#### Preparation:
- GET CC and randomly choose an ",BY2," instance
- PUT  ",BY3,"
    - with proper authorization code
    - with uuid from random chosen ",BY2,"
   - with request-body formed with random values that doesnot comply specification")</f>
        <v>#### Preparation:
- GET CC and randomly choose an HttpClient instance
- PUT  configuration/release-number
    - with proper authorization code
    - with uuid from random chosen HttpClient
   - with request-body formed with random values that doesnot comply specification</v>
      </c>
      <c r="BZ37" s="111" t="s">
        <v>44</v>
      </c>
      <c r="CA37" s="107" t="str">
        <f>CONCATENATE("#### Preparation:
- GET CC and randomly choose an ",CA2," instance
- PUT  ",CA3,"
    - with proper authorization code
    - with uuid from random chosen ",CA2,"
   - with request-body formed with random values that doesnot comply specification")</f>
        <v>#### Preparation:
- GET CC and randomly choose an TcpClient instance
- PUT  configuration/remote-protocol
    - with proper authorization code
    - with uuid from random chosen TcpClient
   - with request-body formed with random values that doesnot comply specification</v>
      </c>
      <c r="CB37" s="111" t="s">
        <v>44</v>
      </c>
      <c r="CC37" s="107" t="str">
        <f>CONCATENATE("#### Preparation:
- GET CC and randomly choose an ",CC2," instance
- PUT  ",CC3,"
    - with proper authorization code
    - with uuid from random chosen ",CC2,"
   - with request-body formed with random values that doesnot comply specification")</f>
        <v>#### Preparation:
- GET CC and randomly choose an TcpClient instance
- PUT  configuration/remote-address
    - with proper authorization code
    - with uuid from random chosen TcpClient
   - with request-body formed with random values that doesnot comply specification</v>
      </c>
      <c r="CD37" s="111" t="s">
        <v>44</v>
      </c>
      <c r="CE37" s="107" t="str">
        <f>CONCATENATE("#### Preparation:
- GET CC and randomly choose an ",CE2," instance
- PUT  ",CE3,"
    - with proper authorization code
    - with uuid from random chosen ",CE2,"
   - with request-body formed with random values that doesnot comply specification")</f>
        <v>#### Preparation:
- GET CC and randomly choose an TcpClient instance
- PUT  configuration/remote-port
    - with proper authorization code
    - with uuid from random chosen TcpClient
   - with request-body formed with random values that doesnot comply specification</v>
      </c>
    </row>
    <row r="38" spans="1:83" ht="45" x14ac:dyDescent="0.25">
      <c r="A38" s="116"/>
      <c r="B38" s="26" t="s">
        <v>92</v>
      </c>
      <c r="C38" s="111" t="s">
        <v>44</v>
      </c>
      <c r="D38" s="111" t="s">
        <v>44</v>
      </c>
      <c r="E38" s="111" t="s">
        <v>44</v>
      </c>
      <c r="F38" s="111" t="s">
        <v>44</v>
      </c>
      <c r="G38" s="111" t="s">
        <v>44</v>
      </c>
      <c r="H38" s="111" t="s">
        <v>44</v>
      </c>
      <c r="I38" s="111" t="s">
        <v>44</v>
      </c>
      <c r="J38" s="111" t="s">
        <v>44</v>
      </c>
      <c r="K38" s="111" t="s">
        <v>44</v>
      </c>
      <c r="L38" s="111" t="s">
        <v>44</v>
      </c>
      <c r="M38" s="111" t="s">
        <v>44</v>
      </c>
      <c r="N38" s="111" t="s">
        <v>44</v>
      </c>
      <c r="O38" s="111" t="s">
        <v>44</v>
      </c>
      <c r="P38" s="107" t="s">
        <v>34</v>
      </c>
      <c r="Q38" s="111" t="s">
        <v>44</v>
      </c>
      <c r="R38" s="111" t="s">
        <v>44</v>
      </c>
      <c r="S38" s="111" t="s">
        <v>44</v>
      </c>
      <c r="T38" s="111" t="s">
        <v>44</v>
      </c>
      <c r="U38" s="111" t="s">
        <v>44</v>
      </c>
      <c r="V38" s="111" t="s">
        <v>44</v>
      </c>
      <c r="W38" s="111" t="s">
        <v>44</v>
      </c>
      <c r="X38" s="111" t="s">
        <v>44</v>
      </c>
      <c r="Y38" s="111" t="s">
        <v>44</v>
      </c>
      <c r="Z38" s="107" t="s">
        <v>34</v>
      </c>
      <c r="AA38" s="111" t="s">
        <v>44</v>
      </c>
      <c r="AB38" s="111" t="s">
        <v>44</v>
      </c>
      <c r="AC38" s="111" t="s">
        <v>44</v>
      </c>
      <c r="AD38" s="111" t="s">
        <v>44</v>
      </c>
      <c r="AE38" s="111" t="s">
        <v>44</v>
      </c>
      <c r="AF38" s="107" t="s">
        <v>34</v>
      </c>
      <c r="AG38" s="111" t="s">
        <v>44</v>
      </c>
      <c r="AH38" s="111" t="s">
        <v>44</v>
      </c>
      <c r="AI38" s="111" t="s">
        <v>44</v>
      </c>
      <c r="AJ38" s="111" t="s">
        <v>44</v>
      </c>
      <c r="AK38" s="111" t="s">
        <v>44</v>
      </c>
      <c r="AL38" s="111" t="s">
        <v>44</v>
      </c>
      <c r="AM38" s="111" t="s">
        <v>44</v>
      </c>
      <c r="AN38" s="107" t="s">
        <v>34</v>
      </c>
      <c r="AO38" s="111" t="s">
        <v>44</v>
      </c>
      <c r="AP38" s="107" t="s">
        <v>34</v>
      </c>
      <c r="AQ38" s="111" t="s">
        <v>44</v>
      </c>
      <c r="AR38" s="111" t="s">
        <v>44</v>
      </c>
      <c r="AS38" s="111" t="s">
        <v>44</v>
      </c>
      <c r="AT38" s="111" t="s">
        <v>44</v>
      </c>
      <c r="AU38" s="111" t="s">
        <v>44</v>
      </c>
      <c r="AV38" s="111" t="s">
        <v>44</v>
      </c>
      <c r="AW38" s="111" t="s">
        <v>44</v>
      </c>
      <c r="AX38" s="111" t="s">
        <v>44</v>
      </c>
      <c r="AY38" s="111" t="s">
        <v>44</v>
      </c>
      <c r="AZ38" s="111" t="s">
        <v>44</v>
      </c>
      <c r="BA38" s="107" t="s">
        <v>34</v>
      </c>
      <c r="BB38" s="111" t="s">
        <v>44</v>
      </c>
      <c r="BC38" s="107" t="s">
        <v>34</v>
      </c>
      <c r="BD38" s="111" t="s">
        <v>44</v>
      </c>
      <c r="BE38" s="107" t="s">
        <v>34</v>
      </c>
      <c r="BF38" s="111" t="s">
        <v>44</v>
      </c>
      <c r="BG38" s="107" t="s">
        <v>34</v>
      </c>
      <c r="BH38" s="111" t="s">
        <v>44</v>
      </c>
      <c r="BI38" s="107" t="s">
        <v>34</v>
      </c>
      <c r="BJ38" s="111" t="s">
        <v>44</v>
      </c>
      <c r="BK38" s="111" t="s">
        <v>44</v>
      </c>
      <c r="BL38" s="111" t="s">
        <v>44</v>
      </c>
      <c r="BM38" s="107" t="s">
        <v>34</v>
      </c>
      <c r="BN38" s="111" t="s">
        <v>44</v>
      </c>
      <c r="BO38" s="111" t="s">
        <v>44</v>
      </c>
      <c r="BP38" s="111" t="s">
        <v>44</v>
      </c>
      <c r="BQ38" s="111" t="s">
        <v>44</v>
      </c>
      <c r="BR38" s="111" t="s">
        <v>44</v>
      </c>
      <c r="BS38" s="107" t="s">
        <v>34</v>
      </c>
      <c r="BT38" s="111" t="s">
        <v>44</v>
      </c>
      <c r="BU38" s="111" t="s">
        <v>44</v>
      </c>
      <c r="BV38" s="111" t="s">
        <v>44</v>
      </c>
      <c r="BW38" s="107" t="s">
        <v>34</v>
      </c>
      <c r="BX38" s="111" t="s">
        <v>44</v>
      </c>
      <c r="BY38" s="107" t="s">
        <v>34</v>
      </c>
      <c r="BZ38" s="111" t="s">
        <v>44</v>
      </c>
      <c r="CA38" s="107" t="s">
        <v>34</v>
      </c>
      <c r="CB38" s="111" t="s">
        <v>44</v>
      </c>
      <c r="CC38" s="107" t="s">
        <v>34</v>
      </c>
      <c r="CD38" s="111" t="s">
        <v>44</v>
      </c>
      <c r="CE38" s="107" t="s">
        <v>34</v>
      </c>
    </row>
    <row r="39" spans="1:83" ht="30" x14ac:dyDescent="0.25">
      <c r="A39" s="116"/>
      <c r="B39" s="62" t="str">
        <f>$B8</f>
        <v>#### Clearing:
- not applicable</v>
      </c>
      <c r="C39" s="112" t="s">
        <v>44</v>
      </c>
      <c r="D39" s="112" t="s">
        <v>44</v>
      </c>
      <c r="E39" s="112" t="s">
        <v>44</v>
      </c>
      <c r="F39" s="112" t="s">
        <v>44</v>
      </c>
      <c r="G39" s="112" t="s">
        <v>44</v>
      </c>
      <c r="H39" s="112" t="s">
        <v>44</v>
      </c>
      <c r="I39" s="112" t="s">
        <v>44</v>
      </c>
      <c r="J39" s="112" t="s">
        <v>44</v>
      </c>
      <c r="K39" s="112" t="s">
        <v>44</v>
      </c>
      <c r="L39" s="112" t="s">
        <v>44</v>
      </c>
      <c r="M39" s="112" t="s">
        <v>44</v>
      </c>
      <c r="N39" s="112" t="s">
        <v>44</v>
      </c>
      <c r="O39" s="112" t="s">
        <v>44</v>
      </c>
      <c r="P39" s="113" t="str">
        <f>$B8</f>
        <v>#### Clearing:
- not applicable</v>
      </c>
      <c r="Q39" s="112" t="s">
        <v>44</v>
      </c>
      <c r="R39" s="112" t="s">
        <v>44</v>
      </c>
      <c r="S39" s="112" t="s">
        <v>44</v>
      </c>
      <c r="T39" s="112" t="s">
        <v>44</v>
      </c>
      <c r="U39" s="112" t="s">
        <v>44</v>
      </c>
      <c r="V39" s="112" t="s">
        <v>44</v>
      </c>
      <c r="W39" s="112" t="s">
        <v>44</v>
      </c>
      <c r="X39" s="112" t="s">
        <v>44</v>
      </c>
      <c r="Y39" s="112" t="s">
        <v>44</v>
      </c>
      <c r="Z39" s="113" t="str">
        <f>$B8</f>
        <v>#### Clearing:
- not applicable</v>
      </c>
      <c r="AA39" s="112" t="s">
        <v>44</v>
      </c>
      <c r="AB39" s="112" t="s">
        <v>44</v>
      </c>
      <c r="AC39" s="112" t="s">
        <v>44</v>
      </c>
      <c r="AD39" s="112" t="s">
        <v>44</v>
      </c>
      <c r="AE39" s="112" t="s">
        <v>44</v>
      </c>
      <c r="AF39" s="113" t="str">
        <f>$B8</f>
        <v>#### Clearing:
- not applicable</v>
      </c>
      <c r="AG39" s="112" t="s">
        <v>44</v>
      </c>
      <c r="AH39" s="112" t="s">
        <v>44</v>
      </c>
      <c r="AI39" s="112" t="s">
        <v>44</v>
      </c>
      <c r="AJ39" s="112" t="s">
        <v>44</v>
      </c>
      <c r="AK39" s="112" t="s">
        <v>44</v>
      </c>
      <c r="AL39" s="112" t="s">
        <v>44</v>
      </c>
      <c r="AM39" s="112" t="s">
        <v>44</v>
      </c>
      <c r="AN39" s="113" t="str">
        <f>$B8</f>
        <v>#### Clearing:
- not applicable</v>
      </c>
      <c r="AO39" s="112" t="s">
        <v>44</v>
      </c>
      <c r="AP39" s="113" t="str">
        <f>$B8</f>
        <v>#### Clearing:
- not applicable</v>
      </c>
      <c r="AQ39" s="112" t="s">
        <v>44</v>
      </c>
      <c r="AR39" s="112" t="s">
        <v>44</v>
      </c>
      <c r="AS39" s="112" t="s">
        <v>44</v>
      </c>
      <c r="AT39" s="112" t="s">
        <v>44</v>
      </c>
      <c r="AU39" s="112" t="s">
        <v>44</v>
      </c>
      <c r="AV39" s="112" t="s">
        <v>44</v>
      </c>
      <c r="AW39" s="112" t="s">
        <v>44</v>
      </c>
      <c r="AX39" s="112" t="s">
        <v>44</v>
      </c>
      <c r="AY39" s="112" t="s">
        <v>44</v>
      </c>
      <c r="AZ39" s="112" t="s">
        <v>44</v>
      </c>
      <c r="BA39" s="113" t="str">
        <f>$B8</f>
        <v>#### Clearing:
- not applicable</v>
      </c>
      <c r="BB39" s="112" t="s">
        <v>44</v>
      </c>
      <c r="BC39" s="113" t="str">
        <f>$B8</f>
        <v>#### Clearing:
- not applicable</v>
      </c>
      <c r="BD39" s="112" t="s">
        <v>44</v>
      </c>
      <c r="BE39" s="113" t="str">
        <f>$B8</f>
        <v>#### Clearing:
- not applicable</v>
      </c>
      <c r="BF39" s="112" t="s">
        <v>44</v>
      </c>
      <c r="BG39" s="113" t="str">
        <f>$B8</f>
        <v>#### Clearing:
- not applicable</v>
      </c>
      <c r="BH39" s="112" t="s">
        <v>44</v>
      </c>
      <c r="BI39" s="113" t="str">
        <f>$B8</f>
        <v>#### Clearing:
- not applicable</v>
      </c>
      <c r="BJ39" s="112" t="s">
        <v>44</v>
      </c>
      <c r="BK39" s="112" t="s">
        <v>44</v>
      </c>
      <c r="BL39" s="112" t="s">
        <v>44</v>
      </c>
      <c r="BM39" s="113" t="str">
        <f>$B8</f>
        <v>#### Clearing:
- not applicable</v>
      </c>
      <c r="BN39" s="112" t="s">
        <v>44</v>
      </c>
      <c r="BO39" s="112" t="s">
        <v>44</v>
      </c>
      <c r="BP39" s="112" t="s">
        <v>44</v>
      </c>
      <c r="BQ39" s="112" t="s">
        <v>44</v>
      </c>
      <c r="BR39" s="112" t="s">
        <v>44</v>
      </c>
      <c r="BS39" s="113" t="str">
        <f>$B8</f>
        <v>#### Clearing:
- not applicable</v>
      </c>
      <c r="BT39" s="112" t="s">
        <v>44</v>
      </c>
      <c r="BU39" s="112" t="s">
        <v>44</v>
      </c>
      <c r="BV39" s="112" t="s">
        <v>44</v>
      </c>
      <c r="BW39" s="113" t="str">
        <f>$B8</f>
        <v>#### Clearing:
- not applicable</v>
      </c>
      <c r="BX39" s="112" t="s">
        <v>44</v>
      </c>
      <c r="BY39" s="113" t="str">
        <f>$B8</f>
        <v>#### Clearing:
- not applicable</v>
      </c>
      <c r="BZ39" s="112" t="s">
        <v>44</v>
      </c>
      <c r="CA39" s="113" t="str">
        <f>$B8</f>
        <v>#### Clearing:
- not applicable</v>
      </c>
      <c r="CB39" s="112" t="s">
        <v>44</v>
      </c>
      <c r="CC39" s="113" t="str">
        <f>$B8</f>
        <v>#### Clearing:
- not applicable</v>
      </c>
      <c r="CD39" s="112" t="s">
        <v>44</v>
      </c>
      <c r="CE39" s="113" t="str">
        <f>$B8</f>
        <v>#### Clearing:
- not applicable</v>
      </c>
    </row>
    <row r="40" spans="1:83" x14ac:dyDescent="0.25">
      <c r="A40" s="65"/>
    </row>
    <row r="41" spans="1:83" x14ac:dyDescent="0.25">
      <c r="A41" s="65"/>
    </row>
    <row r="42" spans="1:83" x14ac:dyDescent="0.25">
      <c r="A42" s="65"/>
    </row>
    <row r="43" spans="1:83" x14ac:dyDescent="0.25">
      <c r="A43" s="65"/>
    </row>
    <row r="44" spans="1:83" x14ac:dyDescent="0.25">
      <c r="A44" s="65"/>
    </row>
    <row r="45" spans="1:83" x14ac:dyDescent="0.25">
      <c r="A45" s="65"/>
    </row>
    <row r="46" spans="1:83" x14ac:dyDescent="0.25">
      <c r="A46" s="65"/>
    </row>
    <row r="47" spans="1:83" x14ac:dyDescent="0.25">
      <c r="A47" s="65"/>
    </row>
    <row r="48" spans="1:83" x14ac:dyDescent="0.25">
      <c r="A48" s="65"/>
    </row>
    <row r="49" spans="1:1" x14ac:dyDescent="0.25">
      <c r="A49" s="65"/>
    </row>
    <row r="50" spans="1:1" x14ac:dyDescent="0.25">
      <c r="A50" s="65"/>
    </row>
    <row r="51" spans="1:1" x14ac:dyDescent="0.25">
      <c r="A51" s="65"/>
    </row>
    <row r="52" spans="1:1" x14ac:dyDescent="0.25">
      <c r="A52" s="65"/>
    </row>
    <row r="53" spans="1:1" x14ac:dyDescent="0.25">
      <c r="A53" s="65"/>
    </row>
    <row r="54" spans="1:1" x14ac:dyDescent="0.25">
      <c r="A54" s="65"/>
    </row>
    <row r="55" spans="1:1" x14ac:dyDescent="0.25">
      <c r="A55" s="65"/>
    </row>
    <row r="56" spans="1:1" x14ac:dyDescent="0.25">
      <c r="A56" s="65"/>
    </row>
    <row r="57" spans="1:1" x14ac:dyDescent="0.25">
      <c r="A57" s="65"/>
    </row>
    <row r="58" spans="1:1" x14ac:dyDescent="0.25">
      <c r="A58" s="65"/>
    </row>
    <row r="59" spans="1:1" x14ac:dyDescent="0.25">
      <c r="A59" s="65"/>
    </row>
    <row r="60" spans="1:1" x14ac:dyDescent="0.25">
      <c r="A60" s="65"/>
    </row>
    <row r="61" spans="1:1" x14ac:dyDescent="0.25">
      <c r="A61" s="65"/>
    </row>
    <row r="62" spans="1:1" x14ac:dyDescent="0.25">
      <c r="A62" s="65"/>
    </row>
    <row r="63" spans="1:1" x14ac:dyDescent="0.25">
      <c r="A63" s="65"/>
    </row>
    <row r="64" spans="1:1" x14ac:dyDescent="0.25">
      <c r="A64" s="65"/>
    </row>
    <row r="65" spans="1:1" x14ac:dyDescent="0.25">
      <c r="A65" s="65"/>
    </row>
    <row r="66" spans="1:1" x14ac:dyDescent="0.25">
      <c r="A66" s="65"/>
    </row>
    <row r="67" spans="1:1" x14ac:dyDescent="0.25">
      <c r="A67" s="65"/>
    </row>
    <row r="68" spans="1:1" x14ac:dyDescent="0.25">
      <c r="A68" s="65"/>
    </row>
    <row r="69" spans="1:1" x14ac:dyDescent="0.25">
      <c r="A69" s="65"/>
    </row>
    <row r="70" spans="1:1" x14ac:dyDescent="0.25">
      <c r="A70" s="65"/>
    </row>
    <row r="71" spans="1:1" x14ac:dyDescent="0.25">
      <c r="A71" s="65"/>
    </row>
    <row r="72" spans="1:1" x14ac:dyDescent="0.25">
      <c r="A72" s="65"/>
    </row>
    <row r="73" spans="1:1" x14ac:dyDescent="0.25">
      <c r="A73" s="65"/>
    </row>
    <row r="74" spans="1:1" x14ac:dyDescent="0.25">
      <c r="A74" s="65"/>
    </row>
    <row r="75" spans="1:1" x14ac:dyDescent="0.25">
      <c r="A75" s="65"/>
    </row>
    <row r="76" spans="1:1" x14ac:dyDescent="0.25">
      <c r="A76" s="65"/>
    </row>
    <row r="77" spans="1:1" x14ac:dyDescent="0.25">
      <c r="A77" s="65"/>
    </row>
    <row r="78" spans="1:1" x14ac:dyDescent="0.25">
      <c r="A78" s="65"/>
    </row>
    <row r="79" spans="1:1" x14ac:dyDescent="0.25">
      <c r="A79" s="65"/>
    </row>
    <row r="80" spans="1:1" x14ac:dyDescent="0.25">
      <c r="A80" s="65"/>
    </row>
    <row r="81" spans="1:1" x14ac:dyDescent="0.25">
      <c r="A81" s="65"/>
    </row>
    <row r="82" spans="1:1" x14ac:dyDescent="0.25">
      <c r="A82" s="65"/>
    </row>
    <row r="83" spans="1:1" x14ac:dyDescent="0.25">
      <c r="A83" s="65"/>
    </row>
    <row r="84" spans="1:1" x14ac:dyDescent="0.25">
      <c r="A84" s="65"/>
    </row>
    <row r="85" spans="1:1" x14ac:dyDescent="0.25">
      <c r="A85" s="65"/>
    </row>
    <row r="86" spans="1:1" x14ac:dyDescent="0.25">
      <c r="A86" s="65"/>
    </row>
    <row r="87" spans="1:1" x14ac:dyDescent="0.25">
      <c r="A87" s="65"/>
    </row>
    <row r="88" spans="1:1" x14ac:dyDescent="0.25">
      <c r="A88" s="65"/>
    </row>
    <row r="89" spans="1:1" x14ac:dyDescent="0.25">
      <c r="A89" s="65"/>
    </row>
    <row r="90" spans="1:1" x14ac:dyDescent="0.25">
      <c r="A90" s="65"/>
    </row>
    <row r="91" spans="1:1" x14ac:dyDescent="0.25">
      <c r="A91" s="65"/>
    </row>
    <row r="92" spans="1:1" x14ac:dyDescent="0.25">
      <c r="A92" s="65"/>
    </row>
    <row r="93" spans="1:1" x14ac:dyDescent="0.25">
      <c r="A93" s="65"/>
    </row>
    <row r="94" spans="1:1" x14ac:dyDescent="0.25">
      <c r="A94" s="65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 s="80"/>
    </row>
    <row r="127" spans="1:1" x14ac:dyDescent="0.25">
      <c r="A127" s="119" t="s">
        <v>134</v>
      </c>
    </row>
    <row r="128" spans="1:1" x14ac:dyDescent="0.25">
      <c r="A128" s="119"/>
    </row>
    <row r="129" spans="1:1" x14ac:dyDescent="0.25">
      <c r="A129" s="117"/>
    </row>
    <row r="130" spans="1:1" x14ac:dyDescent="0.25">
      <c r="A130" s="117"/>
    </row>
    <row r="131" spans="1:1" x14ac:dyDescent="0.25">
      <c r="A131" s="117"/>
    </row>
    <row r="132" spans="1:1" x14ac:dyDescent="0.25">
      <c r="A132" s="117"/>
    </row>
    <row r="133" spans="1:1" x14ac:dyDescent="0.25">
      <c r="A133" s="119" t="s">
        <v>138</v>
      </c>
    </row>
    <row r="134" spans="1:1" x14ac:dyDescent="0.25">
      <c r="A134" s="119"/>
    </row>
    <row r="135" spans="1:1" x14ac:dyDescent="0.25">
      <c r="A135" s="117"/>
    </row>
    <row r="136" spans="1:1" x14ac:dyDescent="0.25">
      <c r="A136" s="117"/>
    </row>
    <row r="137" spans="1:1" x14ac:dyDescent="0.25">
      <c r="A137" s="117"/>
    </row>
    <row r="138" spans="1:1" x14ac:dyDescent="0.25">
      <c r="A138" s="117"/>
    </row>
    <row r="139" spans="1:1" x14ac:dyDescent="0.25">
      <c r="A139" s="119" t="s">
        <v>141</v>
      </c>
    </row>
    <row r="140" spans="1:1" x14ac:dyDescent="0.25">
      <c r="A140" s="117"/>
    </row>
    <row r="141" spans="1:1" x14ac:dyDescent="0.25">
      <c r="A141" s="117"/>
    </row>
    <row r="142" spans="1:1" x14ac:dyDescent="0.25">
      <c r="A142" s="117"/>
    </row>
    <row r="143" spans="1:1" x14ac:dyDescent="0.25">
      <c r="A143" s="117"/>
    </row>
    <row r="144" spans="1:1" x14ac:dyDescent="0.25">
      <c r="A144" s="119" t="s">
        <v>144</v>
      </c>
    </row>
    <row r="145" spans="1:1" x14ac:dyDescent="0.25">
      <c r="A145" s="119"/>
    </row>
    <row r="146" spans="1:1" x14ac:dyDescent="0.25">
      <c r="A146" s="117"/>
    </row>
    <row r="147" spans="1:1" x14ac:dyDescent="0.25">
      <c r="A147" s="117"/>
    </row>
    <row r="148" spans="1:1" x14ac:dyDescent="0.25">
      <c r="A148" s="117"/>
    </row>
    <row r="149" spans="1:1" x14ac:dyDescent="0.25">
      <c r="A149" s="117"/>
    </row>
    <row r="150" spans="1:1" x14ac:dyDescent="0.25">
      <c r="A150" s="89"/>
    </row>
  </sheetData>
  <mergeCells count="12">
    <mergeCell ref="A144:A149"/>
    <mergeCell ref="A5:A8"/>
    <mergeCell ref="A9:A12"/>
    <mergeCell ref="A13:A17"/>
    <mergeCell ref="A18:A21"/>
    <mergeCell ref="A23:A26"/>
    <mergeCell ref="A27:A30"/>
    <mergeCell ref="A32:A35"/>
    <mergeCell ref="A36:A39"/>
    <mergeCell ref="A127:A132"/>
    <mergeCell ref="A133:A138"/>
    <mergeCell ref="A139:A143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ServiceLayer</vt:lpstr>
      <vt:lpstr>OamLayer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2023-03-02T07:56:05Z</dcterms:created>
  <dcterms:modified xsi:type="dcterms:W3CDTF">2023-03-06T14:04:18Z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655256-13e9-4c0b-ba73-c54361842301_Enabled">
    <vt:lpwstr>true</vt:lpwstr>
  </property>
  <property fmtid="{D5CDD505-2E9C-101B-9397-08002B2CF9AE}" pid="3" name="MSIP_Label_ec655256-13e9-4c0b-ba73-c54361842301_SetDate">
    <vt:lpwstr>2023-03-02T07:59:44Z</vt:lpwstr>
  </property>
  <property fmtid="{D5CDD505-2E9C-101B-9397-08002B2CF9AE}" pid="4" name="MSIP_Label_ec655256-13e9-4c0b-ba73-c54361842301_Method">
    <vt:lpwstr>Privileged</vt:lpwstr>
  </property>
  <property fmtid="{D5CDD505-2E9C-101B-9397-08002B2CF9AE}" pid="5" name="MSIP_Label_ec655256-13e9-4c0b-ba73-c54361842301_Name">
    <vt:lpwstr>Public</vt:lpwstr>
  </property>
  <property fmtid="{D5CDD505-2E9C-101B-9397-08002B2CF9AE}" pid="6" name="MSIP_Label_ec655256-13e9-4c0b-ba73-c54361842301_SiteId">
    <vt:lpwstr>edf442f5-b994-4c86-a131-b42b03a16c95</vt:lpwstr>
  </property>
  <property fmtid="{D5CDD505-2E9C-101B-9397-08002B2CF9AE}" pid="7" name="MSIP_Label_ec655256-13e9-4c0b-ba73-c54361842301_ActionId">
    <vt:lpwstr>f064137e-4ec8-483a-b3f1-2eca9b30eae9</vt:lpwstr>
  </property>
  <property fmtid="{D5CDD505-2E9C-101B-9397-08002B2CF9AE}" pid="8" name="MSIP_Label_ec655256-13e9-4c0b-ba73-c54361842301_ContentBits">
    <vt:lpwstr>0</vt:lpwstr>
  </property>
  <property fmtid="{D5CDD505-2E9C-101B-9397-08002B2CF9AE}" pid="9" name="DLPManualFileClassification">
    <vt:lpwstr>{1A067545-A4E2-4FA1-8094-0D7902669705}</vt:lpwstr>
  </property>
  <property fmtid="{D5CDD505-2E9C-101B-9397-08002B2CF9AE}" pid="10" name="DLPManualFileClassificationLastModifiedBy">
    <vt:lpwstr>TECHMAHINDRA\IS00759329</vt:lpwstr>
  </property>
  <property fmtid="{D5CDD505-2E9C-101B-9397-08002B2CF9AE}" pid="11" name="DLPManualFileClassificationLastModificationDate">
    <vt:lpwstr>1677743987</vt:lpwstr>
  </property>
  <property fmtid="{D5CDD505-2E9C-101B-9397-08002B2CF9AE}" pid="12" name="DLPManualFileClassificationVersion">
    <vt:lpwstr>11.6.400.34</vt:lpwstr>
  </property>
</Properties>
</file>