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Danakil_KiCad_DB\To Add v2\"/>
    </mc:Choice>
  </mc:AlternateContent>
  <xr:revisionPtr revIDLastSave="0" documentId="13_ncr:1_{11265C5E-0E05-4E1A-AB24-B81E862A1D55}" xr6:coauthVersionLast="47" xr6:coauthVersionMax="47" xr10:uidLastSave="{00000000-0000-0000-0000-000000000000}"/>
  <bookViews>
    <workbookView xWindow="12410" yWindow="0" windowWidth="134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1" l="1"/>
  <c r="C101" i="1"/>
  <c r="C102" i="1"/>
  <c r="C99" i="1"/>
  <c r="C98" i="1"/>
  <c r="C97" i="1"/>
  <c r="C96" i="1"/>
  <c r="C95" i="1"/>
  <c r="C94" i="1"/>
  <c r="C37" i="1"/>
  <c r="C18" i="1"/>
  <c r="C64" i="1"/>
  <c r="C39" i="1"/>
  <c r="C16" i="1"/>
  <c r="C15" i="1"/>
  <c r="C17" i="1"/>
  <c r="C19" i="1"/>
  <c r="C91" i="1"/>
  <c r="C20" i="1"/>
  <c r="C21" i="1"/>
  <c r="C22" i="1"/>
  <c r="C23" i="1"/>
  <c r="C92" i="1"/>
  <c r="V32" i="1" s="1"/>
  <c r="C24" i="1"/>
  <c r="C25" i="1"/>
  <c r="C26" i="1"/>
  <c r="C27" i="1"/>
  <c r="C28" i="1"/>
  <c r="C29" i="1"/>
  <c r="C93" i="1"/>
  <c r="C30" i="1"/>
  <c r="C31" i="1"/>
  <c r="C32" i="1"/>
  <c r="C33" i="1"/>
  <c r="C34" i="1"/>
  <c r="C35" i="1"/>
  <c r="C36" i="1"/>
  <c r="C38" i="1"/>
  <c r="C40" i="1"/>
  <c r="C41" i="1"/>
  <c r="C42" i="1"/>
  <c r="C43" i="1"/>
  <c r="C44" i="1"/>
  <c r="C45" i="1"/>
  <c r="C46" i="1"/>
  <c r="C47" i="1"/>
  <c r="C48" i="1"/>
  <c r="V58" i="1" s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V83" i="1" s="1"/>
  <c r="C74" i="1"/>
  <c r="C75" i="1"/>
  <c r="C76" i="1"/>
  <c r="C77" i="1"/>
  <c r="C78" i="1"/>
  <c r="C79" i="1"/>
  <c r="C80" i="1"/>
  <c r="C81" i="1"/>
  <c r="C82" i="1"/>
  <c r="C83" i="1"/>
  <c r="C12" i="1"/>
  <c r="C13" i="1"/>
  <c r="C14" i="1"/>
  <c r="C10" i="1"/>
  <c r="C11" i="1"/>
  <c r="C84" i="1"/>
  <c r="C85" i="1"/>
  <c r="C86" i="1"/>
  <c r="C87" i="1"/>
  <c r="V11" i="1" s="1"/>
  <c r="C88" i="1"/>
  <c r="V12" i="1" s="1"/>
  <c r="C89" i="1"/>
  <c r="V13" i="1" s="1"/>
  <c r="C90" i="1"/>
  <c r="C8" i="1"/>
  <c r="C9" i="1"/>
  <c r="C7" i="1"/>
  <c r="G2" i="1"/>
  <c r="E2" i="1"/>
  <c r="F2" i="1"/>
  <c r="H2" i="1"/>
  <c r="I2" i="1"/>
  <c r="J2" i="1"/>
  <c r="AA7" i="1"/>
  <c r="D2" i="1"/>
  <c r="K2" i="1"/>
  <c r="L2" i="1"/>
  <c r="M2" i="1"/>
  <c r="N2" i="1"/>
  <c r="O2" i="1"/>
  <c r="P2" i="1"/>
  <c r="Q2" i="1"/>
  <c r="R2" i="1"/>
  <c r="V88" i="1" l="1"/>
  <c r="V37" i="1"/>
  <c r="V62" i="1"/>
  <c r="V61" i="1"/>
  <c r="V60" i="1"/>
  <c r="V34" i="1"/>
  <c r="V63" i="1"/>
  <c r="V87" i="1"/>
  <c r="V36" i="1"/>
  <c r="V86" i="1"/>
  <c r="V35" i="1"/>
  <c r="V59" i="1"/>
  <c r="V33" i="1"/>
  <c r="V49" i="1"/>
  <c r="V90" i="1"/>
  <c r="V92" i="1"/>
  <c r="V67" i="1"/>
  <c r="V9" i="1"/>
  <c r="V75" i="1"/>
  <c r="V73" i="1"/>
  <c r="V48" i="1"/>
  <c r="V23" i="1"/>
  <c r="V27" i="1"/>
  <c r="V51" i="1"/>
  <c r="V22" i="1"/>
  <c r="V46" i="1"/>
  <c r="V71" i="1"/>
  <c r="V74" i="1"/>
  <c r="V24" i="1"/>
  <c r="V50" i="1"/>
  <c r="V72" i="1"/>
  <c r="V19" i="1"/>
  <c r="V29" i="1"/>
  <c r="V76" i="1"/>
  <c r="V8" i="1"/>
  <c r="V20" i="1"/>
  <c r="V25" i="1"/>
  <c r="V17" i="1"/>
  <c r="V85" i="1"/>
  <c r="V21" i="1"/>
  <c r="V16" i="1"/>
  <c r="V70" i="1"/>
  <c r="V44" i="1"/>
  <c r="V15" i="1"/>
  <c r="V14" i="1"/>
  <c r="V93" i="1"/>
  <c r="V81" i="1"/>
  <c r="V68" i="1"/>
  <c r="V56" i="1"/>
  <c r="V42" i="1"/>
  <c r="V30" i="1"/>
  <c r="V80" i="1"/>
  <c r="V55" i="1"/>
  <c r="V41" i="1"/>
  <c r="V91" i="1"/>
  <c r="V79" i="1"/>
  <c r="V66" i="1"/>
  <c r="V54" i="1"/>
  <c r="V40" i="1"/>
  <c r="V28" i="1"/>
  <c r="V78" i="1"/>
  <c r="V65" i="1"/>
  <c r="V53" i="1"/>
  <c r="V39" i="1"/>
  <c r="V10" i="1"/>
  <c r="V89" i="1"/>
  <c r="V77" i="1"/>
  <c r="V64" i="1"/>
  <c r="V52" i="1"/>
  <c r="V38" i="1"/>
  <c r="V26" i="1"/>
  <c r="V84" i="1"/>
  <c r="V45" i="1"/>
  <c r="V82" i="1"/>
  <c r="V69" i="1"/>
  <c r="V57" i="1"/>
  <c r="V43" i="1"/>
  <c r="V31" i="1"/>
  <c r="V47" i="1"/>
  <c r="W25" i="1"/>
  <c r="X25" i="1" s="1"/>
  <c r="W85" i="1"/>
  <c r="X85" i="1" s="1"/>
  <c r="W79" i="1"/>
  <c r="X79" i="1" s="1"/>
  <c r="W73" i="1"/>
  <c r="X73" i="1" s="1"/>
  <c r="W64" i="1"/>
  <c r="X64" i="1" s="1"/>
  <c r="W51" i="1"/>
  <c r="X51" i="1" s="1"/>
  <c r="W42" i="1"/>
  <c r="X42" i="1" s="1"/>
  <c r="W29" i="1"/>
  <c r="X29" i="1" s="1"/>
  <c r="W89" i="1"/>
  <c r="X89" i="1" s="1"/>
  <c r="W68" i="1"/>
  <c r="X68" i="1" s="1"/>
  <c r="W55" i="1"/>
  <c r="X55" i="1" s="1"/>
  <c r="W46" i="1"/>
  <c r="X46" i="1" s="1"/>
  <c r="W33" i="1"/>
  <c r="X33" i="1" s="1"/>
  <c r="W24" i="1"/>
  <c r="X24" i="1" s="1"/>
  <c r="W93" i="1"/>
  <c r="X93" i="1" s="1"/>
  <c r="W84" i="1"/>
  <c r="X84" i="1" s="1"/>
  <c r="W78" i="1"/>
  <c r="X78" i="1" s="1"/>
  <c r="W72" i="1"/>
  <c r="X72" i="1" s="1"/>
  <c r="W59" i="1"/>
  <c r="X59" i="1" s="1"/>
  <c r="W37" i="1"/>
  <c r="X37" i="1" s="1"/>
  <c r="W28" i="1"/>
  <c r="X28" i="1" s="1"/>
  <c r="W88" i="1"/>
  <c r="X88" i="1" s="1"/>
  <c r="W63" i="1"/>
  <c r="X63" i="1" s="1"/>
  <c r="W50" i="1"/>
  <c r="X50" i="1" s="1"/>
  <c r="W41" i="1"/>
  <c r="X41" i="1" s="1"/>
  <c r="W32" i="1"/>
  <c r="X32" i="1" s="1"/>
  <c r="W92" i="1"/>
  <c r="X92" i="1" s="1"/>
  <c r="W83" i="1"/>
  <c r="X83" i="1" s="1"/>
  <c r="W77" i="1"/>
  <c r="X77" i="1" s="1"/>
  <c r="W67" i="1"/>
  <c r="X67" i="1" s="1"/>
  <c r="W54" i="1"/>
  <c r="X54" i="1" s="1"/>
  <c r="W45" i="1"/>
  <c r="X45" i="1" s="1"/>
  <c r="W36" i="1"/>
  <c r="X36" i="1" s="1"/>
  <c r="W23" i="1"/>
  <c r="X23" i="1" s="1"/>
  <c r="W71" i="1"/>
  <c r="X71" i="1" s="1"/>
  <c r="W58" i="1"/>
  <c r="X58" i="1" s="1"/>
  <c r="W49" i="1"/>
  <c r="X49" i="1" s="1"/>
  <c r="W40" i="1"/>
  <c r="X40" i="1" s="1"/>
  <c r="W27" i="1"/>
  <c r="X27" i="1" s="1"/>
  <c r="W87" i="1"/>
  <c r="X87" i="1" s="1"/>
  <c r="W82" i="1"/>
  <c r="X82" i="1" s="1"/>
  <c r="W76" i="1"/>
  <c r="X76" i="1" s="1"/>
  <c r="W62" i="1"/>
  <c r="X62" i="1" s="1"/>
  <c r="W44" i="1"/>
  <c r="X44" i="1" s="1"/>
  <c r="W31" i="1"/>
  <c r="X31" i="1" s="1"/>
  <c r="W22" i="1"/>
  <c r="X22" i="1" s="1"/>
  <c r="W91" i="1"/>
  <c r="X91" i="1" s="1"/>
  <c r="W66" i="1"/>
  <c r="X66" i="1" s="1"/>
  <c r="W53" i="1"/>
  <c r="X53" i="1" s="1"/>
  <c r="W48" i="1"/>
  <c r="X48" i="1" s="1"/>
  <c r="W35" i="1"/>
  <c r="X35" i="1" s="1"/>
  <c r="W81" i="1"/>
  <c r="X81" i="1" s="1"/>
  <c r="W75" i="1"/>
  <c r="X75" i="1" s="1"/>
  <c r="W70" i="1"/>
  <c r="X70" i="1" s="1"/>
  <c r="W57" i="1"/>
  <c r="X57" i="1" s="1"/>
  <c r="W39" i="1"/>
  <c r="X39" i="1" s="1"/>
  <c r="W26" i="1"/>
  <c r="X26" i="1" s="1"/>
  <c r="W86" i="1"/>
  <c r="X86" i="1" s="1"/>
  <c r="W61" i="1"/>
  <c r="X61" i="1" s="1"/>
  <c r="W52" i="1"/>
  <c r="X52" i="1" s="1"/>
  <c r="W43" i="1"/>
  <c r="X43" i="1" s="1"/>
  <c r="W30" i="1"/>
  <c r="X30" i="1" s="1"/>
  <c r="W21" i="1"/>
  <c r="X21" i="1" s="1"/>
  <c r="W90" i="1"/>
  <c r="X90" i="1" s="1"/>
  <c r="W80" i="1"/>
  <c r="X80" i="1" s="1"/>
  <c r="W74" i="1"/>
  <c r="X74" i="1" s="1"/>
  <c r="W65" i="1"/>
  <c r="X65" i="1" s="1"/>
  <c r="W56" i="1"/>
  <c r="X56" i="1" s="1"/>
  <c r="W47" i="1"/>
  <c r="X47" i="1" s="1"/>
  <c r="W34" i="1"/>
  <c r="X34" i="1" s="1"/>
  <c r="W69" i="1"/>
  <c r="X69" i="1" s="1"/>
  <c r="W60" i="1"/>
  <c r="X60" i="1" s="1"/>
  <c r="W38" i="1"/>
  <c r="X38" i="1" s="1"/>
  <c r="W20" i="1"/>
  <c r="X20" i="1" s="1"/>
  <c r="W19" i="1"/>
  <c r="X19" i="1" s="1"/>
  <c r="W16" i="1"/>
  <c r="X16" i="1" s="1"/>
  <c r="W10" i="1"/>
  <c r="X10" i="1" s="1"/>
  <c r="W18" i="1"/>
  <c r="X18" i="1" s="1"/>
  <c r="W9" i="1"/>
  <c r="X9" i="1" s="1"/>
  <c r="W14" i="1"/>
  <c r="X14" i="1" s="1"/>
  <c r="W8" i="1"/>
  <c r="X8" i="1" s="1"/>
  <c r="W15" i="1"/>
  <c r="X15" i="1" s="1"/>
  <c r="W13" i="1"/>
  <c r="X13" i="1" s="1"/>
  <c r="W12" i="1"/>
  <c r="X12" i="1" s="1"/>
  <c r="W11" i="1"/>
  <c r="X11" i="1" s="1"/>
  <c r="V18" i="1"/>
  <c r="W17" i="1"/>
  <c r="X17" i="1" s="1"/>
  <c r="C2" i="1"/>
  <c r="AA3" i="1" s="1"/>
  <c r="W7" i="1"/>
  <c r="X7" i="1" s="1"/>
  <c r="V7" i="1"/>
  <c r="AA5" i="1" l="1"/>
  <c r="AA4" i="1"/>
  <c r="AA2" i="1"/>
</calcChain>
</file>

<file path=xl/sharedStrings.xml><?xml version="1.0" encoding="utf-8"?>
<sst xmlns="http://schemas.openxmlformats.org/spreadsheetml/2006/main" count="1124" uniqueCount="267">
  <si>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</si>
  <si>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</si>
  <si>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</si>
  <si>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</si>
  <si>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</si>
  <si>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</si>
  <si>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</si>
  <si>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</si>
  <si>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</si>
  <si>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</si>
  <si>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</si>
  <si>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</si>
  <si>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</si>
  <si>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</si>
  <si>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</si>
  <si>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</si>
  <si>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</si>
  <si>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</si>
  <si>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</si>
  <si>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</si>
  <si>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Tolerance</t>
  </si>
  <si>
    <t>Size</t>
  </si>
  <si>
    <t>Power</t>
  </si>
  <si>
    <t>Voltage</t>
  </si>
  <si>
    <t>Technology</t>
  </si>
  <si>
    <t>Temp Co</t>
  </si>
  <si>
    <t>0603</t>
  </si>
  <si>
    <t>75v</t>
  </si>
  <si>
    <t>Thick Film</t>
  </si>
  <si>
    <t>Vishay</t>
  </si>
  <si>
    <t>MFHA1206R5000FC</t>
  </si>
  <si>
    <t>Digikey</t>
  </si>
  <si>
    <t>283-MFHA1206R5000FCCT-ND</t>
  </si>
  <si>
    <t>https://www.vishay.com/docs/28773/crcwce3.pdf</t>
  </si>
  <si>
    <t>0Dan_Passives:R_US</t>
  </si>
  <si>
    <t>Resistors_SMD:R_0603_1608Metric</t>
  </si>
  <si>
    <t> </t>
  </si>
  <si>
    <t>1206</t>
  </si>
  <si>
    <t>200v</t>
  </si>
  <si>
    <t>Stackpole Electronics Inc</t>
  </si>
  <si>
    <t>RMCF1206JT330R</t>
  </si>
  <si>
    <t>RMCF1206JT330RCT-ND</t>
  </si>
  <si>
    <t>https://www.seielect.com/catalog/sei-rmcf_rmcp.pdf</t>
  </si>
  <si>
    <t>Resistors_SMD:R_1206_3216Metric</t>
  </si>
  <si>
    <t>Automotive</t>
  </si>
  <si>
    <t>10k</t>
  </si>
  <si>
    <t>RMCF1206FT10K0</t>
  </si>
  <si>
    <t>RMCF1206FT10K0CT-ND</t>
  </si>
  <si>
    <t>RMCF1206JT470R</t>
  </si>
  <si>
    <t>RMCF1206JT470RCT-ND</t>
  </si>
  <si>
    <t>4.7k</t>
  </si>
  <si>
    <t>RMCF1206FT4K70</t>
  </si>
  <si>
    <t>RMCF1206FT4K70CT-ND</t>
  </si>
  <si>
    <t>100k</t>
  </si>
  <si>
    <t>RMCF1206FT100K</t>
  </si>
  <si>
    <t>RMCF1206FT100KCT-ND</t>
  </si>
  <si>
    <t>1k</t>
  </si>
  <si>
    <t>RMCF1206FT1K00</t>
  </si>
  <si>
    <t>RMCF1206FT1K00CT-ND</t>
  </si>
  <si>
    <t>RMCF1206JT220R</t>
  </si>
  <si>
    <t>RMCF1206JT220RCT-ND</t>
  </si>
  <si>
    <t>470k</t>
  </si>
  <si>
    <t>01005</t>
  </si>
  <si>
    <t>15v</t>
  </si>
  <si>
    <t>Delta Electronics/Cyntec</t>
  </si>
  <si>
    <t>PFR02S-474-FNH</t>
  </si>
  <si>
    <t>2037-PFR02S-474-FNHCT-ND</t>
  </si>
  <si>
    <t>https://mm.digikey.com/Volume0/opasdata/d220001/medias/docus/2582/PFR02S%20Series.pdf</t>
  </si>
  <si>
    <t>Resistors_SMD:R_01005_0402Metric</t>
  </si>
  <si>
    <t>PFR02S-102-FNH</t>
  </si>
  <si>
    <t>2037-PFR02S-102-FNHCT-ND</t>
  </si>
  <si>
    <t>2037-PFR02S-222-JNHCT-ND</t>
  </si>
  <si>
    <t>2.2k</t>
  </si>
  <si>
    <t>PFR02S-222-JNH</t>
  </si>
  <si>
    <t>1M</t>
  </si>
  <si>
    <t>PFR02S-105-FNH</t>
  </si>
  <si>
    <t>2037-PFR02S-105-FNHCT-ND</t>
  </si>
  <si>
    <t>0805</t>
  </si>
  <si>
    <t>RMCF0603ZT0R00</t>
  </si>
  <si>
    <t>RMCF0805ZT0R00</t>
  </si>
  <si>
    <t>RMCF1206ZT0R00</t>
  </si>
  <si>
    <t>150v</t>
  </si>
  <si>
    <t>RMCF0603ZT0R00CT-ND</t>
  </si>
  <si>
    <t>RMCF0805ZT0R00CT-ND</t>
  </si>
  <si>
    <t>RMCF1206ZT0R00CT-ND</t>
  </si>
  <si>
    <t>0Dan_Passives:Jumper_2_Bridged</t>
  </si>
  <si>
    <t>Resistors_SMD:R_0805_2012Metric</t>
  </si>
  <si>
    <t>3.3k</t>
  </si>
  <si>
    <t>5.6k</t>
  </si>
  <si>
    <t>7.5k</t>
  </si>
  <si>
    <t>6.8k</t>
  </si>
  <si>
    <t>22k</t>
  </si>
  <si>
    <t>33k</t>
  </si>
  <si>
    <t>47k</t>
  </si>
  <si>
    <t>56k</t>
  </si>
  <si>
    <t>68k</t>
  </si>
  <si>
    <t>75k</t>
  </si>
  <si>
    <t>RMCF0603FT75R0CT-ND</t>
  </si>
  <si>
    <t>RMCF0603FT75R0</t>
  </si>
  <si>
    <t>738-RMEF0603FT22R0CT-ND</t>
  </si>
  <si>
    <t>RMEF0603FT22R0</t>
  </si>
  <si>
    <t>RMCF0603FT68R0CT-ND</t>
  </si>
  <si>
    <t>RMCF0603FT68R0</t>
  </si>
  <si>
    <t>RMCF0603FT100RCT-ND</t>
  </si>
  <si>
    <t>RMCF0603FT100R</t>
  </si>
  <si>
    <t>RMCF0603FT1K00</t>
  </si>
  <si>
    <t>RMCF0603FT1K00CT-ND</t>
  </si>
  <si>
    <t>RMCF0603FT10K0</t>
  </si>
  <si>
    <t>RMCF0603FT10K0CT-ND</t>
  </si>
  <si>
    <t>RMCF0603FT100K</t>
  </si>
  <si>
    <t>RMCF0603FT100KCT-ND</t>
  </si>
  <si>
    <t>RMCF0603FT4K70</t>
  </si>
  <si>
    <t>RMCF0603FT4K70CT-ND</t>
  </si>
  <si>
    <t>RMCF0603FT2K20</t>
  </si>
  <si>
    <t>RMCF0603FT2K20CT-ND</t>
  </si>
  <si>
    <t>RMCF0603FT330R</t>
  </si>
  <si>
    <t>RMCF0603FT330RCT-ND</t>
  </si>
  <si>
    <t>RMCF0603FT680R</t>
  </si>
  <si>
    <t>RMCF0603FT680RCT-ND</t>
  </si>
  <si>
    <t>RMCF0603FT3K30</t>
  </si>
  <si>
    <t>RMCF0603FT3K30CT-ND</t>
  </si>
  <si>
    <t>RMCF0603FT220R</t>
  </si>
  <si>
    <t>RMCF0603FT220RCT-ND</t>
  </si>
  <si>
    <t>RMCF0603FT470R</t>
  </si>
  <si>
    <t>RMCF0603FT470RCT-ND</t>
  </si>
  <si>
    <t>RMCF0603FT750R</t>
  </si>
  <si>
    <t>RMCF0603FT750RCT-ND</t>
  </si>
  <si>
    <t>RMCF0603FT6K80</t>
  </si>
  <si>
    <t>RMCF0603FT6K80CT-ND</t>
  </si>
  <si>
    <t>RMCF0603FT560R</t>
  </si>
  <si>
    <t>738-RMCF0603FT560RCT-ND</t>
  </si>
  <si>
    <t>RMCF0603FT7K50</t>
  </si>
  <si>
    <t>RMCF0603FT7K50CT-ND</t>
  </si>
  <si>
    <t>RMCF0603FT5K60</t>
  </si>
  <si>
    <t>RMCF0603FT5K60CT-ND</t>
  </si>
  <si>
    <t>RMCF0603FT47K0</t>
  </si>
  <si>
    <t>RMCF0603FT47K0CT-ND</t>
  </si>
  <si>
    <t>RMCF0603FT75K0</t>
  </si>
  <si>
    <t>RMCF0603FT75K0CT-ND</t>
  </si>
  <si>
    <t>RMCF0603FT22K0</t>
  </si>
  <si>
    <t>RMCF0603FT22K0CT-ND</t>
  </si>
  <si>
    <t>RMCF0603FT33K0</t>
  </si>
  <si>
    <t>RMCF0603FT33K0CT-ND</t>
  </si>
  <si>
    <t>RMCF0603FT56K0</t>
  </si>
  <si>
    <t>RMCF0603FT56K0CT-ND</t>
  </si>
  <si>
    <t>RMCF0603FT68K0</t>
  </si>
  <si>
    <t>RMCF0603FT68K0CT-ND</t>
  </si>
  <si>
    <t>5.1k</t>
  </si>
  <si>
    <t>RMCF0603FT5K10</t>
  </si>
  <si>
    <t>RMCF0603FT5K10CT-ND</t>
  </si>
  <si>
    <t>RMCF0805FT22R0</t>
  </si>
  <si>
    <t>RMCF0805FT22R0CT-ND</t>
  </si>
  <si>
    <t>RMCF0805FT68R0</t>
  </si>
  <si>
    <t>RMCF0805FT68R0CT-ND</t>
  </si>
  <si>
    <t>RMCF0805FT75R0</t>
  </si>
  <si>
    <t>RMCF0805FT75R0CT-ND</t>
  </si>
  <si>
    <t>RMCF0805FT100R</t>
  </si>
  <si>
    <t>RMCF0805FT100RCT-ND</t>
  </si>
  <si>
    <t>RMCF0805FT220R</t>
  </si>
  <si>
    <t>RMCF0805FT220RCT-ND</t>
  </si>
  <si>
    <t>RMCF0805FT330R</t>
  </si>
  <si>
    <t>RMCF0805FT330RCT-ND</t>
  </si>
  <si>
    <t>RMCF0805FT470R</t>
  </si>
  <si>
    <t>RMCF0805FT470RCT-ND</t>
  </si>
  <si>
    <t>RMCF0805FT560R</t>
  </si>
  <si>
    <t>RMCF0805FT560RCT-ND</t>
  </si>
  <si>
    <t>RMCF0805FT680R</t>
  </si>
  <si>
    <t>RMCF0805FT680RCT-ND</t>
  </si>
  <si>
    <t>RMCF0805FT750R</t>
  </si>
  <si>
    <t>RMCF0805FT750RCT-ND</t>
  </si>
  <si>
    <t>RMCF0805FT1K00</t>
  </si>
  <si>
    <t>RMCF0805FT1K00CT-ND</t>
  </si>
  <si>
    <t>RMCF0805FT2K20</t>
  </si>
  <si>
    <t>RMCF0805FT2K20CT-ND</t>
  </si>
  <si>
    <t>RMCF0805FG3K30</t>
  </si>
  <si>
    <t>RMCF0805FG3K30CT-ND</t>
  </si>
  <si>
    <t>RMCF0805FT4K70</t>
  </si>
  <si>
    <t>RMCF0805FT4K70CT-ND</t>
  </si>
  <si>
    <t>RMCF0805FT5K60</t>
  </si>
  <si>
    <t>RMCF0805FT5K60CT-ND</t>
  </si>
  <si>
    <t>RMCF0805FT6K80</t>
  </si>
  <si>
    <t>RMCF0805FT6K80CT-ND</t>
  </si>
  <si>
    <t>RMCF0805FT7K50</t>
  </si>
  <si>
    <t>RMCF0805FT7K50CT-ND</t>
  </si>
  <si>
    <t>RMCF0805FT10K0</t>
  </si>
  <si>
    <t>RMCF0805FT10K0CT-ND</t>
  </si>
  <si>
    <t>RMCF0805FT22K0CT-ND</t>
  </si>
  <si>
    <t>RMCF0805FT22K0</t>
  </si>
  <si>
    <t>RMCF0805FT33K0</t>
  </si>
  <si>
    <t>RMCF0805FT33K0CT-ND</t>
  </si>
  <si>
    <t>RMCF0805FT47K0</t>
  </si>
  <si>
    <t>RMCF0805FT47K0CT-ND</t>
  </si>
  <si>
    <t>RMCF0805FT56K0</t>
  </si>
  <si>
    <t>RMCF0805FT56K0CT-ND</t>
  </si>
  <si>
    <t>RMCF0805FT68K0</t>
  </si>
  <si>
    <t>RMCF0805FT68K0CT-ND</t>
  </si>
  <si>
    <t>RMCF0805FT75K0</t>
  </si>
  <si>
    <t>RMCF0805FT75K0CT-ND</t>
  </si>
  <si>
    <t>RMCF0805FG100K</t>
  </si>
  <si>
    <t>RMCF0805FG100KCT-ND</t>
  </si>
  <si>
    <t>RMCF1206FT22R0</t>
  </si>
  <si>
    <t>RMCF1206FT22R0CT-ND</t>
  </si>
  <si>
    <t>RMCF1206FT68R0</t>
  </si>
  <si>
    <t>RMCF1206FT68R0CT-ND</t>
  </si>
  <si>
    <t>RMCF1206FT75R0</t>
  </si>
  <si>
    <t>RMCF1206FT75R0CT-ND</t>
  </si>
  <si>
    <t>RMCF1206FT100R</t>
  </si>
  <si>
    <t>RMCF1206FT100RCT-ND</t>
  </si>
  <si>
    <t>RMCF1206FT220R</t>
  </si>
  <si>
    <t>RMCF1206FT220RCT-ND</t>
  </si>
  <si>
    <t>RMCF1206FT330R</t>
  </si>
  <si>
    <t>RMCF1206FT330RCT-ND</t>
  </si>
  <si>
    <t>RMCF1206FT470R</t>
  </si>
  <si>
    <t>RMCF1206FT470RCT-ND</t>
  </si>
  <si>
    <t>RMCF1206FT560R</t>
  </si>
  <si>
    <t>RMCF1206FT560RCT-ND</t>
  </si>
  <si>
    <t>RMCF1206FT680R</t>
  </si>
  <si>
    <t>RMCF1206FT680RCT-ND</t>
  </si>
  <si>
    <t>RMCF1206FT750R</t>
  </si>
  <si>
    <t>RMCF1206FT750RCT-ND</t>
  </si>
  <si>
    <t>RMCF1206FT2K20</t>
  </si>
  <si>
    <t>RMCF1206FT2K20CT-ND</t>
  </si>
  <si>
    <t>RMCF1206FT3K30</t>
  </si>
  <si>
    <t>RMCF1206FT3K30CT-ND</t>
  </si>
  <si>
    <t>RMCF1206FT5K60</t>
  </si>
  <si>
    <t>738-RMCF1206FT5K60CT-ND</t>
  </si>
  <si>
    <t>RMCF1206FT6K80</t>
  </si>
  <si>
    <t>738-RMCF1206FT6K80CT-ND</t>
  </si>
  <si>
    <t>RMCF1206FT7K50</t>
  </si>
  <si>
    <t>RMCF1206FT7K50CT-ND</t>
  </si>
  <si>
    <t>RMCF1206FT22K0</t>
  </si>
  <si>
    <t>RMCF1206FT22K0CT-ND</t>
  </si>
  <si>
    <t>RMCF1206FT33K0</t>
  </si>
  <si>
    <t>RMCF1206FT33K0CT-ND</t>
  </si>
  <si>
    <t>RMCF1206FT47K0</t>
  </si>
  <si>
    <t>RMCF1206FT47K0CT-ND</t>
  </si>
  <si>
    <t>RMCF1206FT56K0</t>
  </si>
  <si>
    <t>RMCF1206FT56K0CT-ND</t>
  </si>
  <si>
    <t>RMCF1206FT68K0</t>
  </si>
  <si>
    <t>RMCF1206FT68K0CT-ND</t>
  </si>
  <si>
    <t>RMCF1206FT75K0</t>
  </si>
  <si>
    <t>RMCF1206FT75K0CT-ND</t>
  </si>
  <si>
    <t>Stocking?</t>
  </si>
  <si>
    <t>ERA-3AEB103V</t>
  </si>
  <si>
    <t>P10KDBCT-ND</t>
  </si>
  <si>
    <t>Panasonic Electronic Components</t>
  </si>
  <si>
    <t>Thin Film</t>
  </si>
  <si>
    <t>https://industrial.panasonic.com/cdbs/www-data/pdf/RDM0000/AOA0000C307.pdf</t>
  </si>
  <si>
    <t>ERA-6AEB103V</t>
  </si>
  <si>
    <t>P10KDACT-ND</t>
  </si>
  <si>
    <t>ERA-8AEB103V</t>
  </si>
  <si>
    <t>P10KBCCT-ND</t>
  </si>
  <si>
    <t>100v</t>
  </si>
  <si>
    <t>110k</t>
  </si>
  <si>
    <t>ERA-3AEB114V</t>
  </si>
  <si>
    <t>P110KDBCT-ND</t>
  </si>
  <si>
    <t>ERA-6AEB114V</t>
  </si>
  <si>
    <t>P110KDACT-ND</t>
  </si>
  <si>
    <t>ERA-8AEB114V</t>
  </si>
  <si>
    <t>P110KBCCT-ND</t>
  </si>
  <si>
    <t>CRCW0603110KFKEA</t>
  </si>
  <si>
    <t>541-110KHCT-ND</t>
  </si>
  <si>
    <t>https://www.vishay.com/docs/20035/dcrcwe3.pdf</t>
  </si>
  <si>
    <t>CRCW0805110KFKEAC</t>
  </si>
  <si>
    <t>541-CRCW0805110KFKEACCT-ND</t>
  </si>
  <si>
    <t>CRCW1206110KFKEA</t>
  </si>
  <si>
    <t>541-110KFCT-ND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</si>
</sst>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BE32F-464A-4F02-8A61-DC37E24DCD04}" name="Table1" displayName="Table1" ref="C6:S102" totalsRowShown="0">
  <autoFilter ref="C6:S102" xr:uid="{D9DBE32F-464A-4F02-8A61-DC37E24DCD04}"/>
  <sortState xmlns:xlrd2="http://schemas.microsoft.com/office/spreadsheetml/2017/richdata2" ref="C7:S93">
    <sortCondition ref="S6:S93"/>
  </sortState>
  <tableColumns count="17">
    <tableColumn id="1" xr3:uid="{BE98B19F-32B4-443B-8F18-0CB415FD3241}" name="Name">
      <calculatedColumnFormula>_xlfn.CONCAT(D7,"Ω ",E7,"% ",F7," ",G7,"w ",I7," ",J7,"ppm/°C ",R7)</calculatedColumnFormula>
    </tableColumn>
    <tableColumn id="2" xr3:uid="{B5BE2BAF-C919-4E34-BDBB-91FA482CB3EE}" name="Value"/>
    <tableColumn id="3" xr3:uid="{D5D09B72-E8BC-4CEE-A159-8B081CDABB64}" name="Tolerance"/>
    <tableColumn id="4" xr3:uid="{58A7E2F1-6A01-44B9-A5AA-27E62CCC0041}" name="Size" dataDxfId="2"/>
    <tableColumn id="5" xr3:uid="{FE7A1284-C7E7-4581-98AD-73796FB7DB6B}" name="Power"/>
    <tableColumn id="6" xr3:uid="{D30D7C30-427B-494A-AE28-B60D62B8A67E}" name="Voltage"/>
    <tableColumn id="7" xr3:uid="{34BA0C50-826E-4F58-A897-0945BFA093D2}" name="Technology"/>
    <tableColumn id="8" xr3:uid="{5AB612C5-5DAB-40E7-8A1C-4253085A66F5}" name="Temp Co"/>
    <tableColumn id="9" xr3:uid="{F0B0AEE1-D9F9-4CC6-B81E-857CB886CD38}" name="MFG"/>
    <tableColumn id="10" xr3:uid="{8F303D29-C468-49D0-89E5-6D5E0278D0D3}" name="MFG PN"/>
    <tableColumn id="11" xr3:uid="{C956D190-47E4-408C-AF93-EA2C4A3531EE}" name="Distributor"/>
    <tableColumn id="12" xr3:uid="{8FB33A83-E1D1-46AE-9414-4109AD630D91}" name="Distributor Pn"/>
    <tableColumn id="13" xr3:uid="{6FAA59F7-4ABF-4F62-9C38-38B4F36953A2}" name="Datasheet"/>
    <tableColumn id="14" xr3:uid="{92A6B06F-5116-4947-8E94-C08FCF6D1367}" name="Symbol"/>
    <tableColumn id="15" xr3:uid="{6137FB86-A18C-4191-BB4A-5E5D2730885E}" name="Footprint"/>
    <tableColumn id="16" xr3:uid="{FCF62784-77EC-44E4-998E-5050EB1F6E5C}" name="Comment"/>
    <tableColumn id="17" xr3:uid="{8FE24AFF-9674-4EFF-9122-C9D0A3DDA919}" name="Stocking?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"/>
  <sheetViews>
    <sheetView tabSelected="1" topLeftCell="A61" zoomScale="85" zoomScaleNormal="85" workbookViewId="0">
      <selection activeCell="B98" sqref="B98"/>
    </sheetView>
  </sheetViews>
  <sheetFormatPr defaultRowHeight="14.5" x14ac:dyDescent="0.35"/>
  <cols>
    <col min="3" max="3" width="48" bestFit="1" customWidth="1"/>
    <col min="5" max="5" width="11.1796875" customWidth="1"/>
    <col min="6" max="6" width="8.90625" style="2"/>
    <col min="8" max="8" width="9.453125" customWidth="1"/>
    <col min="9" max="9" width="12.54296875" customWidth="1"/>
    <col min="10" max="10" width="10.36328125" customWidth="1"/>
    <col min="11" max="11" width="22.1796875" bestFit="1" customWidth="1"/>
    <col min="12" max="12" width="17.90625" bestFit="1" customWidth="1"/>
    <col min="13" max="13" width="11.90625" customWidth="1"/>
    <col min="14" max="14" width="27.453125" bestFit="1" customWidth="1"/>
    <col min="15" max="15" width="11.6328125" customWidth="1"/>
    <col min="17" max="17" width="31.6328125" bestFit="1" customWidth="1"/>
    <col min="18" max="19" width="11" customWidth="1"/>
    <col min="26" max="26" width="15" bestFit="1" customWidth="1"/>
  </cols>
  <sheetData>
    <row r="1" spans="1:27" x14ac:dyDescent="0.35">
      <c r="B1" s="1"/>
      <c r="L1" s="1"/>
    </row>
    <row r="2" spans="1:27" x14ac:dyDescent="0.35">
      <c r="B2" t="s">
        <v>0</v>
      </c>
      <c r="C2">
        <f>COUNTA(C7:C10006)</f>
        <v>96</v>
      </c>
      <c r="D2">
        <f>COUNTA(D7:D10006)</f>
        <v>96</v>
      </c>
      <c r="E2">
        <f>COUNTA(E7:E10006)</f>
        <v>96</v>
      </c>
      <c r="F2" s="2">
        <f>COUNTA(F7:F10006)</f>
        <v>96</v>
      </c>
      <c r="G2">
        <f>COUNTA(G7:G10006)</f>
        <v>96</v>
      </c>
      <c r="H2">
        <f>COUNTA(H7:H10006)</f>
        <v>96</v>
      </c>
      <c r="I2">
        <f>COUNTA(I7:I10006)</f>
        <v>96</v>
      </c>
      <c r="J2">
        <f>COUNTA(J7:J10006)</f>
        <v>96</v>
      </c>
      <c r="K2">
        <f>COUNTA(K7:K10006)</f>
        <v>96</v>
      </c>
      <c r="L2">
        <f>COUNTA(L7:L10006)</f>
        <v>96</v>
      </c>
      <c r="M2">
        <f>COUNTA(M7:M10006)</f>
        <v>96</v>
      </c>
      <c r="N2">
        <f>COUNTA(N7:N10006)</f>
        <v>96</v>
      </c>
      <c r="O2">
        <f>COUNTA(O7:O10006)</f>
        <v>96</v>
      </c>
      <c r="P2">
        <f>COUNTA(P7:P10006)</f>
        <v>96</v>
      </c>
      <c r="Q2">
        <f>COUNTA(Q7:Q10006)</f>
        <v>96</v>
      </c>
      <c r="R2">
        <f>COUNTA(R7:R10006)</f>
        <v>96</v>
      </c>
      <c r="Z2" t="s">
        <v>1</v>
      </c>
      <c r="AA2">
        <f>AVERAGE(W7:W10005)</f>
        <v>100</v>
      </c>
    </row>
    <row r="3" spans="1:27" x14ac:dyDescent="0.35">
      <c r="Z3" t="s">
        <v>2</v>
      </c>
      <c r="AA3">
        <f>MAX(C2:R2)</f>
        <v>96</v>
      </c>
    </row>
    <row r="4" spans="1:27" x14ac:dyDescent="0.35">
      <c r="B4" t="s">
        <v>3</v>
      </c>
      <c r="C4">
        <v>1</v>
      </c>
      <c r="D4">
        <v>1</v>
      </c>
      <c r="E4">
        <v>1</v>
      </c>
      <c r="F4" s="2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Z4" t="s">
        <v>4</v>
      </c>
      <c r="AA4">
        <f>SUM(X7:X10005)</f>
        <v>87</v>
      </c>
    </row>
    <row r="5" spans="1:27" x14ac:dyDescent="0.35">
      <c r="Z5" t="s">
        <v>5</v>
      </c>
      <c r="AA5">
        <f>COUNTIF(W7:W10005,"&lt;100")</f>
        <v>0</v>
      </c>
    </row>
    <row r="6" spans="1:27" x14ac:dyDescent="0.35">
      <c r="C6" t="s">
        <v>6</v>
      </c>
      <c r="D6" t="s">
        <v>7</v>
      </c>
      <c r="E6" t="s">
        <v>20</v>
      </c>
      <c r="F6" s="2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242</v>
      </c>
      <c r="V6" t="s">
        <v>16</v>
      </c>
      <c r="W6" t="s">
        <v>17</v>
      </c>
      <c r="X6" t="s">
        <v>18</v>
      </c>
    </row>
    <row r="7" spans="1:27" x14ac:dyDescent="0.35">
      <c r="A7">
        <v>1</v>
      </c>
      <c r="C7" t="str">
        <f t="shared" ref="C7:C38" si="0">_xlfn.CONCAT(D7,"Ω ",E7,"% ",F7," ",G7,"w ",I7," ",J7,"ppm/°C ",R7)</f>
        <v>100Ω 1% 0603 0.1w Thick Film 100ppm/°C  </v>
      </c>
      <c r="D7">
        <v>100</v>
      </c>
      <c r="E7">
        <v>1</v>
      </c>
      <c r="F7" s="2" t="s">
        <v>26</v>
      </c>
      <c r="G7">
        <v>0.1</v>
      </c>
      <c r="H7" t="s">
        <v>27</v>
      </c>
      <c r="I7" t="s">
        <v>28</v>
      </c>
      <c r="J7">
        <v>100</v>
      </c>
      <c r="K7" t="s">
        <v>29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35</v>
      </c>
      <c r="R7" t="s">
        <v>36</v>
      </c>
      <c r="S7" t="b">
        <v>0</v>
      </c>
      <c r="V7">
        <f>COUNTBLANK(C7:R7)</f>
        <v>0</v>
      </c>
      <c r="W7">
        <f>100*COUNTA(C7:R7)/$AA$7</f>
        <v>100</v>
      </c>
      <c r="X7">
        <f>IF(W7=100,1,0)</f>
        <v>1</v>
      </c>
      <c r="Z7" t="s">
        <v>19</v>
      </c>
      <c r="AA7">
        <f>SUM(C4:R4)</f>
        <v>16</v>
      </c>
    </row>
    <row r="8" spans="1:27" x14ac:dyDescent="0.35">
      <c r="A8">
        <v>2</v>
      </c>
      <c r="C8" t="str">
        <f t="shared" si="0"/>
        <v>470kΩ 1% 01005 0.03w Thick Film 200ppm/°C  </v>
      </c>
      <c r="D8" t="s">
        <v>61</v>
      </c>
      <c r="E8">
        <v>1</v>
      </c>
      <c r="F8" s="2" t="s">
        <v>62</v>
      </c>
      <c r="G8">
        <v>0.03</v>
      </c>
      <c r="H8" t="s">
        <v>63</v>
      </c>
      <c r="I8" t="s">
        <v>28</v>
      </c>
      <c r="J8">
        <v>200</v>
      </c>
      <c r="K8" t="s">
        <v>64</v>
      </c>
      <c r="L8" t="s">
        <v>65</v>
      </c>
      <c r="M8" t="s">
        <v>31</v>
      </c>
      <c r="N8" t="s">
        <v>66</v>
      </c>
      <c r="O8" t="s">
        <v>67</v>
      </c>
      <c r="P8" t="s">
        <v>34</v>
      </c>
      <c r="Q8" t="s">
        <v>68</v>
      </c>
      <c r="R8" t="s">
        <v>36</v>
      </c>
      <c r="S8" t="b">
        <v>0</v>
      </c>
      <c r="V8">
        <f t="shared" ref="V8:V18" si="1">COUNTBLANK(C8:R8)</f>
        <v>0</v>
      </c>
      <c r="W8">
        <f t="shared" ref="W8:W18" si="2">100*COUNTA(C8:R8)/$AA$7</f>
        <v>100</v>
      </c>
      <c r="X8">
        <f t="shared" ref="X8:X18" si="3">IF(W8=100,1,0)</f>
        <v>1</v>
      </c>
    </row>
    <row r="9" spans="1:27" x14ac:dyDescent="0.35">
      <c r="A9">
        <v>3</v>
      </c>
      <c r="C9" t="str">
        <f t="shared" si="0"/>
        <v>1kΩ 1% 01005 0.03w Thick Film 200ppm/°C  </v>
      </c>
      <c r="D9" t="s">
        <v>56</v>
      </c>
      <c r="E9">
        <v>1</v>
      </c>
      <c r="F9" s="2" t="s">
        <v>62</v>
      </c>
      <c r="G9">
        <v>0.03</v>
      </c>
      <c r="H9" t="s">
        <v>63</v>
      </c>
      <c r="I9" t="s">
        <v>28</v>
      </c>
      <c r="J9">
        <v>200</v>
      </c>
      <c r="K9" t="s">
        <v>64</v>
      </c>
      <c r="L9" t="s">
        <v>69</v>
      </c>
      <c r="M9" t="s">
        <v>31</v>
      </c>
      <c r="N9" t="s">
        <v>70</v>
      </c>
      <c r="O9" t="s">
        <v>67</v>
      </c>
      <c r="P9" t="s">
        <v>34</v>
      </c>
      <c r="Q9" t="s">
        <v>68</v>
      </c>
      <c r="R9" t="s">
        <v>36</v>
      </c>
      <c r="S9" t="b">
        <v>0</v>
      </c>
      <c r="V9">
        <f t="shared" si="1"/>
        <v>0</v>
      </c>
      <c r="W9">
        <f t="shared" si="2"/>
        <v>100</v>
      </c>
      <c r="X9">
        <f t="shared" si="3"/>
        <v>1</v>
      </c>
    </row>
    <row r="10" spans="1:27" x14ac:dyDescent="0.35">
      <c r="A10">
        <v>4</v>
      </c>
      <c r="C10" t="str">
        <f t="shared" si="0"/>
        <v>2.2kΩ 5% 01005 0.03w Thick Film 200ppm/°C  </v>
      </c>
      <c r="D10" t="s">
        <v>72</v>
      </c>
      <c r="E10">
        <v>5</v>
      </c>
      <c r="F10" s="2" t="s">
        <v>62</v>
      </c>
      <c r="G10">
        <v>0.03</v>
      </c>
      <c r="H10" t="s">
        <v>63</v>
      </c>
      <c r="I10" t="s">
        <v>28</v>
      </c>
      <c r="J10">
        <v>200</v>
      </c>
      <c r="K10" t="s">
        <v>64</v>
      </c>
      <c r="L10" t="s">
        <v>73</v>
      </c>
      <c r="M10" t="s">
        <v>31</v>
      </c>
      <c r="N10" t="s">
        <v>71</v>
      </c>
      <c r="O10" t="s">
        <v>67</v>
      </c>
      <c r="P10" t="s">
        <v>34</v>
      </c>
      <c r="Q10" t="s">
        <v>68</v>
      </c>
      <c r="R10" t="s">
        <v>36</v>
      </c>
      <c r="S10" t="b">
        <v>0</v>
      </c>
      <c r="V10">
        <f t="shared" si="1"/>
        <v>0</v>
      </c>
      <c r="W10">
        <f t="shared" si="2"/>
        <v>100</v>
      </c>
      <c r="X10">
        <f t="shared" si="3"/>
        <v>1</v>
      </c>
    </row>
    <row r="11" spans="1:27" x14ac:dyDescent="0.35">
      <c r="A11">
        <v>5</v>
      </c>
      <c r="C11" t="str">
        <f t="shared" si="0"/>
        <v>1MΩ 1% 01005 0.03w Thick Film 200ppm/°C  </v>
      </c>
      <c r="D11" t="s">
        <v>74</v>
      </c>
      <c r="E11">
        <v>1</v>
      </c>
      <c r="F11" s="2" t="s">
        <v>62</v>
      </c>
      <c r="G11">
        <v>0.03</v>
      </c>
      <c r="H11" t="s">
        <v>63</v>
      </c>
      <c r="I11" t="s">
        <v>28</v>
      </c>
      <c r="J11">
        <v>200</v>
      </c>
      <c r="K11" t="s">
        <v>64</v>
      </c>
      <c r="L11" t="s">
        <v>75</v>
      </c>
      <c r="M11" t="s">
        <v>31</v>
      </c>
      <c r="N11" t="s">
        <v>76</v>
      </c>
      <c r="O11" t="s">
        <v>67</v>
      </c>
      <c r="P11" t="s">
        <v>34</v>
      </c>
      <c r="Q11" t="s">
        <v>68</v>
      </c>
      <c r="R11" t="s">
        <v>36</v>
      </c>
      <c r="S11" t="b">
        <v>0</v>
      </c>
      <c r="V11">
        <f t="shared" si="1"/>
        <v>0</v>
      </c>
      <c r="W11">
        <f t="shared" si="2"/>
        <v>100</v>
      </c>
      <c r="X11">
        <f t="shared" si="3"/>
        <v>1</v>
      </c>
    </row>
    <row r="12" spans="1:27" x14ac:dyDescent="0.35">
      <c r="A12">
        <v>6</v>
      </c>
      <c r="C12" t="str">
        <f t="shared" si="0"/>
        <v>0Ω  % 0603 0.1w Thick Film 200ppm/°C Automotive</v>
      </c>
      <c r="D12">
        <v>0</v>
      </c>
      <c r="E12" t="s">
        <v>36</v>
      </c>
      <c r="F12" s="2" t="s">
        <v>26</v>
      </c>
      <c r="G12">
        <v>0.1</v>
      </c>
      <c r="H12" t="s">
        <v>27</v>
      </c>
      <c r="I12" t="s">
        <v>28</v>
      </c>
      <c r="J12">
        <v>200</v>
      </c>
      <c r="K12" t="s">
        <v>39</v>
      </c>
      <c r="L12" t="s">
        <v>78</v>
      </c>
      <c r="M12" t="s">
        <v>31</v>
      </c>
      <c r="N12" t="s">
        <v>82</v>
      </c>
      <c r="O12" t="s">
        <v>42</v>
      </c>
      <c r="P12" t="s">
        <v>85</v>
      </c>
      <c r="Q12" t="s">
        <v>35</v>
      </c>
      <c r="R12" t="s">
        <v>44</v>
      </c>
      <c r="S12" t="b">
        <v>0</v>
      </c>
      <c r="V12">
        <f t="shared" si="1"/>
        <v>0</v>
      </c>
      <c r="W12">
        <f t="shared" si="2"/>
        <v>100</v>
      </c>
      <c r="X12">
        <f t="shared" si="3"/>
        <v>1</v>
      </c>
    </row>
    <row r="13" spans="1:27" x14ac:dyDescent="0.35">
      <c r="A13">
        <v>7</v>
      </c>
      <c r="C13" t="str">
        <f t="shared" si="0"/>
        <v>0Ω  % 0805 0.125w Thick Film 200ppm/°C Automotive</v>
      </c>
      <c r="D13">
        <v>0</v>
      </c>
      <c r="E13" t="s">
        <v>36</v>
      </c>
      <c r="F13" s="2" t="s">
        <v>77</v>
      </c>
      <c r="G13">
        <v>0.125</v>
      </c>
      <c r="H13" t="s">
        <v>81</v>
      </c>
      <c r="I13" t="s">
        <v>28</v>
      </c>
      <c r="J13">
        <v>200</v>
      </c>
      <c r="K13" t="s">
        <v>39</v>
      </c>
      <c r="L13" t="s">
        <v>79</v>
      </c>
      <c r="M13" t="s">
        <v>31</v>
      </c>
      <c r="N13" t="s">
        <v>83</v>
      </c>
      <c r="O13" t="s">
        <v>42</v>
      </c>
      <c r="P13" t="s">
        <v>85</v>
      </c>
      <c r="Q13" t="s">
        <v>86</v>
      </c>
      <c r="R13" t="s">
        <v>44</v>
      </c>
      <c r="S13" t="b">
        <v>0</v>
      </c>
      <c r="V13">
        <f t="shared" si="1"/>
        <v>0</v>
      </c>
      <c r="W13">
        <f t="shared" si="2"/>
        <v>100</v>
      </c>
      <c r="X13">
        <f t="shared" si="3"/>
        <v>1</v>
      </c>
    </row>
    <row r="14" spans="1:27" x14ac:dyDescent="0.35">
      <c r="A14">
        <v>8</v>
      </c>
      <c r="C14" t="str">
        <f t="shared" si="0"/>
        <v>0Ω  % 1206 0.25w Thick Film 200ppm/°C Automotive</v>
      </c>
      <c r="D14">
        <v>0</v>
      </c>
      <c r="E14" t="s">
        <v>36</v>
      </c>
      <c r="F14" s="2" t="s">
        <v>37</v>
      </c>
      <c r="G14">
        <v>0.25</v>
      </c>
      <c r="H14" t="s">
        <v>38</v>
      </c>
      <c r="I14" t="s">
        <v>28</v>
      </c>
      <c r="J14">
        <v>200</v>
      </c>
      <c r="K14" t="s">
        <v>39</v>
      </c>
      <c r="L14" t="s">
        <v>80</v>
      </c>
      <c r="M14" t="s">
        <v>31</v>
      </c>
      <c r="N14" t="s">
        <v>84</v>
      </c>
      <c r="O14" t="s">
        <v>42</v>
      </c>
      <c r="P14" t="s">
        <v>85</v>
      </c>
      <c r="Q14" t="s">
        <v>43</v>
      </c>
      <c r="R14" t="s">
        <v>44</v>
      </c>
      <c r="S14" t="b">
        <v>0</v>
      </c>
      <c r="V14">
        <f t="shared" si="1"/>
        <v>0</v>
      </c>
      <c r="W14">
        <f t="shared" si="2"/>
        <v>100</v>
      </c>
      <c r="X14">
        <f t="shared" si="3"/>
        <v>1</v>
      </c>
    </row>
    <row r="15" spans="1:27" x14ac:dyDescent="0.35">
      <c r="A15">
        <v>9</v>
      </c>
      <c r="C15" t="str">
        <f t="shared" si="0"/>
        <v>22Ω 1% 0603 0.1w Thick Film 100ppm/°C Automotive</v>
      </c>
      <c r="D15">
        <v>22</v>
      </c>
      <c r="E15">
        <v>1</v>
      </c>
      <c r="F15" s="2" t="s">
        <v>26</v>
      </c>
      <c r="G15">
        <v>0.1</v>
      </c>
      <c r="H15" t="s">
        <v>27</v>
      </c>
      <c r="I15" t="s">
        <v>28</v>
      </c>
      <c r="J15">
        <v>100</v>
      </c>
      <c r="K15" t="s">
        <v>39</v>
      </c>
      <c r="L15" t="s">
        <v>100</v>
      </c>
      <c r="M15" t="s">
        <v>31</v>
      </c>
      <c r="N15" t="s">
        <v>99</v>
      </c>
      <c r="O15" t="s">
        <v>42</v>
      </c>
      <c r="P15" t="s">
        <v>34</v>
      </c>
      <c r="Q15" t="s">
        <v>35</v>
      </c>
      <c r="R15" t="s">
        <v>44</v>
      </c>
      <c r="S15" t="b">
        <v>0</v>
      </c>
      <c r="V15">
        <f t="shared" si="1"/>
        <v>0</v>
      </c>
      <c r="W15">
        <f t="shared" si="2"/>
        <v>100</v>
      </c>
      <c r="X15">
        <f t="shared" si="3"/>
        <v>1</v>
      </c>
    </row>
    <row r="16" spans="1:27" x14ac:dyDescent="0.35">
      <c r="A16">
        <v>10</v>
      </c>
      <c r="C16" t="str">
        <f t="shared" si="0"/>
        <v>68Ω 1% 0603 0.1w Thick Film 100ppm/°C Automotive</v>
      </c>
      <c r="D16">
        <v>68</v>
      </c>
      <c r="E16">
        <v>1</v>
      </c>
      <c r="F16" s="2" t="s">
        <v>26</v>
      </c>
      <c r="G16">
        <v>0.1</v>
      </c>
      <c r="H16" t="s">
        <v>27</v>
      </c>
      <c r="I16" t="s">
        <v>28</v>
      </c>
      <c r="J16">
        <v>100</v>
      </c>
      <c r="K16" t="s">
        <v>39</v>
      </c>
      <c r="L16" t="s">
        <v>102</v>
      </c>
      <c r="M16" t="s">
        <v>31</v>
      </c>
      <c r="N16" t="s">
        <v>101</v>
      </c>
      <c r="O16" t="s">
        <v>42</v>
      </c>
      <c r="P16" t="s">
        <v>34</v>
      </c>
      <c r="Q16" t="s">
        <v>35</v>
      </c>
      <c r="R16" t="s">
        <v>44</v>
      </c>
      <c r="S16" t="b">
        <v>0</v>
      </c>
      <c r="V16">
        <f t="shared" si="1"/>
        <v>0</v>
      </c>
      <c r="W16">
        <f t="shared" si="2"/>
        <v>100</v>
      </c>
      <c r="X16">
        <f t="shared" si="3"/>
        <v>1</v>
      </c>
    </row>
    <row r="17" spans="1:24" x14ac:dyDescent="0.35">
      <c r="A17">
        <v>11</v>
      </c>
      <c r="C17" t="str">
        <f t="shared" si="0"/>
        <v>75Ω 1% 0603 0.1w Thick Film 100ppm/°C Automotive</v>
      </c>
      <c r="D17">
        <v>75</v>
      </c>
      <c r="E17">
        <v>1</v>
      </c>
      <c r="F17" s="2" t="s">
        <v>26</v>
      </c>
      <c r="G17">
        <v>0.1</v>
      </c>
      <c r="H17" t="s">
        <v>27</v>
      </c>
      <c r="I17" t="s">
        <v>28</v>
      </c>
      <c r="J17">
        <v>100</v>
      </c>
      <c r="K17" t="s">
        <v>39</v>
      </c>
      <c r="L17" t="s">
        <v>98</v>
      </c>
      <c r="M17" t="s">
        <v>31</v>
      </c>
      <c r="N17" t="s">
        <v>97</v>
      </c>
      <c r="O17" t="s">
        <v>42</v>
      </c>
      <c r="P17" t="s">
        <v>34</v>
      </c>
      <c r="Q17" t="s">
        <v>35</v>
      </c>
      <c r="R17" t="s">
        <v>44</v>
      </c>
      <c r="S17" t="b">
        <v>0</v>
      </c>
      <c r="V17">
        <f t="shared" si="1"/>
        <v>0</v>
      </c>
      <c r="W17">
        <f t="shared" si="2"/>
        <v>100</v>
      </c>
      <c r="X17">
        <f t="shared" si="3"/>
        <v>1</v>
      </c>
    </row>
    <row r="18" spans="1:24" x14ac:dyDescent="0.35">
      <c r="A18">
        <v>12</v>
      </c>
      <c r="C18" t="str">
        <f t="shared" si="0"/>
        <v>100Ω 1% 0603 0.1w Thick Film 100ppm/°C Automotive</v>
      </c>
      <c r="D18">
        <v>100</v>
      </c>
      <c r="E18">
        <v>1</v>
      </c>
      <c r="F18" s="2" t="s">
        <v>26</v>
      </c>
      <c r="G18">
        <v>0.1</v>
      </c>
      <c r="H18" t="s">
        <v>27</v>
      </c>
      <c r="I18" t="s">
        <v>28</v>
      </c>
      <c r="J18">
        <v>100</v>
      </c>
      <c r="K18" t="s">
        <v>39</v>
      </c>
      <c r="L18" t="s">
        <v>104</v>
      </c>
      <c r="M18" t="s">
        <v>31</v>
      </c>
      <c r="N18" t="s">
        <v>103</v>
      </c>
      <c r="O18" t="s">
        <v>42</v>
      </c>
      <c r="P18" t="s">
        <v>34</v>
      </c>
      <c r="Q18" t="s">
        <v>35</v>
      </c>
      <c r="R18" t="s">
        <v>44</v>
      </c>
      <c r="S18" t="b">
        <v>0</v>
      </c>
      <c r="V18">
        <f t="shared" si="1"/>
        <v>0</v>
      </c>
      <c r="W18">
        <f t="shared" si="2"/>
        <v>100</v>
      </c>
      <c r="X18">
        <f t="shared" si="3"/>
        <v>1</v>
      </c>
    </row>
    <row r="19" spans="1:24" x14ac:dyDescent="0.35">
      <c r="A19">
        <v>13</v>
      </c>
      <c r="C19" t="str">
        <f t="shared" si="0"/>
        <v>220Ω 1% 0603 0.1w Thick Film 100ppm/°C Automotive</v>
      </c>
      <c r="D19">
        <v>220</v>
      </c>
      <c r="E19">
        <v>1</v>
      </c>
      <c r="F19" s="2" t="s">
        <v>26</v>
      </c>
      <c r="G19">
        <v>0.1</v>
      </c>
      <c r="H19" t="s">
        <v>27</v>
      </c>
      <c r="I19" t="s">
        <v>28</v>
      </c>
      <c r="J19">
        <v>100</v>
      </c>
      <c r="K19" t="s">
        <v>39</v>
      </c>
      <c r="L19" t="s">
        <v>121</v>
      </c>
      <c r="M19" t="s">
        <v>31</v>
      </c>
      <c r="N19" t="s">
        <v>122</v>
      </c>
      <c r="O19" t="s">
        <v>42</v>
      </c>
      <c r="P19" t="s">
        <v>34</v>
      </c>
      <c r="Q19" t="s">
        <v>35</v>
      </c>
      <c r="R19" t="s">
        <v>44</v>
      </c>
      <c r="S19" t="b">
        <v>0</v>
      </c>
      <c r="V19">
        <f t="shared" ref="V19:V20" si="4">COUNTBLANK(C19:R19)</f>
        <v>0</v>
      </c>
      <c r="W19">
        <f t="shared" ref="W19:W20" si="5">100*COUNTA(C19:R19)/$AA$7</f>
        <v>100</v>
      </c>
      <c r="X19">
        <f t="shared" ref="X19:X20" si="6">IF(W19=100,1,0)</f>
        <v>1</v>
      </c>
    </row>
    <row r="20" spans="1:24" x14ac:dyDescent="0.35">
      <c r="A20">
        <v>14</v>
      </c>
      <c r="C20" t="str">
        <f t="shared" si="0"/>
        <v>470Ω 1% 0603 0.1w Thick Film 100ppm/°C Automotive</v>
      </c>
      <c r="D20">
        <v>470</v>
      </c>
      <c r="E20">
        <v>1</v>
      </c>
      <c r="F20" s="2" t="s">
        <v>26</v>
      </c>
      <c r="G20">
        <v>0.1</v>
      </c>
      <c r="H20" t="s">
        <v>27</v>
      </c>
      <c r="I20" t="s">
        <v>28</v>
      </c>
      <c r="J20">
        <v>100</v>
      </c>
      <c r="K20" t="s">
        <v>39</v>
      </c>
      <c r="L20" t="s">
        <v>123</v>
      </c>
      <c r="M20" t="s">
        <v>31</v>
      </c>
      <c r="N20" t="s">
        <v>124</v>
      </c>
      <c r="O20" t="s">
        <v>42</v>
      </c>
      <c r="P20" t="s">
        <v>34</v>
      </c>
      <c r="Q20" t="s">
        <v>35</v>
      </c>
      <c r="R20" t="s">
        <v>44</v>
      </c>
      <c r="S20" t="b">
        <v>0</v>
      </c>
      <c r="V20">
        <f t="shared" si="4"/>
        <v>0</v>
      </c>
      <c r="W20">
        <f t="shared" si="5"/>
        <v>100</v>
      </c>
      <c r="X20">
        <f t="shared" si="6"/>
        <v>1</v>
      </c>
    </row>
    <row r="21" spans="1:24" x14ac:dyDescent="0.35">
      <c r="A21">
        <v>15</v>
      </c>
      <c r="C21" t="str">
        <f t="shared" si="0"/>
        <v>560Ω 1% 0603 0.1w Thick Film 100ppm/°C Automotive</v>
      </c>
      <c r="D21">
        <v>560</v>
      </c>
      <c r="E21">
        <v>1</v>
      </c>
      <c r="F21" s="2" t="s">
        <v>26</v>
      </c>
      <c r="G21">
        <v>0.1</v>
      </c>
      <c r="H21" t="s">
        <v>27</v>
      </c>
      <c r="I21" t="s">
        <v>28</v>
      </c>
      <c r="J21">
        <v>100</v>
      </c>
      <c r="K21" t="s">
        <v>39</v>
      </c>
      <c r="L21" t="s">
        <v>129</v>
      </c>
      <c r="M21" t="s">
        <v>31</v>
      </c>
      <c r="N21" t="s">
        <v>130</v>
      </c>
      <c r="O21" t="s">
        <v>42</v>
      </c>
      <c r="P21" t="s">
        <v>34</v>
      </c>
      <c r="Q21" t="s">
        <v>35</v>
      </c>
      <c r="R21" t="s">
        <v>44</v>
      </c>
      <c r="S21" t="b">
        <v>0</v>
      </c>
      <c r="V21">
        <f t="shared" ref="V21:V84" si="7">COUNTBLANK(C21:R21)</f>
        <v>0</v>
      </c>
      <c r="W21">
        <f t="shared" ref="W21:W84" si="8">100*COUNTA(C21:R21)/$AA$7</f>
        <v>100</v>
      </c>
      <c r="X21">
        <f t="shared" ref="X21:X84" si="9">IF(W21=100,1,0)</f>
        <v>1</v>
      </c>
    </row>
    <row r="22" spans="1:24" x14ac:dyDescent="0.35">
      <c r="A22">
        <v>16</v>
      </c>
      <c r="C22" t="str">
        <f t="shared" si="0"/>
        <v>680Ω 1% 0603 0.1w Thick Film 100ppm/°C Automotive</v>
      </c>
      <c r="D22">
        <v>680</v>
      </c>
      <c r="E22">
        <v>1</v>
      </c>
      <c r="F22" s="2" t="s">
        <v>26</v>
      </c>
      <c r="G22">
        <v>0.1</v>
      </c>
      <c r="H22" t="s">
        <v>27</v>
      </c>
      <c r="I22" t="s">
        <v>28</v>
      </c>
      <c r="J22">
        <v>100</v>
      </c>
      <c r="K22" t="s">
        <v>39</v>
      </c>
      <c r="L22" t="s">
        <v>117</v>
      </c>
      <c r="M22" t="s">
        <v>31</v>
      </c>
      <c r="N22" t="s">
        <v>118</v>
      </c>
      <c r="O22" t="s">
        <v>42</v>
      </c>
      <c r="P22" t="s">
        <v>34</v>
      </c>
      <c r="Q22" t="s">
        <v>35</v>
      </c>
      <c r="R22" t="s">
        <v>44</v>
      </c>
      <c r="S22" t="b">
        <v>0</v>
      </c>
      <c r="V22">
        <f t="shared" si="7"/>
        <v>0</v>
      </c>
      <c r="W22">
        <f t="shared" si="8"/>
        <v>100</v>
      </c>
      <c r="X22">
        <f t="shared" si="9"/>
        <v>1</v>
      </c>
    </row>
    <row r="23" spans="1:24" x14ac:dyDescent="0.35">
      <c r="A23">
        <v>17</v>
      </c>
      <c r="C23" t="str">
        <f t="shared" si="0"/>
        <v>750Ω 1% 0603 0.1w Thick Film 100ppm/°C Automotive</v>
      </c>
      <c r="D23">
        <v>750</v>
      </c>
      <c r="E23">
        <v>1</v>
      </c>
      <c r="F23" s="2" t="s">
        <v>26</v>
      </c>
      <c r="G23">
        <v>0.1</v>
      </c>
      <c r="H23" t="s">
        <v>27</v>
      </c>
      <c r="I23" t="s">
        <v>28</v>
      </c>
      <c r="J23">
        <v>100</v>
      </c>
      <c r="K23" t="s">
        <v>39</v>
      </c>
      <c r="L23" t="s">
        <v>125</v>
      </c>
      <c r="M23" t="s">
        <v>31</v>
      </c>
      <c r="N23" t="s">
        <v>126</v>
      </c>
      <c r="O23" t="s">
        <v>42</v>
      </c>
      <c r="P23" t="s">
        <v>34</v>
      </c>
      <c r="Q23" t="s">
        <v>35</v>
      </c>
      <c r="R23" t="s">
        <v>44</v>
      </c>
      <c r="S23" t="b">
        <v>0</v>
      </c>
      <c r="V23">
        <f t="shared" si="7"/>
        <v>0</v>
      </c>
      <c r="W23">
        <f t="shared" si="8"/>
        <v>100</v>
      </c>
      <c r="X23">
        <f t="shared" si="9"/>
        <v>1</v>
      </c>
    </row>
    <row r="24" spans="1:24" x14ac:dyDescent="0.35">
      <c r="A24">
        <v>18</v>
      </c>
      <c r="C24" t="str">
        <f t="shared" si="0"/>
        <v>2.2kΩ 1% 0603 0.1w Thick Film 100ppm/°C Automotive</v>
      </c>
      <c r="D24" t="s">
        <v>72</v>
      </c>
      <c r="E24">
        <v>1</v>
      </c>
      <c r="F24" s="2" t="s">
        <v>26</v>
      </c>
      <c r="G24">
        <v>0.1</v>
      </c>
      <c r="H24" t="s">
        <v>27</v>
      </c>
      <c r="I24" t="s">
        <v>28</v>
      </c>
      <c r="J24">
        <v>100</v>
      </c>
      <c r="K24" t="s">
        <v>39</v>
      </c>
      <c r="L24" t="s">
        <v>113</v>
      </c>
      <c r="M24" t="s">
        <v>31</v>
      </c>
      <c r="N24" t="s">
        <v>114</v>
      </c>
      <c r="O24" t="s">
        <v>42</v>
      </c>
      <c r="P24" t="s">
        <v>34</v>
      </c>
      <c r="Q24" t="s">
        <v>35</v>
      </c>
      <c r="R24" t="s">
        <v>44</v>
      </c>
      <c r="S24" t="b">
        <v>0</v>
      </c>
      <c r="V24">
        <f t="shared" si="7"/>
        <v>0</v>
      </c>
      <c r="W24">
        <f t="shared" si="8"/>
        <v>100</v>
      </c>
      <c r="X24">
        <f t="shared" si="9"/>
        <v>1</v>
      </c>
    </row>
    <row r="25" spans="1:24" x14ac:dyDescent="0.35">
      <c r="A25">
        <v>19</v>
      </c>
      <c r="C25" t="str">
        <f t="shared" si="0"/>
        <v>3.3kΩ 1% 0603 0.1w Thick Film 100ppm/°C Automotive</v>
      </c>
      <c r="D25" t="s">
        <v>87</v>
      </c>
      <c r="E25">
        <v>1</v>
      </c>
      <c r="F25" s="2" t="s">
        <v>26</v>
      </c>
      <c r="G25">
        <v>0.1</v>
      </c>
      <c r="H25" t="s">
        <v>27</v>
      </c>
      <c r="I25" t="s">
        <v>28</v>
      </c>
      <c r="J25">
        <v>100</v>
      </c>
      <c r="K25" t="s">
        <v>39</v>
      </c>
      <c r="L25" t="s">
        <v>119</v>
      </c>
      <c r="M25" t="s">
        <v>31</v>
      </c>
      <c r="N25" t="s">
        <v>120</v>
      </c>
      <c r="O25" t="s">
        <v>42</v>
      </c>
      <c r="P25" t="s">
        <v>34</v>
      </c>
      <c r="Q25" t="s">
        <v>35</v>
      </c>
      <c r="R25" t="s">
        <v>44</v>
      </c>
      <c r="S25" t="b">
        <v>0</v>
      </c>
      <c r="V25">
        <f t="shared" si="7"/>
        <v>0</v>
      </c>
      <c r="W25">
        <f t="shared" si="8"/>
        <v>100</v>
      </c>
      <c r="X25">
        <f t="shared" si="9"/>
        <v>1</v>
      </c>
    </row>
    <row r="26" spans="1:24" x14ac:dyDescent="0.35">
      <c r="A26">
        <v>20</v>
      </c>
      <c r="C26" t="str">
        <f t="shared" si="0"/>
        <v>4.7kΩ 1% 0603 0.1w Thick Film 100ppm/°C Automotive</v>
      </c>
      <c r="D26" t="s">
        <v>50</v>
      </c>
      <c r="E26">
        <v>1</v>
      </c>
      <c r="F26" s="2" t="s">
        <v>26</v>
      </c>
      <c r="G26">
        <v>0.1</v>
      </c>
      <c r="H26" t="s">
        <v>27</v>
      </c>
      <c r="I26" t="s">
        <v>28</v>
      </c>
      <c r="J26">
        <v>100</v>
      </c>
      <c r="K26" t="s">
        <v>39</v>
      </c>
      <c r="L26" t="s">
        <v>111</v>
      </c>
      <c r="M26" t="s">
        <v>31</v>
      </c>
      <c r="N26" t="s">
        <v>112</v>
      </c>
      <c r="O26" t="s">
        <v>42</v>
      </c>
      <c r="P26" t="s">
        <v>34</v>
      </c>
      <c r="Q26" t="s">
        <v>35</v>
      </c>
      <c r="R26" t="s">
        <v>44</v>
      </c>
      <c r="S26" t="b">
        <v>0</v>
      </c>
      <c r="V26">
        <f t="shared" si="7"/>
        <v>0</v>
      </c>
      <c r="W26">
        <f t="shared" si="8"/>
        <v>100</v>
      </c>
      <c r="X26">
        <f t="shared" si="9"/>
        <v>1</v>
      </c>
    </row>
    <row r="27" spans="1:24" x14ac:dyDescent="0.35">
      <c r="A27">
        <v>21</v>
      </c>
      <c r="C27" t="str">
        <f t="shared" si="0"/>
        <v>5.6kΩ 1% 0603 0.1w Thick Film 100ppm/°C Automotive</v>
      </c>
      <c r="D27" t="s">
        <v>88</v>
      </c>
      <c r="E27">
        <v>1</v>
      </c>
      <c r="F27" s="2" t="s">
        <v>26</v>
      </c>
      <c r="G27">
        <v>0.1</v>
      </c>
      <c r="H27" t="s">
        <v>27</v>
      </c>
      <c r="I27" t="s">
        <v>28</v>
      </c>
      <c r="J27">
        <v>100</v>
      </c>
      <c r="K27" t="s">
        <v>39</v>
      </c>
      <c r="L27" t="s">
        <v>133</v>
      </c>
      <c r="M27" t="s">
        <v>31</v>
      </c>
      <c r="N27" t="s">
        <v>134</v>
      </c>
      <c r="O27" t="s">
        <v>42</v>
      </c>
      <c r="P27" t="s">
        <v>34</v>
      </c>
      <c r="Q27" t="s">
        <v>35</v>
      </c>
      <c r="R27" t="s">
        <v>44</v>
      </c>
      <c r="S27" t="b">
        <v>0</v>
      </c>
      <c r="V27">
        <f t="shared" si="7"/>
        <v>0</v>
      </c>
      <c r="W27">
        <f t="shared" si="8"/>
        <v>100</v>
      </c>
      <c r="X27">
        <f t="shared" si="9"/>
        <v>1</v>
      </c>
    </row>
    <row r="28" spans="1:24" x14ac:dyDescent="0.35">
      <c r="A28">
        <v>22</v>
      </c>
      <c r="C28" t="str">
        <f t="shared" si="0"/>
        <v>6.8kΩ 1% 0603 0.1w Thick Film 100ppm/°C Automotive</v>
      </c>
      <c r="D28" t="s">
        <v>90</v>
      </c>
      <c r="E28">
        <v>1</v>
      </c>
      <c r="F28" s="2" t="s">
        <v>26</v>
      </c>
      <c r="G28">
        <v>0.1</v>
      </c>
      <c r="H28" t="s">
        <v>27</v>
      </c>
      <c r="I28" t="s">
        <v>28</v>
      </c>
      <c r="J28">
        <v>100</v>
      </c>
      <c r="K28" t="s">
        <v>39</v>
      </c>
      <c r="L28" t="s">
        <v>127</v>
      </c>
      <c r="M28" t="s">
        <v>31</v>
      </c>
      <c r="N28" t="s">
        <v>128</v>
      </c>
      <c r="O28" t="s">
        <v>42</v>
      </c>
      <c r="P28" t="s">
        <v>34</v>
      </c>
      <c r="Q28" t="s">
        <v>35</v>
      </c>
      <c r="R28" t="s">
        <v>44</v>
      </c>
      <c r="S28" t="b">
        <v>0</v>
      </c>
      <c r="V28">
        <f t="shared" si="7"/>
        <v>0</v>
      </c>
      <c r="W28">
        <f t="shared" si="8"/>
        <v>100</v>
      </c>
      <c r="X28">
        <f t="shared" si="9"/>
        <v>1</v>
      </c>
    </row>
    <row r="29" spans="1:24" x14ac:dyDescent="0.35">
      <c r="A29">
        <v>23</v>
      </c>
      <c r="C29" t="str">
        <f t="shared" si="0"/>
        <v>7.5kΩ 1% 0603 0.1w Thick Film 100ppm/°C Automotive</v>
      </c>
      <c r="D29" t="s">
        <v>89</v>
      </c>
      <c r="E29">
        <v>1</v>
      </c>
      <c r="F29" s="2" t="s">
        <v>26</v>
      </c>
      <c r="G29">
        <v>0.1</v>
      </c>
      <c r="H29" t="s">
        <v>27</v>
      </c>
      <c r="I29" t="s">
        <v>28</v>
      </c>
      <c r="J29">
        <v>100</v>
      </c>
      <c r="K29" t="s">
        <v>39</v>
      </c>
      <c r="L29" t="s">
        <v>131</v>
      </c>
      <c r="M29" t="s">
        <v>31</v>
      </c>
      <c r="N29" t="s">
        <v>132</v>
      </c>
      <c r="O29" t="s">
        <v>42</v>
      </c>
      <c r="P29" t="s">
        <v>34</v>
      </c>
      <c r="Q29" t="s">
        <v>35</v>
      </c>
      <c r="R29" t="s">
        <v>44</v>
      </c>
      <c r="S29" t="b">
        <v>0</v>
      </c>
      <c r="V29">
        <f t="shared" si="7"/>
        <v>0</v>
      </c>
      <c r="W29">
        <f t="shared" si="8"/>
        <v>100</v>
      </c>
      <c r="X29">
        <f t="shared" si="9"/>
        <v>1</v>
      </c>
    </row>
    <row r="30" spans="1:24" x14ac:dyDescent="0.35">
      <c r="A30">
        <v>24</v>
      </c>
      <c r="C30" t="str">
        <f t="shared" si="0"/>
        <v>22kΩ 1% 0603 0.1w Thick Film 100ppm/°C Automotive</v>
      </c>
      <c r="D30" t="s">
        <v>91</v>
      </c>
      <c r="E30">
        <v>1</v>
      </c>
      <c r="F30" s="2" t="s">
        <v>26</v>
      </c>
      <c r="G30">
        <v>0.1</v>
      </c>
      <c r="H30" t="s">
        <v>27</v>
      </c>
      <c r="I30" t="s">
        <v>28</v>
      </c>
      <c r="J30">
        <v>100</v>
      </c>
      <c r="K30" t="s">
        <v>39</v>
      </c>
      <c r="L30" t="s">
        <v>139</v>
      </c>
      <c r="M30" t="s">
        <v>31</v>
      </c>
      <c r="N30" t="s">
        <v>140</v>
      </c>
      <c r="O30" t="s">
        <v>42</v>
      </c>
      <c r="P30" t="s">
        <v>34</v>
      </c>
      <c r="Q30" t="s">
        <v>35</v>
      </c>
      <c r="R30" t="s">
        <v>44</v>
      </c>
      <c r="S30" t="b">
        <v>0</v>
      </c>
      <c r="V30">
        <f t="shared" si="7"/>
        <v>0</v>
      </c>
      <c r="W30">
        <f t="shared" si="8"/>
        <v>100</v>
      </c>
      <c r="X30">
        <f t="shared" si="9"/>
        <v>1</v>
      </c>
    </row>
    <row r="31" spans="1:24" x14ac:dyDescent="0.35">
      <c r="A31">
        <v>25</v>
      </c>
      <c r="C31" t="str">
        <f t="shared" si="0"/>
        <v>33kΩ 1% 0603 0.1w Thick Film 100ppm/°C Automotive</v>
      </c>
      <c r="D31" t="s">
        <v>92</v>
      </c>
      <c r="E31">
        <v>1</v>
      </c>
      <c r="F31" s="2" t="s">
        <v>26</v>
      </c>
      <c r="G31">
        <v>0.1</v>
      </c>
      <c r="H31" t="s">
        <v>27</v>
      </c>
      <c r="I31" t="s">
        <v>28</v>
      </c>
      <c r="J31">
        <v>100</v>
      </c>
      <c r="K31" t="s">
        <v>39</v>
      </c>
      <c r="L31" t="s">
        <v>141</v>
      </c>
      <c r="M31" t="s">
        <v>31</v>
      </c>
      <c r="N31" t="s">
        <v>142</v>
      </c>
      <c r="O31" t="s">
        <v>42</v>
      </c>
      <c r="P31" t="s">
        <v>34</v>
      </c>
      <c r="Q31" t="s">
        <v>35</v>
      </c>
      <c r="R31" t="s">
        <v>44</v>
      </c>
      <c r="S31" t="b">
        <v>0</v>
      </c>
      <c r="V31">
        <f t="shared" si="7"/>
        <v>0</v>
      </c>
      <c r="W31">
        <f t="shared" si="8"/>
        <v>100</v>
      </c>
      <c r="X31">
        <f t="shared" si="9"/>
        <v>1</v>
      </c>
    </row>
    <row r="32" spans="1:24" x14ac:dyDescent="0.35">
      <c r="A32">
        <v>26</v>
      </c>
      <c r="C32" t="str">
        <f t="shared" si="0"/>
        <v>47kΩ 1% 0603 0.1w Thick Film 100ppm/°C Automotive</v>
      </c>
      <c r="D32" t="s">
        <v>93</v>
      </c>
      <c r="E32">
        <v>1</v>
      </c>
      <c r="F32" s="2" t="s">
        <v>26</v>
      </c>
      <c r="G32">
        <v>0.1</v>
      </c>
      <c r="H32" t="s">
        <v>27</v>
      </c>
      <c r="I32" t="s">
        <v>28</v>
      </c>
      <c r="J32">
        <v>100</v>
      </c>
      <c r="K32" t="s">
        <v>39</v>
      </c>
      <c r="L32" t="s">
        <v>135</v>
      </c>
      <c r="M32" t="s">
        <v>31</v>
      </c>
      <c r="N32" t="s">
        <v>136</v>
      </c>
      <c r="O32" t="s">
        <v>42</v>
      </c>
      <c r="P32" t="s">
        <v>34</v>
      </c>
      <c r="Q32" t="s">
        <v>35</v>
      </c>
      <c r="R32" t="s">
        <v>44</v>
      </c>
      <c r="S32" t="b">
        <v>0</v>
      </c>
      <c r="V32">
        <f t="shared" si="7"/>
        <v>0</v>
      </c>
      <c r="W32">
        <f t="shared" si="8"/>
        <v>100</v>
      </c>
      <c r="X32">
        <f t="shared" si="9"/>
        <v>1</v>
      </c>
    </row>
    <row r="33" spans="1:24" x14ac:dyDescent="0.35">
      <c r="A33">
        <v>27</v>
      </c>
      <c r="C33" t="str">
        <f t="shared" si="0"/>
        <v>56kΩ 1% 0603 0.1w Thick Film 100ppm/°C Automotive</v>
      </c>
      <c r="D33" t="s">
        <v>94</v>
      </c>
      <c r="E33">
        <v>1</v>
      </c>
      <c r="F33" s="2" t="s">
        <v>26</v>
      </c>
      <c r="G33">
        <v>0.1</v>
      </c>
      <c r="H33" t="s">
        <v>27</v>
      </c>
      <c r="I33" t="s">
        <v>28</v>
      </c>
      <c r="J33">
        <v>100</v>
      </c>
      <c r="K33" t="s">
        <v>39</v>
      </c>
      <c r="L33" t="s">
        <v>143</v>
      </c>
      <c r="M33" t="s">
        <v>31</v>
      </c>
      <c r="N33" t="s">
        <v>144</v>
      </c>
      <c r="O33" t="s">
        <v>42</v>
      </c>
      <c r="P33" t="s">
        <v>34</v>
      </c>
      <c r="Q33" t="s">
        <v>35</v>
      </c>
      <c r="R33" t="s">
        <v>44</v>
      </c>
      <c r="S33" t="b">
        <v>0</v>
      </c>
      <c r="V33">
        <f t="shared" si="7"/>
        <v>0</v>
      </c>
      <c r="W33">
        <f t="shared" si="8"/>
        <v>100</v>
      </c>
      <c r="X33">
        <f t="shared" si="9"/>
        <v>1</v>
      </c>
    </row>
    <row r="34" spans="1:24" x14ac:dyDescent="0.35">
      <c r="A34">
        <v>28</v>
      </c>
      <c r="C34" t="str">
        <f t="shared" si="0"/>
        <v>68kΩ 1% 0603 0.1w Thick Film 100ppm/°C Automotive</v>
      </c>
      <c r="D34" t="s">
        <v>95</v>
      </c>
      <c r="E34">
        <v>1</v>
      </c>
      <c r="F34" s="2" t="s">
        <v>26</v>
      </c>
      <c r="G34">
        <v>0.1</v>
      </c>
      <c r="H34" t="s">
        <v>27</v>
      </c>
      <c r="I34" t="s">
        <v>28</v>
      </c>
      <c r="J34">
        <v>100</v>
      </c>
      <c r="K34" t="s">
        <v>39</v>
      </c>
      <c r="L34" t="s">
        <v>145</v>
      </c>
      <c r="M34" t="s">
        <v>31</v>
      </c>
      <c r="N34" t="s">
        <v>146</v>
      </c>
      <c r="O34" t="s">
        <v>42</v>
      </c>
      <c r="P34" t="s">
        <v>34</v>
      </c>
      <c r="Q34" t="s">
        <v>35</v>
      </c>
      <c r="R34" t="s">
        <v>44</v>
      </c>
      <c r="S34" t="b">
        <v>0</v>
      </c>
      <c r="V34">
        <f t="shared" si="7"/>
        <v>0</v>
      </c>
      <c r="W34">
        <f t="shared" si="8"/>
        <v>100</v>
      </c>
      <c r="X34">
        <f t="shared" si="9"/>
        <v>1</v>
      </c>
    </row>
    <row r="35" spans="1:24" x14ac:dyDescent="0.35">
      <c r="A35">
        <v>29</v>
      </c>
      <c r="C35" t="str">
        <f t="shared" si="0"/>
        <v>75kΩ 1% 0603 0.1w Thick Film 100ppm/°C Automotive</v>
      </c>
      <c r="D35" t="s">
        <v>96</v>
      </c>
      <c r="E35">
        <v>1</v>
      </c>
      <c r="F35" s="2" t="s">
        <v>26</v>
      </c>
      <c r="G35">
        <v>0.1</v>
      </c>
      <c r="H35" t="s">
        <v>27</v>
      </c>
      <c r="I35" t="s">
        <v>28</v>
      </c>
      <c r="J35">
        <v>100</v>
      </c>
      <c r="K35" t="s">
        <v>39</v>
      </c>
      <c r="L35" t="s">
        <v>137</v>
      </c>
      <c r="M35" t="s">
        <v>31</v>
      </c>
      <c r="N35" t="s">
        <v>138</v>
      </c>
      <c r="O35" t="s">
        <v>42</v>
      </c>
      <c r="P35" t="s">
        <v>34</v>
      </c>
      <c r="Q35" t="s">
        <v>35</v>
      </c>
      <c r="R35" t="s">
        <v>44</v>
      </c>
      <c r="S35" t="b">
        <v>0</v>
      </c>
      <c r="V35">
        <f t="shared" si="7"/>
        <v>0</v>
      </c>
      <c r="W35">
        <f t="shared" si="8"/>
        <v>100</v>
      </c>
      <c r="X35">
        <f t="shared" si="9"/>
        <v>1</v>
      </c>
    </row>
    <row r="36" spans="1:24" x14ac:dyDescent="0.35">
      <c r="A36">
        <v>30</v>
      </c>
      <c r="C36" t="str">
        <f t="shared" si="0"/>
        <v>100kΩ 1% 0603 0.1w Thick Film 100ppm/°C Automotive</v>
      </c>
      <c r="D36" t="s">
        <v>53</v>
      </c>
      <c r="E36">
        <v>1</v>
      </c>
      <c r="F36" s="2" t="s">
        <v>26</v>
      </c>
      <c r="G36">
        <v>0.1</v>
      </c>
      <c r="H36" t="s">
        <v>27</v>
      </c>
      <c r="I36" t="s">
        <v>28</v>
      </c>
      <c r="J36">
        <v>100</v>
      </c>
      <c r="K36" t="s">
        <v>39</v>
      </c>
      <c r="L36" t="s">
        <v>109</v>
      </c>
      <c r="M36" t="s">
        <v>31</v>
      </c>
      <c r="N36" t="s">
        <v>110</v>
      </c>
      <c r="O36" t="s">
        <v>42</v>
      </c>
      <c r="P36" t="s">
        <v>34</v>
      </c>
      <c r="Q36" t="s">
        <v>35</v>
      </c>
      <c r="R36" t="s">
        <v>44</v>
      </c>
      <c r="S36" t="b">
        <v>0</v>
      </c>
      <c r="V36">
        <f t="shared" si="7"/>
        <v>0</v>
      </c>
      <c r="W36">
        <f t="shared" si="8"/>
        <v>100</v>
      </c>
      <c r="X36">
        <f t="shared" si="9"/>
        <v>1</v>
      </c>
    </row>
    <row r="37" spans="1:24" x14ac:dyDescent="0.35">
      <c r="A37">
        <v>31</v>
      </c>
      <c r="C37" t="str">
        <f t="shared" si="0"/>
        <v>5.1kΩ 1% 0603 0.1w Thick Film 100ppm/°C Automotive</v>
      </c>
      <c r="D37" t="s">
        <v>147</v>
      </c>
      <c r="E37">
        <v>1</v>
      </c>
      <c r="F37" s="2" t="s">
        <v>26</v>
      </c>
      <c r="G37">
        <v>0.1</v>
      </c>
      <c r="H37" t="s">
        <v>27</v>
      </c>
      <c r="I37" t="s">
        <v>28</v>
      </c>
      <c r="J37">
        <v>100</v>
      </c>
      <c r="K37" t="s">
        <v>39</v>
      </c>
      <c r="L37" t="s">
        <v>148</v>
      </c>
      <c r="M37" t="s">
        <v>31</v>
      </c>
      <c r="N37" t="s">
        <v>149</v>
      </c>
      <c r="O37" t="s">
        <v>42</v>
      </c>
      <c r="P37" t="s">
        <v>34</v>
      </c>
      <c r="Q37" t="s">
        <v>35</v>
      </c>
      <c r="R37" t="s">
        <v>44</v>
      </c>
      <c r="S37" t="b">
        <v>0</v>
      </c>
      <c r="V37">
        <f t="shared" si="7"/>
        <v>0</v>
      </c>
      <c r="W37">
        <f t="shared" si="8"/>
        <v>100</v>
      </c>
      <c r="X37">
        <f t="shared" si="9"/>
        <v>1</v>
      </c>
    </row>
    <row r="38" spans="1:24" x14ac:dyDescent="0.35">
      <c r="A38">
        <v>32</v>
      </c>
      <c r="C38" t="str">
        <f t="shared" si="0"/>
        <v>22Ω 1% 0805 0.125w Thick Film 100ppm/°C Automotive</v>
      </c>
      <c r="D38">
        <v>22</v>
      </c>
      <c r="E38">
        <v>1</v>
      </c>
      <c r="F38" s="2" t="s">
        <v>77</v>
      </c>
      <c r="G38">
        <v>0.125</v>
      </c>
      <c r="H38" t="s">
        <v>81</v>
      </c>
      <c r="I38" t="s">
        <v>28</v>
      </c>
      <c r="J38">
        <v>100</v>
      </c>
      <c r="K38" t="s">
        <v>39</v>
      </c>
      <c r="L38" t="s">
        <v>150</v>
      </c>
      <c r="M38" t="s">
        <v>31</v>
      </c>
      <c r="N38" t="s">
        <v>151</v>
      </c>
      <c r="O38" t="s">
        <v>42</v>
      </c>
      <c r="P38" t="s">
        <v>34</v>
      </c>
      <c r="Q38" t="s">
        <v>86</v>
      </c>
      <c r="R38" t="s">
        <v>44</v>
      </c>
      <c r="S38" t="b">
        <v>0</v>
      </c>
      <c r="V38">
        <f t="shared" si="7"/>
        <v>0</v>
      </c>
      <c r="W38">
        <f t="shared" si="8"/>
        <v>100</v>
      </c>
      <c r="X38">
        <f t="shared" si="9"/>
        <v>1</v>
      </c>
    </row>
    <row r="39" spans="1:24" x14ac:dyDescent="0.35">
      <c r="A39">
        <v>33</v>
      </c>
      <c r="C39" t="str">
        <f t="shared" ref="C39:C70" si="10">_xlfn.CONCAT(D39,"Ω ",E39,"% ",F39," ",G39,"w ",I39," ",J39,"ppm/°C ",R39)</f>
        <v>68Ω 1% 0805 0.125w Thick Film 100ppm/°C Automotive</v>
      </c>
      <c r="D39">
        <v>68</v>
      </c>
      <c r="E39">
        <v>1</v>
      </c>
      <c r="F39" s="2" t="s">
        <v>77</v>
      </c>
      <c r="G39">
        <v>0.125</v>
      </c>
      <c r="H39" t="s">
        <v>81</v>
      </c>
      <c r="I39" t="s">
        <v>28</v>
      </c>
      <c r="J39">
        <v>100</v>
      </c>
      <c r="K39" t="s">
        <v>39</v>
      </c>
      <c r="L39" t="s">
        <v>152</v>
      </c>
      <c r="M39" t="s">
        <v>31</v>
      </c>
      <c r="N39" t="s">
        <v>153</v>
      </c>
      <c r="O39" t="s">
        <v>42</v>
      </c>
      <c r="P39" t="s">
        <v>34</v>
      </c>
      <c r="Q39" t="s">
        <v>86</v>
      </c>
      <c r="R39" t="s">
        <v>44</v>
      </c>
      <c r="S39" t="b">
        <v>0</v>
      </c>
      <c r="V39">
        <f t="shared" si="7"/>
        <v>0</v>
      </c>
      <c r="W39">
        <f t="shared" si="8"/>
        <v>100</v>
      </c>
      <c r="X39">
        <f t="shared" si="9"/>
        <v>1</v>
      </c>
    </row>
    <row r="40" spans="1:24" x14ac:dyDescent="0.35">
      <c r="A40">
        <v>34</v>
      </c>
      <c r="C40" t="str">
        <f t="shared" si="10"/>
        <v>75Ω 1% 0805 0.125w Thick Film 100ppm/°C Automotive</v>
      </c>
      <c r="D40">
        <v>75</v>
      </c>
      <c r="E40">
        <v>1</v>
      </c>
      <c r="F40" s="2" t="s">
        <v>77</v>
      </c>
      <c r="G40">
        <v>0.125</v>
      </c>
      <c r="H40" t="s">
        <v>81</v>
      </c>
      <c r="I40" t="s">
        <v>28</v>
      </c>
      <c r="J40">
        <v>100</v>
      </c>
      <c r="K40" t="s">
        <v>39</v>
      </c>
      <c r="L40" t="s">
        <v>154</v>
      </c>
      <c r="M40" t="s">
        <v>31</v>
      </c>
      <c r="N40" t="s">
        <v>155</v>
      </c>
      <c r="O40" t="s">
        <v>42</v>
      </c>
      <c r="P40" t="s">
        <v>34</v>
      </c>
      <c r="Q40" t="s">
        <v>86</v>
      </c>
      <c r="R40" t="s">
        <v>44</v>
      </c>
      <c r="S40" t="b">
        <v>0</v>
      </c>
      <c r="V40">
        <f t="shared" si="7"/>
        <v>0</v>
      </c>
      <c r="W40">
        <f t="shared" si="8"/>
        <v>100</v>
      </c>
      <c r="X40">
        <f t="shared" si="9"/>
        <v>1</v>
      </c>
    </row>
    <row r="41" spans="1:24" x14ac:dyDescent="0.35">
      <c r="A41">
        <v>35</v>
      </c>
      <c r="C41" t="str">
        <f t="shared" si="10"/>
        <v>100Ω 1% 0805 0.125w Thick Film 100ppm/°C Automotive</v>
      </c>
      <c r="D41">
        <v>100</v>
      </c>
      <c r="E41">
        <v>1</v>
      </c>
      <c r="F41" s="2" t="s">
        <v>77</v>
      </c>
      <c r="G41">
        <v>0.125</v>
      </c>
      <c r="H41" t="s">
        <v>81</v>
      </c>
      <c r="I41" t="s">
        <v>28</v>
      </c>
      <c r="J41">
        <v>100</v>
      </c>
      <c r="K41" t="s">
        <v>39</v>
      </c>
      <c r="L41" t="s">
        <v>156</v>
      </c>
      <c r="M41" t="s">
        <v>31</v>
      </c>
      <c r="N41" t="s">
        <v>157</v>
      </c>
      <c r="O41" t="s">
        <v>42</v>
      </c>
      <c r="P41" t="s">
        <v>34</v>
      </c>
      <c r="Q41" t="s">
        <v>86</v>
      </c>
      <c r="R41" t="s">
        <v>44</v>
      </c>
      <c r="S41" t="b">
        <v>0</v>
      </c>
      <c r="V41">
        <f t="shared" si="7"/>
        <v>0</v>
      </c>
      <c r="W41">
        <f t="shared" si="8"/>
        <v>100</v>
      </c>
      <c r="X41">
        <f t="shared" si="9"/>
        <v>1</v>
      </c>
    </row>
    <row r="42" spans="1:24" x14ac:dyDescent="0.35">
      <c r="A42">
        <v>36</v>
      </c>
      <c r="C42" t="str">
        <f t="shared" si="10"/>
        <v>220Ω 1% 0805 0.125w Thick Film 100ppm/°C Automotive</v>
      </c>
      <c r="D42">
        <v>220</v>
      </c>
      <c r="E42">
        <v>1</v>
      </c>
      <c r="F42" s="2" t="s">
        <v>77</v>
      </c>
      <c r="G42">
        <v>0.125</v>
      </c>
      <c r="H42" t="s">
        <v>81</v>
      </c>
      <c r="I42" t="s">
        <v>28</v>
      </c>
      <c r="J42">
        <v>100</v>
      </c>
      <c r="K42" t="s">
        <v>39</v>
      </c>
      <c r="L42" t="s">
        <v>158</v>
      </c>
      <c r="M42" t="s">
        <v>31</v>
      </c>
      <c r="N42" t="s">
        <v>159</v>
      </c>
      <c r="O42" t="s">
        <v>42</v>
      </c>
      <c r="P42" t="s">
        <v>34</v>
      </c>
      <c r="Q42" t="s">
        <v>86</v>
      </c>
      <c r="R42" t="s">
        <v>44</v>
      </c>
      <c r="S42" t="b">
        <v>0</v>
      </c>
      <c r="V42">
        <f t="shared" si="7"/>
        <v>0</v>
      </c>
      <c r="W42">
        <f t="shared" si="8"/>
        <v>100</v>
      </c>
      <c r="X42">
        <f t="shared" si="9"/>
        <v>1</v>
      </c>
    </row>
    <row r="43" spans="1:24" x14ac:dyDescent="0.35">
      <c r="A43">
        <v>37</v>
      </c>
      <c r="C43" t="str">
        <f t="shared" si="10"/>
        <v>330Ω 1% 0805 0.125w Thick Film 100ppm/°C Automotive</v>
      </c>
      <c r="D43">
        <v>330</v>
      </c>
      <c r="E43">
        <v>1</v>
      </c>
      <c r="F43" s="2" t="s">
        <v>77</v>
      </c>
      <c r="G43">
        <v>0.125</v>
      </c>
      <c r="H43" t="s">
        <v>81</v>
      </c>
      <c r="I43" t="s">
        <v>28</v>
      </c>
      <c r="J43">
        <v>100</v>
      </c>
      <c r="K43" t="s">
        <v>39</v>
      </c>
      <c r="L43" t="s">
        <v>160</v>
      </c>
      <c r="M43" t="s">
        <v>31</v>
      </c>
      <c r="N43" t="s">
        <v>161</v>
      </c>
      <c r="O43" t="s">
        <v>42</v>
      </c>
      <c r="P43" t="s">
        <v>34</v>
      </c>
      <c r="Q43" t="s">
        <v>86</v>
      </c>
      <c r="R43" t="s">
        <v>44</v>
      </c>
      <c r="S43" t="b">
        <v>0</v>
      </c>
      <c r="V43">
        <f t="shared" si="7"/>
        <v>0</v>
      </c>
      <c r="W43">
        <f t="shared" si="8"/>
        <v>100</v>
      </c>
      <c r="X43">
        <f t="shared" si="9"/>
        <v>1</v>
      </c>
    </row>
    <row r="44" spans="1:24" x14ac:dyDescent="0.35">
      <c r="A44">
        <v>38</v>
      </c>
      <c r="C44" t="str">
        <f t="shared" si="10"/>
        <v>470Ω 1% 0805 0.125w Thick Film 100ppm/°C Automotive</v>
      </c>
      <c r="D44">
        <v>470</v>
      </c>
      <c r="E44">
        <v>1</v>
      </c>
      <c r="F44" s="2" t="s">
        <v>77</v>
      </c>
      <c r="G44">
        <v>0.125</v>
      </c>
      <c r="H44" t="s">
        <v>81</v>
      </c>
      <c r="I44" t="s">
        <v>28</v>
      </c>
      <c r="J44">
        <v>100</v>
      </c>
      <c r="K44" t="s">
        <v>39</v>
      </c>
      <c r="L44" t="s">
        <v>162</v>
      </c>
      <c r="M44" t="s">
        <v>31</v>
      </c>
      <c r="N44" t="s">
        <v>163</v>
      </c>
      <c r="O44" t="s">
        <v>42</v>
      </c>
      <c r="P44" t="s">
        <v>34</v>
      </c>
      <c r="Q44" t="s">
        <v>86</v>
      </c>
      <c r="R44" t="s">
        <v>44</v>
      </c>
      <c r="S44" t="b">
        <v>0</v>
      </c>
      <c r="V44">
        <f t="shared" si="7"/>
        <v>0</v>
      </c>
      <c r="W44">
        <f t="shared" si="8"/>
        <v>100</v>
      </c>
      <c r="X44">
        <f t="shared" si="9"/>
        <v>1</v>
      </c>
    </row>
    <row r="45" spans="1:24" x14ac:dyDescent="0.35">
      <c r="A45">
        <v>39</v>
      </c>
      <c r="C45" t="str">
        <f t="shared" si="10"/>
        <v>560Ω 1% 0805 0.125w Thick Film 100ppm/°C Automotive</v>
      </c>
      <c r="D45">
        <v>560</v>
      </c>
      <c r="E45">
        <v>1</v>
      </c>
      <c r="F45" s="2" t="s">
        <v>77</v>
      </c>
      <c r="G45">
        <v>0.125</v>
      </c>
      <c r="H45" t="s">
        <v>81</v>
      </c>
      <c r="I45" t="s">
        <v>28</v>
      </c>
      <c r="J45">
        <v>100</v>
      </c>
      <c r="K45" t="s">
        <v>39</v>
      </c>
      <c r="L45" t="s">
        <v>164</v>
      </c>
      <c r="M45" t="s">
        <v>31</v>
      </c>
      <c r="N45" t="s">
        <v>165</v>
      </c>
      <c r="O45" t="s">
        <v>42</v>
      </c>
      <c r="P45" t="s">
        <v>34</v>
      </c>
      <c r="Q45" t="s">
        <v>86</v>
      </c>
      <c r="R45" t="s">
        <v>44</v>
      </c>
      <c r="S45" t="b">
        <v>0</v>
      </c>
      <c r="V45">
        <f t="shared" si="7"/>
        <v>0</v>
      </c>
      <c r="W45">
        <f t="shared" si="8"/>
        <v>100</v>
      </c>
      <c r="X45">
        <f t="shared" si="9"/>
        <v>1</v>
      </c>
    </row>
    <row r="46" spans="1:24" x14ac:dyDescent="0.35">
      <c r="A46">
        <v>40</v>
      </c>
      <c r="C46" t="str">
        <f t="shared" si="10"/>
        <v>680Ω 1% 0805 0.125w Thick Film 100ppm/°C Automotive</v>
      </c>
      <c r="D46">
        <v>680</v>
      </c>
      <c r="E46">
        <v>1</v>
      </c>
      <c r="F46" s="2" t="s">
        <v>77</v>
      </c>
      <c r="G46">
        <v>0.125</v>
      </c>
      <c r="H46" t="s">
        <v>81</v>
      </c>
      <c r="I46" t="s">
        <v>28</v>
      </c>
      <c r="J46">
        <v>100</v>
      </c>
      <c r="K46" t="s">
        <v>39</v>
      </c>
      <c r="L46" t="s">
        <v>166</v>
      </c>
      <c r="M46" t="s">
        <v>31</v>
      </c>
      <c r="N46" t="s">
        <v>167</v>
      </c>
      <c r="O46" t="s">
        <v>42</v>
      </c>
      <c r="P46" t="s">
        <v>34</v>
      </c>
      <c r="Q46" t="s">
        <v>86</v>
      </c>
      <c r="R46" t="s">
        <v>44</v>
      </c>
      <c r="S46" t="b">
        <v>0</v>
      </c>
      <c r="V46">
        <f t="shared" si="7"/>
        <v>0</v>
      </c>
      <c r="W46">
        <f t="shared" si="8"/>
        <v>100</v>
      </c>
      <c r="X46">
        <f t="shared" si="9"/>
        <v>1</v>
      </c>
    </row>
    <row r="47" spans="1:24" x14ac:dyDescent="0.35">
      <c r="A47">
        <v>41</v>
      </c>
      <c r="C47" t="str">
        <f t="shared" si="10"/>
        <v>750Ω 1% 0805 0.125w Thick Film 100ppm/°C Automotive</v>
      </c>
      <c r="D47">
        <v>750</v>
      </c>
      <c r="E47">
        <v>1</v>
      </c>
      <c r="F47" s="2" t="s">
        <v>77</v>
      </c>
      <c r="G47">
        <v>0.125</v>
      </c>
      <c r="H47" t="s">
        <v>81</v>
      </c>
      <c r="I47" t="s">
        <v>28</v>
      </c>
      <c r="J47">
        <v>100</v>
      </c>
      <c r="K47" t="s">
        <v>39</v>
      </c>
      <c r="L47" t="s">
        <v>168</v>
      </c>
      <c r="M47" t="s">
        <v>31</v>
      </c>
      <c r="N47" t="s">
        <v>169</v>
      </c>
      <c r="O47" t="s">
        <v>42</v>
      </c>
      <c r="P47" t="s">
        <v>34</v>
      </c>
      <c r="Q47" t="s">
        <v>86</v>
      </c>
      <c r="R47" t="s">
        <v>44</v>
      </c>
      <c r="S47" t="b">
        <v>0</v>
      </c>
      <c r="V47">
        <f t="shared" si="7"/>
        <v>0</v>
      </c>
      <c r="W47">
        <f t="shared" si="8"/>
        <v>100</v>
      </c>
      <c r="X47">
        <f t="shared" si="9"/>
        <v>1</v>
      </c>
    </row>
    <row r="48" spans="1:24" x14ac:dyDescent="0.35">
      <c r="A48">
        <v>42</v>
      </c>
      <c r="B48" s="3"/>
      <c r="C48" t="str">
        <f t="shared" si="10"/>
        <v>1kΩ 1% 0805 0.125w Thick Film 100ppm/°C Automotive</v>
      </c>
      <c r="D48" t="s">
        <v>56</v>
      </c>
      <c r="E48">
        <v>1</v>
      </c>
      <c r="F48" s="2" t="s">
        <v>77</v>
      </c>
      <c r="G48">
        <v>0.125</v>
      </c>
      <c r="H48" t="s">
        <v>81</v>
      </c>
      <c r="I48" t="s">
        <v>28</v>
      </c>
      <c r="J48">
        <v>100</v>
      </c>
      <c r="K48" t="s">
        <v>39</v>
      </c>
      <c r="L48" t="s">
        <v>170</v>
      </c>
      <c r="M48" t="s">
        <v>31</v>
      </c>
      <c r="N48" t="s">
        <v>171</v>
      </c>
      <c r="O48" t="s">
        <v>42</v>
      </c>
      <c r="P48" t="s">
        <v>34</v>
      </c>
      <c r="Q48" t="s">
        <v>86</v>
      </c>
      <c r="R48" t="s">
        <v>44</v>
      </c>
      <c r="S48" t="b">
        <v>0</v>
      </c>
      <c r="V48">
        <f t="shared" si="7"/>
        <v>0</v>
      </c>
      <c r="W48">
        <f t="shared" si="8"/>
        <v>100</v>
      </c>
      <c r="X48">
        <f t="shared" si="9"/>
        <v>1</v>
      </c>
    </row>
    <row r="49" spans="1:24" x14ac:dyDescent="0.35">
      <c r="A49">
        <v>43</v>
      </c>
      <c r="C49" t="str">
        <f t="shared" si="10"/>
        <v>2.2kΩ 1% 0805 0.125w Thick Film 100ppm/°C Automotive</v>
      </c>
      <c r="D49" t="s">
        <v>72</v>
      </c>
      <c r="E49">
        <v>1</v>
      </c>
      <c r="F49" s="2" t="s">
        <v>77</v>
      </c>
      <c r="G49">
        <v>0.125</v>
      </c>
      <c r="H49" t="s">
        <v>81</v>
      </c>
      <c r="I49" t="s">
        <v>28</v>
      </c>
      <c r="J49">
        <v>100</v>
      </c>
      <c r="K49" t="s">
        <v>39</v>
      </c>
      <c r="L49" t="s">
        <v>172</v>
      </c>
      <c r="M49" t="s">
        <v>31</v>
      </c>
      <c r="N49" t="s">
        <v>173</v>
      </c>
      <c r="O49" t="s">
        <v>42</v>
      </c>
      <c r="P49" t="s">
        <v>34</v>
      </c>
      <c r="Q49" t="s">
        <v>86</v>
      </c>
      <c r="R49" t="s">
        <v>44</v>
      </c>
      <c r="S49" t="b">
        <v>0</v>
      </c>
      <c r="V49">
        <f t="shared" si="7"/>
        <v>0</v>
      </c>
      <c r="W49">
        <f t="shared" si="8"/>
        <v>100</v>
      </c>
      <c r="X49">
        <f t="shared" si="9"/>
        <v>1</v>
      </c>
    </row>
    <row r="50" spans="1:24" x14ac:dyDescent="0.35">
      <c r="A50">
        <v>44</v>
      </c>
      <c r="C50" t="str">
        <f t="shared" si="10"/>
        <v>3.3kΩ 1% 0805 0.125w Thick Film 100ppm/°C Automotive</v>
      </c>
      <c r="D50" t="s">
        <v>87</v>
      </c>
      <c r="E50">
        <v>1</v>
      </c>
      <c r="F50" s="2" t="s">
        <v>77</v>
      </c>
      <c r="G50">
        <v>0.125</v>
      </c>
      <c r="H50" t="s">
        <v>81</v>
      </c>
      <c r="I50" t="s">
        <v>28</v>
      </c>
      <c r="J50">
        <v>100</v>
      </c>
      <c r="K50" t="s">
        <v>39</v>
      </c>
      <c r="L50" t="s">
        <v>174</v>
      </c>
      <c r="M50" t="s">
        <v>31</v>
      </c>
      <c r="N50" t="s">
        <v>175</v>
      </c>
      <c r="O50" t="s">
        <v>42</v>
      </c>
      <c r="P50" t="s">
        <v>34</v>
      </c>
      <c r="Q50" t="s">
        <v>86</v>
      </c>
      <c r="R50" t="s">
        <v>44</v>
      </c>
      <c r="S50" t="b">
        <v>0</v>
      </c>
      <c r="V50">
        <f t="shared" si="7"/>
        <v>0</v>
      </c>
      <c r="W50">
        <f t="shared" si="8"/>
        <v>100</v>
      </c>
      <c r="X50">
        <f t="shared" si="9"/>
        <v>1</v>
      </c>
    </row>
    <row r="51" spans="1:24" x14ac:dyDescent="0.35">
      <c r="A51">
        <v>45</v>
      </c>
      <c r="C51" t="str">
        <f t="shared" si="10"/>
        <v>4.7kΩ 1% 0805 0.125w Thick Film 100ppm/°C Automotive</v>
      </c>
      <c r="D51" t="s">
        <v>50</v>
      </c>
      <c r="E51">
        <v>1</v>
      </c>
      <c r="F51" s="2" t="s">
        <v>77</v>
      </c>
      <c r="G51">
        <v>0.125</v>
      </c>
      <c r="H51" t="s">
        <v>81</v>
      </c>
      <c r="I51" t="s">
        <v>28</v>
      </c>
      <c r="J51">
        <v>100</v>
      </c>
      <c r="K51" t="s">
        <v>39</v>
      </c>
      <c r="L51" t="s">
        <v>176</v>
      </c>
      <c r="M51" t="s">
        <v>31</v>
      </c>
      <c r="N51" t="s">
        <v>177</v>
      </c>
      <c r="O51" t="s">
        <v>42</v>
      </c>
      <c r="P51" t="s">
        <v>34</v>
      </c>
      <c r="Q51" t="s">
        <v>86</v>
      </c>
      <c r="R51" t="s">
        <v>44</v>
      </c>
      <c r="S51" t="b">
        <v>0</v>
      </c>
      <c r="V51">
        <f t="shared" si="7"/>
        <v>0</v>
      </c>
      <c r="W51">
        <f t="shared" si="8"/>
        <v>100</v>
      </c>
      <c r="X51">
        <f t="shared" si="9"/>
        <v>1</v>
      </c>
    </row>
    <row r="52" spans="1:24" x14ac:dyDescent="0.35">
      <c r="A52">
        <v>46</v>
      </c>
      <c r="C52" t="str">
        <f t="shared" si="10"/>
        <v>5.6kΩ 1% 0805 0.125w Thick Film 100ppm/°C Automotive</v>
      </c>
      <c r="D52" t="s">
        <v>88</v>
      </c>
      <c r="E52">
        <v>1</v>
      </c>
      <c r="F52" s="2" t="s">
        <v>77</v>
      </c>
      <c r="G52">
        <v>0.125</v>
      </c>
      <c r="H52" t="s">
        <v>81</v>
      </c>
      <c r="I52" t="s">
        <v>28</v>
      </c>
      <c r="J52">
        <v>100</v>
      </c>
      <c r="K52" t="s">
        <v>39</v>
      </c>
      <c r="L52" t="s">
        <v>178</v>
      </c>
      <c r="M52" t="s">
        <v>31</v>
      </c>
      <c r="N52" t="s">
        <v>179</v>
      </c>
      <c r="O52" t="s">
        <v>42</v>
      </c>
      <c r="P52" t="s">
        <v>34</v>
      </c>
      <c r="Q52" t="s">
        <v>86</v>
      </c>
      <c r="R52" t="s">
        <v>44</v>
      </c>
      <c r="S52" t="b">
        <v>0</v>
      </c>
      <c r="V52">
        <f t="shared" si="7"/>
        <v>0</v>
      </c>
      <c r="W52">
        <f t="shared" si="8"/>
        <v>100</v>
      </c>
      <c r="X52">
        <f t="shared" si="9"/>
        <v>1</v>
      </c>
    </row>
    <row r="53" spans="1:24" x14ac:dyDescent="0.35">
      <c r="A53">
        <v>47</v>
      </c>
      <c r="C53" t="str">
        <f t="shared" si="10"/>
        <v>6.8kΩ 1% 0805 0.125w Thick Film 100ppm/°C Automotive</v>
      </c>
      <c r="D53" t="s">
        <v>90</v>
      </c>
      <c r="E53">
        <v>1</v>
      </c>
      <c r="F53" s="2" t="s">
        <v>77</v>
      </c>
      <c r="G53">
        <v>0.125</v>
      </c>
      <c r="H53" t="s">
        <v>81</v>
      </c>
      <c r="I53" t="s">
        <v>28</v>
      </c>
      <c r="J53">
        <v>100</v>
      </c>
      <c r="K53" t="s">
        <v>39</v>
      </c>
      <c r="L53" t="s">
        <v>180</v>
      </c>
      <c r="M53" t="s">
        <v>31</v>
      </c>
      <c r="N53" t="s">
        <v>181</v>
      </c>
      <c r="O53" t="s">
        <v>42</v>
      </c>
      <c r="P53" t="s">
        <v>34</v>
      </c>
      <c r="Q53" t="s">
        <v>86</v>
      </c>
      <c r="R53" t="s">
        <v>44</v>
      </c>
      <c r="S53" t="b">
        <v>0</v>
      </c>
      <c r="V53">
        <f t="shared" si="7"/>
        <v>0</v>
      </c>
      <c r="W53">
        <f t="shared" si="8"/>
        <v>100</v>
      </c>
      <c r="X53">
        <f t="shared" si="9"/>
        <v>1</v>
      </c>
    </row>
    <row r="54" spans="1:24" x14ac:dyDescent="0.35">
      <c r="A54">
        <v>48</v>
      </c>
      <c r="C54" t="str">
        <f t="shared" si="10"/>
        <v>7.5kΩ 1% 0805 0.125w Thick Film 100ppm/°C Automotive</v>
      </c>
      <c r="D54" t="s">
        <v>89</v>
      </c>
      <c r="E54">
        <v>1</v>
      </c>
      <c r="F54" s="2" t="s">
        <v>77</v>
      </c>
      <c r="G54">
        <v>0.125</v>
      </c>
      <c r="H54" t="s">
        <v>81</v>
      </c>
      <c r="I54" t="s">
        <v>28</v>
      </c>
      <c r="J54">
        <v>100</v>
      </c>
      <c r="K54" t="s">
        <v>39</v>
      </c>
      <c r="L54" t="s">
        <v>182</v>
      </c>
      <c r="M54" t="s">
        <v>31</v>
      </c>
      <c r="N54" t="s">
        <v>183</v>
      </c>
      <c r="O54" t="s">
        <v>42</v>
      </c>
      <c r="P54" t="s">
        <v>34</v>
      </c>
      <c r="Q54" t="s">
        <v>86</v>
      </c>
      <c r="R54" t="s">
        <v>44</v>
      </c>
      <c r="S54" t="b">
        <v>0</v>
      </c>
      <c r="V54">
        <f t="shared" si="7"/>
        <v>0</v>
      </c>
      <c r="W54">
        <f t="shared" si="8"/>
        <v>100</v>
      </c>
      <c r="X54">
        <f t="shared" si="9"/>
        <v>1</v>
      </c>
    </row>
    <row r="55" spans="1:24" x14ac:dyDescent="0.35">
      <c r="A55">
        <v>49</v>
      </c>
      <c r="C55" t="str">
        <f t="shared" si="10"/>
        <v>10kΩ 1% 0805 0.125w Thick Film 100ppm/°C Automotive</v>
      </c>
      <c r="D55" t="s">
        <v>45</v>
      </c>
      <c r="E55">
        <v>1</v>
      </c>
      <c r="F55" s="2" t="s">
        <v>77</v>
      </c>
      <c r="G55">
        <v>0.125</v>
      </c>
      <c r="H55" t="s">
        <v>81</v>
      </c>
      <c r="I55" t="s">
        <v>28</v>
      </c>
      <c r="J55">
        <v>100</v>
      </c>
      <c r="K55" t="s">
        <v>39</v>
      </c>
      <c r="L55" t="s">
        <v>184</v>
      </c>
      <c r="M55" t="s">
        <v>31</v>
      </c>
      <c r="N55" t="s">
        <v>185</v>
      </c>
      <c r="O55" t="s">
        <v>42</v>
      </c>
      <c r="P55" t="s">
        <v>34</v>
      </c>
      <c r="Q55" t="s">
        <v>86</v>
      </c>
      <c r="R55" t="s">
        <v>44</v>
      </c>
      <c r="S55" t="b">
        <v>0</v>
      </c>
      <c r="V55">
        <f t="shared" si="7"/>
        <v>0</v>
      </c>
      <c r="W55">
        <f t="shared" si="8"/>
        <v>100</v>
      </c>
      <c r="X55">
        <f t="shared" si="9"/>
        <v>1</v>
      </c>
    </row>
    <row r="56" spans="1:24" x14ac:dyDescent="0.35">
      <c r="A56">
        <v>50</v>
      </c>
      <c r="C56" t="str">
        <f t="shared" si="10"/>
        <v>22kΩ 1% 0805 0.125w Thick Film 100ppm/°C Automotive</v>
      </c>
      <c r="D56" t="s">
        <v>91</v>
      </c>
      <c r="E56">
        <v>1</v>
      </c>
      <c r="F56" s="2" t="s">
        <v>77</v>
      </c>
      <c r="G56">
        <v>0.125</v>
      </c>
      <c r="H56" t="s">
        <v>81</v>
      </c>
      <c r="I56" t="s">
        <v>28</v>
      </c>
      <c r="J56">
        <v>100</v>
      </c>
      <c r="K56" t="s">
        <v>39</v>
      </c>
      <c r="L56" t="s">
        <v>187</v>
      </c>
      <c r="M56" t="s">
        <v>31</v>
      </c>
      <c r="N56" t="s">
        <v>186</v>
      </c>
      <c r="O56" t="s">
        <v>42</v>
      </c>
      <c r="P56" t="s">
        <v>34</v>
      </c>
      <c r="Q56" t="s">
        <v>86</v>
      </c>
      <c r="R56" t="s">
        <v>44</v>
      </c>
      <c r="S56" t="b">
        <v>0</v>
      </c>
      <c r="V56">
        <f t="shared" si="7"/>
        <v>0</v>
      </c>
      <c r="W56">
        <f t="shared" si="8"/>
        <v>100</v>
      </c>
      <c r="X56">
        <f t="shared" si="9"/>
        <v>1</v>
      </c>
    </row>
    <row r="57" spans="1:24" x14ac:dyDescent="0.35">
      <c r="A57">
        <v>51</v>
      </c>
      <c r="C57" t="str">
        <f t="shared" si="10"/>
        <v>33kΩ 1% 0805 0.125w Thick Film 100ppm/°C Automotive</v>
      </c>
      <c r="D57" t="s">
        <v>92</v>
      </c>
      <c r="E57">
        <v>1</v>
      </c>
      <c r="F57" s="2" t="s">
        <v>77</v>
      </c>
      <c r="G57">
        <v>0.125</v>
      </c>
      <c r="H57" t="s">
        <v>81</v>
      </c>
      <c r="I57" t="s">
        <v>28</v>
      </c>
      <c r="J57">
        <v>100</v>
      </c>
      <c r="K57" t="s">
        <v>39</v>
      </c>
      <c r="L57" t="s">
        <v>188</v>
      </c>
      <c r="M57" t="s">
        <v>31</v>
      </c>
      <c r="N57" t="s">
        <v>189</v>
      </c>
      <c r="O57" t="s">
        <v>42</v>
      </c>
      <c r="P57" t="s">
        <v>34</v>
      </c>
      <c r="Q57" t="s">
        <v>86</v>
      </c>
      <c r="R57" t="s">
        <v>44</v>
      </c>
      <c r="S57" t="b">
        <v>0</v>
      </c>
      <c r="V57">
        <f t="shared" si="7"/>
        <v>0</v>
      </c>
      <c r="W57">
        <f t="shared" si="8"/>
        <v>100</v>
      </c>
      <c r="X57">
        <f t="shared" si="9"/>
        <v>1</v>
      </c>
    </row>
    <row r="58" spans="1:24" x14ac:dyDescent="0.35">
      <c r="A58">
        <v>52</v>
      </c>
      <c r="C58" t="str">
        <f t="shared" si="10"/>
        <v>47kΩ 1% 0805 0.125w Thick Film 100ppm/°C Automotive</v>
      </c>
      <c r="D58" t="s">
        <v>93</v>
      </c>
      <c r="E58">
        <v>1</v>
      </c>
      <c r="F58" s="2" t="s">
        <v>77</v>
      </c>
      <c r="G58">
        <v>0.125</v>
      </c>
      <c r="H58" t="s">
        <v>81</v>
      </c>
      <c r="I58" t="s">
        <v>28</v>
      </c>
      <c r="J58">
        <v>100</v>
      </c>
      <c r="K58" t="s">
        <v>39</v>
      </c>
      <c r="L58" t="s">
        <v>190</v>
      </c>
      <c r="M58" t="s">
        <v>31</v>
      </c>
      <c r="N58" t="s">
        <v>191</v>
      </c>
      <c r="O58" t="s">
        <v>42</v>
      </c>
      <c r="P58" t="s">
        <v>34</v>
      </c>
      <c r="Q58" t="s">
        <v>86</v>
      </c>
      <c r="R58" t="s">
        <v>44</v>
      </c>
      <c r="S58" t="b">
        <v>0</v>
      </c>
      <c r="V58">
        <f t="shared" si="7"/>
        <v>0</v>
      </c>
      <c r="W58">
        <f t="shared" si="8"/>
        <v>100</v>
      </c>
      <c r="X58">
        <f t="shared" si="9"/>
        <v>1</v>
      </c>
    </row>
    <row r="59" spans="1:24" x14ac:dyDescent="0.35">
      <c r="A59">
        <v>53</v>
      </c>
      <c r="C59" t="str">
        <f t="shared" si="10"/>
        <v>56kΩ 1% 0805 0.125w Thick Film 100ppm/°C Automotive</v>
      </c>
      <c r="D59" t="s">
        <v>94</v>
      </c>
      <c r="E59">
        <v>1</v>
      </c>
      <c r="F59" s="2" t="s">
        <v>77</v>
      </c>
      <c r="G59">
        <v>0.125</v>
      </c>
      <c r="H59" t="s">
        <v>81</v>
      </c>
      <c r="I59" t="s">
        <v>28</v>
      </c>
      <c r="J59">
        <v>100</v>
      </c>
      <c r="K59" t="s">
        <v>39</v>
      </c>
      <c r="L59" t="s">
        <v>192</v>
      </c>
      <c r="M59" t="s">
        <v>31</v>
      </c>
      <c r="N59" t="s">
        <v>193</v>
      </c>
      <c r="O59" t="s">
        <v>42</v>
      </c>
      <c r="P59" t="s">
        <v>34</v>
      </c>
      <c r="Q59" t="s">
        <v>86</v>
      </c>
      <c r="R59" t="s">
        <v>44</v>
      </c>
      <c r="S59" t="b">
        <v>0</v>
      </c>
      <c r="V59">
        <f t="shared" si="7"/>
        <v>0</v>
      </c>
      <c r="W59">
        <f t="shared" si="8"/>
        <v>100</v>
      </c>
      <c r="X59">
        <f t="shared" si="9"/>
        <v>1</v>
      </c>
    </row>
    <row r="60" spans="1:24" x14ac:dyDescent="0.35">
      <c r="A60">
        <v>54</v>
      </c>
      <c r="C60" t="str">
        <f t="shared" si="10"/>
        <v>68kΩ 1% 0805 0.125w Thick Film 100ppm/°C Automotive</v>
      </c>
      <c r="D60" t="s">
        <v>95</v>
      </c>
      <c r="E60">
        <v>1</v>
      </c>
      <c r="F60" s="2" t="s">
        <v>77</v>
      </c>
      <c r="G60">
        <v>0.125</v>
      </c>
      <c r="H60" t="s">
        <v>81</v>
      </c>
      <c r="I60" t="s">
        <v>28</v>
      </c>
      <c r="J60">
        <v>100</v>
      </c>
      <c r="K60" t="s">
        <v>39</v>
      </c>
      <c r="L60" t="s">
        <v>194</v>
      </c>
      <c r="M60" t="s">
        <v>31</v>
      </c>
      <c r="N60" t="s">
        <v>195</v>
      </c>
      <c r="O60" t="s">
        <v>42</v>
      </c>
      <c r="P60" t="s">
        <v>34</v>
      </c>
      <c r="Q60" t="s">
        <v>86</v>
      </c>
      <c r="R60" t="s">
        <v>44</v>
      </c>
      <c r="S60" t="b">
        <v>0</v>
      </c>
      <c r="V60">
        <f t="shared" si="7"/>
        <v>0</v>
      </c>
      <c r="W60">
        <f t="shared" si="8"/>
        <v>100</v>
      </c>
      <c r="X60">
        <f t="shared" si="9"/>
        <v>1</v>
      </c>
    </row>
    <row r="61" spans="1:24" x14ac:dyDescent="0.35">
      <c r="A61">
        <v>55</v>
      </c>
      <c r="C61" t="str">
        <f t="shared" si="10"/>
        <v>75kΩ 1% 0805 0.125w Thick Film 100ppm/°C Automotive</v>
      </c>
      <c r="D61" t="s">
        <v>96</v>
      </c>
      <c r="E61">
        <v>1</v>
      </c>
      <c r="F61" s="2" t="s">
        <v>77</v>
      </c>
      <c r="G61">
        <v>0.125</v>
      </c>
      <c r="H61" t="s">
        <v>81</v>
      </c>
      <c r="I61" t="s">
        <v>28</v>
      </c>
      <c r="J61">
        <v>100</v>
      </c>
      <c r="K61" t="s">
        <v>39</v>
      </c>
      <c r="L61" t="s">
        <v>196</v>
      </c>
      <c r="M61" t="s">
        <v>31</v>
      </c>
      <c r="N61" t="s">
        <v>197</v>
      </c>
      <c r="O61" t="s">
        <v>42</v>
      </c>
      <c r="P61" t="s">
        <v>34</v>
      </c>
      <c r="Q61" t="s">
        <v>86</v>
      </c>
      <c r="R61" t="s">
        <v>44</v>
      </c>
      <c r="S61" t="b">
        <v>0</v>
      </c>
      <c r="V61">
        <f t="shared" si="7"/>
        <v>0</v>
      </c>
      <c r="W61">
        <f t="shared" si="8"/>
        <v>100</v>
      </c>
      <c r="X61">
        <f t="shared" si="9"/>
        <v>1</v>
      </c>
    </row>
    <row r="62" spans="1:24" x14ac:dyDescent="0.35">
      <c r="A62">
        <v>56</v>
      </c>
      <c r="C62" t="str">
        <f t="shared" si="10"/>
        <v>100kΩ 1% 0805 0.125w Thick Film 100ppm/°C Automotive</v>
      </c>
      <c r="D62" t="s">
        <v>53</v>
      </c>
      <c r="E62">
        <v>1</v>
      </c>
      <c r="F62" s="2" t="s">
        <v>77</v>
      </c>
      <c r="G62">
        <v>0.125</v>
      </c>
      <c r="H62" t="s">
        <v>81</v>
      </c>
      <c r="I62" t="s">
        <v>28</v>
      </c>
      <c r="J62">
        <v>100</v>
      </c>
      <c r="K62" t="s">
        <v>39</v>
      </c>
      <c r="L62" t="s">
        <v>198</v>
      </c>
      <c r="M62" t="s">
        <v>31</v>
      </c>
      <c r="N62" t="s">
        <v>199</v>
      </c>
      <c r="O62" t="s">
        <v>42</v>
      </c>
      <c r="P62" t="s">
        <v>34</v>
      </c>
      <c r="Q62" t="s">
        <v>86</v>
      </c>
      <c r="R62" t="s">
        <v>44</v>
      </c>
      <c r="S62" t="b">
        <v>0</v>
      </c>
      <c r="V62">
        <f t="shared" si="7"/>
        <v>0</v>
      </c>
      <c r="W62">
        <f t="shared" si="8"/>
        <v>100</v>
      </c>
      <c r="X62">
        <f t="shared" si="9"/>
        <v>1</v>
      </c>
    </row>
    <row r="63" spans="1:24" x14ac:dyDescent="0.35">
      <c r="A63">
        <v>57</v>
      </c>
      <c r="C63" t="str">
        <f t="shared" si="10"/>
        <v>22Ω 1% 1206 0.25w Thick Film 100ppm/°C Automotive</v>
      </c>
      <c r="D63">
        <v>22</v>
      </c>
      <c r="E63">
        <v>1</v>
      </c>
      <c r="F63" s="2">
        <v>1206</v>
      </c>
      <c r="G63">
        <v>0.25</v>
      </c>
      <c r="H63" t="s">
        <v>38</v>
      </c>
      <c r="I63" t="s">
        <v>28</v>
      </c>
      <c r="J63">
        <v>100</v>
      </c>
      <c r="K63" t="s">
        <v>39</v>
      </c>
      <c r="L63" t="s">
        <v>200</v>
      </c>
      <c r="M63" t="s">
        <v>31</v>
      </c>
      <c r="N63" t="s">
        <v>201</v>
      </c>
      <c r="O63" t="s">
        <v>42</v>
      </c>
      <c r="P63" t="s">
        <v>34</v>
      </c>
      <c r="Q63" t="s">
        <v>43</v>
      </c>
      <c r="R63" t="s">
        <v>44</v>
      </c>
      <c r="S63" t="b">
        <v>0</v>
      </c>
      <c r="V63">
        <f t="shared" si="7"/>
        <v>0</v>
      </c>
      <c r="W63">
        <f t="shared" si="8"/>
        <v>100</v>
      </c>
      <c r="X63">
        <f t="shared" si="9"/>
        <v>1</v>
      </c>
    </row>
    <row r="64" spans="1:24" x14ac:dyDescent="0.35">
      <c r="A64">
        <v>58</v>
      </c>
      <c r="C64" t="str">
        <f t="shared" si="10"/>
        <v>68Ω 1% 1206 0.25w Thick Film 100ppm/°C Automotive</v>
      </c>
      <c r="D64">
        <v>68</v>
      </c>
      <c r="E64">
        <v>1</v>
      </c>
      <c r="F64" s="2">
        <v>1206</v>
      </c>
      <c r="G64">
        <v>0.25</v>
      </c>
      <c r="H64" t="s">
        <v>38</v>
      </c>
      <c r="I64" t="s">
        <v>28</v>
      </c>
      <c r="J64">
        <v>100</v>
      </c>
      <c r="K64" t="s">
        <v>39</v>
      </c>
      <c r="L64" t="s">
        <v>202</v>
      </c>
      <c r="M64" t="s">
        <v>31</v>
      </c>
      <c r="N64" t="s">
        <v>203</v>
      </c>
      <c r="O64" t="s">
        <v>42</v>
      </c>
      <c r="P64" t="s">
        <v>34</v>
      </c>
      <c r="Q64" t="s">
        <v>43</v>
      </c>
      <c r="R64" t="s">
        <v>44</v>
      </c>
      <c r="S64" t="b">
        <v>0</v>
      </c>
      <c r="V64">
        <f t="shared" si="7"/>
        <v>0</v>
      </c>
      <c r="W64">
        <f t="shared" si="8"/>
        <v>100</v>
      </c>
      <c r="X64">
        <f t="shared" si="9"/>
        <v>1</v>
      </c>
    </row>
    <row r="65" spans="1:24" x14ac:dyDescent="0.35">
      <c r="A65">
        <v>59</v>
      </c>
      <c r="C65" t="str">
        <f t="shared" si="10"/>
        <v>75Ω 1% 1206 0.25w Thick Film 100ppm/°C Automotive</v>
      </c>
      <c r="D65">
        <v>75</v>
      </c>
      <c r="E65">
        <v>1</v>
      </c>
      <c r="F65" s="2">
        <v>1206</v>
      </c>
      <c r="G65">
        <v>0.25</v>
      </c>
      <c r="H65" t="s">
        <v>38</v>
      </c>
      <c r="I65" t="s">
        <v>28</v>
      </c>
      <c r="J65">
        <v>100</v>
      </c>
      <c r="K65" t="s">
        <v>39</v>
      </c>
      <c r="L65" t="s">
        <v>204</v>
      </c>
      <c r="M65" t="s">
        <v>31</v>
      </c>
      <c r="N65" t="s">
        <v>205</v>
      </c>
      <c r="O65" t="s">
        <v>42</v>
      </c>
      <c r="P65" t="s">
        <v>34</v>
      </c>
      <c r="Q65" t="s">
        <v>43</v>
      </c>
      <c r="R65" t="s">
        <v>44</v>
      </c>
      <c r="S65" t="b">
        <v>0</v>
      </c>
      <c r="V65">
        <f t="shared" si="7"/>
        <v>0</v>
      </c>
      <c r="W65">
        <f t="shared" si="8"/>
        <v>100</v>
      </c>
      <c r="X65">
        <f t="shared" si="9"/>
        <v>1</v>
      </c>
    </row>
    <row r="66" spans="1:24" x14ac:dyDescent="0.35">
      <c r="A66">
        <v>60</v>
      </c>
      <c r="C66" t="str">
        <f t="shared" si="10"/>
        <v>100Ω 1% 1206 0.25w Thick Film 100ppm/°C Automotive</v>
      </c>
      <c r="D66">
        <v>100</v>
      </c>
      <c r="E66">
        <v>1</v>
      </c>
      <c r="F66" s="2">
        <v>1206</v>
      </c>
      <c r="G66">
        <v>0.25</v>
      </c>
      <c r="H66" t="s">
        <v>38</v>
      </c>
      <c r="I66" t="s">
        <v>28</v>
      </c>
      <c r="J66">
        <v>100</v>
      </c>
      <c r="K66" t="s">
        <v>39</v>
      </c>
      <c r="L66" t="s">
        <v>206</v>
      </c>
      <c r="M66" t="s">
        <v>31</v>
      </c>
      <c r="N66" t="s">
        <v>207</v>
      </c>
      <c r="O66" t="s">
        <v>42</v>
      </c>
      <c r="P66" t="s">
        <v>34</v>
      </c>
      <c r="Q66" t="s">
        <v>43</v>
      </c>
      <c r="R66" t="s">
        <v>44</v>
      </c>
      <c r="S66" t="b">
        <v>0</v>
      </c>
      <c r="V66">
        <f t="shared" si="7"/>
        <v>0</v>
      </c>
      <c r="W66">
        <f t="shared" si="8"/>
        <v>100</v>
      </c>
      <c r="X66">
        <f t="shared" si="9"/>
        <v>1</v>
      </c>
    </row>
    <row r="67" spans="1:24" x14ac:dyDescent="0.35">
      <c r="A67">
        <v>61</v>
      </c>
      <c r="C67" t="str">
        <f t="shared" si="10"/>
        <v>220Ω 1% 1206 0.25w Thick Film 100ppm/°C Automotive</v>
      </c>
      <c r="D67">
        <v>220</v>
      </c>
      <c r="E67">
        <v>1</v>
      </c>
      <c r="F67" s="2">
        <v>1206</v>
      </c>
      <c r="G67">
        <v>0.25</v>
      </c>
      <c r="H67" t="s">
        <v>38</v>
      </c>
      <c r="I67" t="s">
        <v>28</v>
      </c>
      <c r="J67">
        <v>100</v>
      </c>
      <c r="K67" t="s">
        <v>39</v>
      </c>
      <c r="L67" t="s">
        <v>208</v>
      </c>
      <c r="M67" t="s">
        <v>31</v>
      </c>
      <c r="N67" t="s">
        <v>209</v>
      </c>
      <c r="O67" t="s">
        <v>42</v>
      </c>
      <c r="P67" t="s">
        <v>34</v>
      </c>
      <c r="Q67" t="s">
        <v>43</v>
      </c>
      <c r="R67" t="s">
        <v>44</v>
      </c>
      <c r="S67" t="b">
        <v>0</v>
      </c>
      <c r="V67">
        <f t="shared" si="7"/>
        <v>0</v>
      </c>
      <c r="W67">
        <f t="shared" si="8"/>
        <v>100</v>
      </c>
      <c r="X67">
        <f t="shared" si="9"/>
        <v>1</v>
      </c>
    </row>
    <row r="68" spans="1:24" x14ac:dyDescent="0.35">
      <c r="A68">
        <v>62</v>
      </c>
      <c r="C68" t="str">
        <f t="shared" si="10"/>
        <v>330Ω 1% 1206 0.25w Thick Film 100ppm/°C Automotive</v>
      </c>
      <c r="D68">
        <v>330</v>
      </c>
      <c r="E68">
        <v>1</v>
      </c>
      <c r="F68" s="2">
        <v>1206</v>
      </c>
      <c r="G68">
        <v>0.25</v>
      </c>
      <c r="H68" t="s">
        <v>38</v>
      </c>
      <c r="I68" t="s">
        <v>28</v>
      </c>
      <c r="J68">
        <v>100</v>
      </c>
      <c r="K68" t="s">
        <v>39</v>
      </c>
      <c r="L68" t="s">
        <v>210</v>
      </c>
      <c r="M68" t="s">
        <v>31</v>
      </c>
      <c r="N68" t="s">
        <v>211</v>
      </c>
      <c r="O68" t="s">
        <v>42</v>
      </c>
      <c r="P68" t="s">
        <v>34</v>
      </c>
      <c r="Q68" t="s">
        <v>43</v>
      </c>
      <c r="R68" t="s">
        <v>44</v>
      </c>
      <c r="S68" t="b">
        <v>0</v>
      </c>
      <c r="V68">
        <f t="shared" si="7"/>
        <v>0</v>
      </c>
      <c r="W68">
        <f t="shared" si="8"/>
        <v>100</v>
      </c>
      <c r="X68">
        <f t="shared" si="9"/>
        <v>1</v>
      </c>
    </row>
    <row r="69" spans="1:24" x14ac:dyDescent="0.35">
      <c r="A69">
        <v>63</v>
      </c>
      <c r="C69" t="str">
        <f t="shared" si="10"/>
        <v>470Ω 1% 1206 0.25w Thick Film 100ppm/°C Automotive</v>
      </c>
      <c r="D69">
        <v>470</v>
      </c>
      <c r="E69">
        <v>1</v>
      </c>
      <c r="F69" s="2">
        <v>1206</v>
      </c>
      <c r="G69">
        <v>0.25</v>
      </c>
      <c r="H69" t="s">
        <v>38</v>
      </c>
      <c r="I69" t="s">
        <v>28</v>
      </c>
      <c r="J69">
        <v>100</v>
      </c>
      <c r="K69" t="s">
        <v>39</v>
      </c>
      <c r="L69" t="s">
        <v>212</v>
      </c>
      <c r="M69" t="s">
        <v>31</v>
      </c>
      <c r="N69" t="s">
        <v>213</v>
      </c>
      <c r="O69" t="s">
        <v>42</v>
      </c>
      <c r="P69" t="s">
        <v>34</v>
      </c>
      <c r="Q69" t="s">
        <v>43</v>
      </c>
      <c r="R69" t="s">
        <v>44</v>
      </c>
      <c r="S69" t="b">
        <v>0</v>
      </c>
      <c r="V69">
        <f t="shared" si="7"/>
        <v>0</v>
      </c>
      <c r="W69">
        <f t="shared" si="8"/>
        <v>100</v>
      </c>
      <c r="X69">
        <f t="shared" si="9"/>
        <v>1</v>
      </c>
    </row>
    <row r="70" spans="1:24" x14ac:dyDescent="0.35">
      <c r="A70">
        <v>64</v>
      </c>
      <c r="C70" t="str">
        <f t="shared" si="10"/>
        <v>560Ω 1% 1206 0.25w Thick Film 100ppm/°C Automotive</v>
      </c>
      <c r="D70">
        <v>560</v>
      </c>
      <c r="E70">
        <v>1</v>
      </c>
      <c r="F70" s="2">
        <v>1206</v>
      </c>
      <c r="G70">
        <v>0.25</v>
      </c>
      <c r="H70" t="s">
        <v>38</v>
      </c>
      <c r="I70" t="s">
        <v>28</v>
      </c>
      <c r="J70">
        <v>100</v>
      </c>
      <c r="K70" t="s">
        <v>39</v>
      </c>
      <c r="L70" t="s">
        <v>214</v>
      </c>
      <c r="M70" t="s">
        <v>31</v>
      </c>
      <c r="N70" t="s">
        <v>215</v>
      </c>
      <c r="O70" t="s">
        <v>42</v>
      </c>
      <c r="P70" t="s">
        <v>34</v>
      </c>
      <c r="Q70" t="s">
        <v>43</v>
      </c>
      <c r="R70" t="s">
        <v>44</v>
      </c>
      <c r="S70" t="b">
        <v>0</v>
      </c>
      <c r="V70">
        <f t="shared" si="7"/>
        <v>0</v>
      </c>
      <c r="W70">
        <f t="shared" si="8"/>
        <v>100</v>
      </c>
      <c r="X70">
        <f t="shared" si="9"/>
        <v>1</v>
      </c>
    </row>
    <row r="71" spans="1:24" x14ac:dyDescent="0.35">
      <c r="A71">
        <v>65</v>
      </c>
      <c r="C71" t="str">
        <f t="shared" ref="C71:C93" si="11">_xlfn.CONCAT(D71,"Ω ",E71,"% ",F71," ",G71,"w ",I71," ",J71,"ppm/°C ",R71)</f>
        <v>680Ω 1% 1206 0.25w Thick Film 100ppm/°C Automotive</v>
      </c>
      <c r="D71">
        <v>680</v>
      </c>
      <c r="E71">
        <v>1</v>
      </c>
      <c r="F71" s="2">
        <v>1206</v>
      </c>
      <c r="G71">
        <v>0.25</v>
      </c>
      <c r="H71" t="s">
        <v>38</v>
      </c>
      <c r="I71" t="s">
        <v>28</v>
      </c>
      <c r="J71">
        <v>100</v>
      </c>
      <c r="K71" t="s">
        <v>39</v>
      </c>
      <c r="L71" t="s">
        <v>216</v>
      </c>
      <c r="M71" t="s">
        <v>31</v>
      </c>
      <c r="N71" t="s">
        <v>217</v>
      </c>
      <c r="O71" t="s">
        <v>42</v>
      </c>
      <c r="P71" t="s">
        <v>34</v>
      </c>
      <c r="Q71" t="s">
        <v>43</v>
      </c>
      <c r="R71" t="s">
        <v>44</v>
      </c>
      <c r="S71" t="b">
        <v>0</v>
      </c>
      <c r="V71">
        <f t="shared" si="7"/>
        <v>0</v>
      </c>
      <c r="W71">
        <f t="shared" si="8"/>
        <v>100</v>
      </c>
      <c r="X71">
        <f t="shared" si="9"/>
        <v>1</v>
      </c>
    </row>
    <row r="72" spans="1:24" x14ac:dyDescent="0.35">
      <c r="A72">
        <v>66</v>
      </c>
      <c r="C72" t="str">
        <f t="shared" si="11"/>
        <v>750Ω 1% 1206 0.25w Thick Film 100ppm/°C Automotive</v>
      </c>
      <c r="D72">
        <v>750</v>
      </c>
      <c r="E72">
        <v>1</v>
      </c>
      <c r="F72" s="2">
        <v>1206</v>
      </c>
      <c r="G72">
        <v>0.25</v>
      </c>
      <c r="H72" t="s">
        <v>38</v>
      </c>
      <c r="I72" t="s">
        <v>28</v>
      </c>
      <c r="J72">
        <v>100</v>
      </c>
      <c r="K72" t="s">
        <v>39</v>
      </c>
      <c r="L72" t="s">
        <v>218</v>
      </c>
      <c r="M72" t="s">
        <v>31</v>
      </c>
      <c r="N72" t="s">
        <v>219</v>
      </c>
      <c r="O72" t="s">
        <v>42</v>
      </c>
      <c r="P72" t="s">
        <v>34</v>
      </c>
      <c r="Q72" t="s">
        <v>43</v>
      </c>
      <c r="R72" t="s">
        <v>44</v>
      </c>
      <c r="S72" t="b">
        <v>0</v>
      </c>
      <c r="V72">
        <f t="shared" si="7"/>
        <v>0</v>
      </c>
      <c r="W72">
        <f t="shared" si="8"/>
        <v>100</v>
      </c>
      <c r="X72">
        <f t="shared" si="9"/>
        <v>1</v>
      </c>
    </row>
    <row r="73" spans="1:24" x14ac:dyDescent="0.35">
      <c r="A73">
        <v>67</v>
      </c>
      <c r="C73" t="str">
        <f t="shared" si="11"/>
        <v>2.2kΩ 1% 1206 0.25w Thick Film 100ppm/°C Automotive</v>
      </c>
      <c r="D73" t="s">
        <v>72</v>
      </c>
      <c r="E73">
        <v>1</v>
      </c>
      <c r="F73" s="2">
        <v>1206</v>
      </c>
      <c r="G73">
        <v>0.25</v>
      </c>
      <c r="H73" t="s">
        <v>38</v>
      </c>
      <c r="I73" t="s">
        <v>28</v>
      </c>
      <c r="J73">
        <v>100</v>
      </c>
      <c r="K73" t="s">
        <v>39</v>
      </c>
      <c r="L73" t="s">
        <v>220</v>
      </c>
      <c r="M73" t="s">
        <v>31</v>
      </c>
      <c r="N73" t="s">
        <v>221</v>
      </c>
      <c r="O73" t="s">
        <v>42</v>
      </c>
      <c r="P73" t="s">
        <v>34</v>
      </c>
      <c r="Q73" t="s">
        <v>43</v>
      </c>
      <c r="R73" t="s">
        <v>44</v>
      </c>
      <c r="S73" t="b">
        <v>0</v>
      </c>
      <c r="V73">
        <f t="shared" si="7"/>
        <v>0</v>
      </c>
      <c r="W73">
        <f t="shared" si="8"/>
        <v>100</v>
      </c>
      <c r="X73">
        <f t="shared" si="9"/>
        <v>1</v>
      </c>
    </row>
    <row r="74" spans="1:24" x14ac:dyDescent="0.35">
      <c r="A74">
        <v>68</v>
      </c>
      <c r="C74" t="str">
        <f t="shared" si="11"/>
        <v>3.3kΩ 1% 1206 0.25w Thick Film 100ppm/°C Automotive</v>
      </c>
      <c r="D74" t="s">
        <v>87</v>
      </c>
      <c r="E74">
        <v>1</v>
      </c>
      <c r="F74" s="2">
        <v>1206</v>
      </c>
      <c r="G74">
        <v>0.25</v>
      </c>
      <c r="H74" t="s">
        <v>38</v>
      </c>
      <c r="I74" t="s">
        <v>28</v>
      </c>
      <c r="J74">
        <v>100</v>
      </c>
      <c r="K74" t="s">
        <v>39</v>
      </c>
      <c r="L74" t="s">
        <v>222</v>
      </c>
      <c r="M74" t="s">
        <v>31</v>
      </c>
      <c r="N74" t="s">
        <v>223</v>
      </c>
      <c r="O74" t="s">
        <v>42</v>
      </c>
      <c r="P74" t="s">
        <v>34</v>
      </c>
      <c r="Q74" t="s">
        <v>43</v>
      </c>
      <c r="R74" t="s">
        <v>44</v>
      </c>
      <c r="S74" t="b">
        <v>0</v>
      </c>
      <c r="V74">
        <f t="shared" si="7"/>
        <v>0</v>
      </c>
      <c r="W74">
        <f t="shared" si="8"/>
        <v>100</v>
      </c>
      <c r="X74">
        <f t="shared" si="9"/>
        <v>1</v>
      </c>
    </row>
    <row r="75" spans="1:24" x14ac:dyDescent="0.35">
      <c r="A75">
        <v>69</v>
      </c>
      <c r="C75" t="str">
        <f t="shared" si="11"/>
        <v>5.6kΩ 1% 1206 0.25w Thick Film 100ppm/°C Automotive</v>
      </c>
      <c r="D75" t="s">
        <v>88</v>
      </c>
      <c r="E75">
        <v>1</v>
      </c>
      <c r="F75" s="2">
        <v>1206</v>
      </c>
      <c r="G75">
        <v>0.25</v>
      </c>
      <c r="H75" t="s">
        <v>38</v>
      </c>
      <c r="I75" t="s">
        <v>28</v>
      </c>
      <c r="J75">
        <v>100</v>
      </c>
      <c r="K75" t="s">
        <v>39</v>
      </c>
      <c r="L75" t="s">
        <v>224</v>
      </c>
      <c r="M75" t="s">
        <v>31</v>
      </c>
      <c r="N75" t="s">
        <v>225</v>
      </c>
      <c r="O75" t="s">
        <v>42</v>
      </c>
      <c r="P75" t="s">
        <v>34</v>
      </c>
      <c r="Q75" t="s">
        <v>43</v>
      </c>
      <c r="R75" t="s">
        <v>44</v>
      </c>
      <c r="S75" t="b">
        <v>0</v>
      </c>
      <c r="V75">
        <f t="shared" si="7"/>
        <v>0</v>
      </c>
      <c r="W75">
        <f t="shared" si="8"/>
        <v>100</v>
      </c>
      <c r="X75">
        <f t="shared" si="9"/>
        <v>1</v>
      </c>
    </row>
    <row r="76" spans="1:24" x14ac:dyDescent="0.35">
      <c r="A76">
        <v>70</v>
      </c>
      <c r="C76" t="str">
        <f t="shared" si="11"/>
        <v>6.8kΩ 1% 1206 0.25w Thick Film 100ppm/°C Automotive</v>
      </c>
      <c r="D76" t="s">
        <v>90</v>
      </c>
      <c r="E76">
        <v>1</v>
      </c>
      <c r="F76" s="2">
        <v>1206</v>
      </c>
      <c r="G76">
        <v>0.25</v>
      </c>
      <c r="H76" t="s">
        <v>38</v>
      </c>
      <c r="I76" t="s">
        <v>28</v>
      </c>
      <c r="J76">
        <v>100</v>
      </c>
      <c r="K76" t="s">
        <v>39</v>
      </c>
      <c r="L76" t="s">
        <v>226</v>
      </c>
      <c r="M76" t="s">
        <v>31</v>
      </c>
      <c r="N76" t="s">
        <v>227</v>
      </c>
      <c r="O76" t="s">
        <v>42</v>
      </c>
      <c r="P76" t="s">
        <v>34</v>
      </c>
      <c r="Q76" t="s">
        <v>43</v>
      </c>
      <c r="R76" t="s">
        <v>44</v>
      </c>
      <c r="S76" t="b">
        <v>0</v>
      </c>
      <c r="V76">
        <f t="shared" si="7"/>
        <v>0</v>
      </c>
      <c r="W76">
        <f t="shared" si="8"/>
        <v>100</v>
      </c>
      <c r="X76">
        <f t="shared" si="9"/>
        <v>1</v>
      </c>
    </row>
    <row r="77" spans="1:24" x14ac:dyDescent="0.35">
      <c r="A77">
        <v>71</v>
      </c>
      <c r="C77" t="str">
        <f t="shared" si="11"/>
        <v>7.5kΩ 1% 1206 0.25w Thick Film 100ppm/°C Automotive</v>
      </c>
      <c r="D77" t="s">
        <v>89</v>
      </c>
      <c r="E77">
        <v>1</v>
      </c>
      <c r="F77" s="2">
        <v>1206</v>
      </c>
      <c r="G77">
        <v>0.25</v>
      </c>
      <c r="H77" t="s">
        <v>38</v>
      </c>
      <c r="I77" t="s">
        <v>28</v>
      </c>
      <c r="J77">
        <v>100</v>
      </c>
      <c r="K77" t="s">
        <v>39</v>
      </c>
      <c r="L77" t="s">
        <v>228</v>
      </c>
      <c r="M77" t="s">
        <v>31</v>
      </c>
      <c r="N77" t="s">
        <v>229</v>
      </c>
      <c r="O77" t="s">
        <v>42</v>
      </c>
      <c r="P77" t="s">
        <v>34</v>
      </c>
      <c r="Q77" t="s">
        <v>43</v>
      </c>
      <c r="R77" t="s">
        <v>44</v>
      </c>
      <c r="S77" t="b">
        <v>0</v>
      </c>
      <c r="V77">
        <f t="shared" si="7"/>
        <v>0</v>
      </c>
      <c r="W77">
        <f t="shared" si="8"/>
        <v>100</v>
      </c>
      <c r="X77">
        <f t="shared" si="9"/>
        <v>1</v>
      </c>
    </row>
    <row r="78" spans="1:24" x14ac:dyDescent="0.35">
      <c r="A78">
        <v>72</v>
      </c>
      <c r="C78" t="str">
        <f t="shared" si="11"/>
        <v>22kΩ 1% 1206 0.25w Thick Film 100ppm/°C Automotive</v>
      </c>
      <c r="D78" t="s">
        <v>91</v>
      </c>
      <c r="E78">
        <v>1</v>
      </c>
      <c r="F78" s="2">
        <v>1206</v>
      </c>
      <c r="G78">
        <v>0.25</v>
      </c>
      <c r="H78" t="s">
        <v>38</v>
      </c>
      <c r="I78" t="s">
        <v>28</v>
      </c>
      <c r="J78">
        <v>100</v>
      </c>
      <c r="K78" t="s">
        <v>39</v>
      </c>
      <c r="L78" t="s">
        <v>230</v>
      </c>
      <c r="M78" t="s">
        <v>31</v>
      </c>
      <c r="N78" t="s">
        <v>231</v>
      </c>
      <c r="O78" t="s">
        <v>42</v>
      </c>
      <c r="P78" t="s">
        <v>34</v>
      </c>
      <c r="Q78" t="s">
        <v>43</v>
      </c>
      <c r="R78" t="s">
        <v>44</v>
      </c>
      <c r="S78" t="b">
        <v>0</v>
      </c>
      <c r="V78">
        <f t="shared" si="7"/>
        <v>0</v>
      </c>
      <c r="W78">
        <f t="shared" si="8"/>
        <v>100</v>
      </c>
      <c r="X78">
        <f t="shared" si="9"/>
        <v>1</v>
      </c>
    </row>
    <row r="79" spans="1:24" x14ac:dyDescent="0.35">
      <c r="A79">
        <v>73</v>
      </c>
      <c r="C79" t="str">
        <f t="shared" si="11"/>
        <v>33kΩ 1% 1206 0.25w Thick Film 100ppm/°C Automotive</v>
      </c>
      <c r="D79" t="s">
        <v>92</v>
      </c>
      <c r="E79">
        <v>1</v>
      </c>
      <c r="F79" s="2">
        <v>1206</v>
      </c>
      <c r="G79">
        <v>0.25</v>
      </c>
      <c r="H79" t="s">
        <v>38</v>
      </c>
      <c r="I79" t="s">
        <v>28</v>
      </c>
      <c r="J79">
        <v>100</v>
      </c>
      <c r="K79" t="s">
        <v>39</v>
      </c>
      <c r="L79" t="s">
        <v>232</v>
      </c>
      <c r="M79" t="s">
        <v>31</v>
      </c>
      <c r="N79" t="s">
        <v>233</v>
      </c>
      <c r="O79" t="s">
        <v>42</v>
      </c>
      <c r="P79" t="s">
        <v>34</v>
      </c>
      <c r="Q79" t="s">
        <v>43</v>
      </c>
      <c r="R79" t="s">
        <v>44</v>
      </c>
      <c r="S79" t="b">
        <v>0</v>
      </c>
      <c r="V79">
        <f t="shared" si="7"/>
        <v>0</v>
      </c>
      <c r="W79">
        <f t="shared" si="8"/>
        <v>100</v>
      </c>
      <c r="X79">
        <f t="shared" si="9"/>
        <v>1</v>
      </c>
    </row>
    <row r="80" spans="1:24" x14ac:dyDescent="0.35">
      <c r="A80">
        <v>74</v>
      </c>
      <c r="C80" t="str">
        <f t="shared" si="11"/>
        <v>47kΩ 1% 1206 0.25w Thick Film 100ppm/°C Automotive</v>
      </c>
      <c r="D80" t="s">
        <v>93</v>
      </c>
      <c r="E80">
        <v>1</v>
      </c>
      <c r="F80" s="2">
        <v>1206</v>
      </c>
      <c r="G80">
        <v>0.25</v>
      </c>
      <c r="H80" t="s">
        <v>38</v>
      </c>
      <c r="I80" t="s">
        <v>28</v>
      </c>
      <c r="J80">
        <v>100</v>
      </c>
      <c r="K80" t="s">
        <v>39</v>
      </c>
      <c r="L80" t="s">
        <v>234</v>
      </c>
      <c r="M80" t="s">
        <v>31</v>
      </c>
      <c r="N80" t="s">
        <v>235</v>
      </c>
      <c r="O80" t="s">
        <v>42</v>
      </c>
      <c r="P80" t="s">
        <v>34</v>
      </c>
      <c r="Q80" t="s">
        <v>43</v>
      </c>
      <c r="R80" t="s">
        <v>44</v>
      </c>
      <c r="S80" t="b">
        <v>0</v>
      </c>
      <c r="V80">
        <f t="shared" si="7"/>
        <v>0</v>
      </c>
      <c r="W80">
        <f t="shared" si="8"/>
        <v>100</v>
      </c>
      <c r="X80">
        <f t="shared" si="9"/>
        <v>1</v>
      </c>
    </row>
    <row r="81" spans="1:24" x14ac:dyDescent="0.35">
      <c r="A81">
        <v>75</v>
      </c>
      <c r="C81" t="str">
        <f t="shared" si="11"/>
        <v>56kΩ 1% 1206 0.25w Thick Film 100ppm/°C Automotive</v>
      </c>
      <c r="D81" t="s">
        <v>94</v>
      </c>
      <c r="E81">
        <v>1</v>
      </c>
      <c r="F81" s="2">
        <v>1206</v>
      </c>
      <c r="G81">
        <v>0.25</v>
      </c>
      <c r="H81" t="s">
        <v>38</v>
      </c>
      <c r="I81" t="s">
        <v>28</v>
      </c>
      <c r="J81">
        <v>100</v>
      </c>
      <c r="K81" t="s">
        <v>39</v>
      </c>
      <c r="L81" t="s">
        <v>236</v>
      </c>
      <c r="M81" t="s">
        <v>31</v>
      </c>
      <c r="N81" t="s">
        <v>237</v>
      </c>
      <c r="O81" t="s">
        <v>42</v>
      </c>
      <c r="P81" t="s">
        <v>34</v>
      </c>
      <c r="Q81" t="s">
        <v>43</v>
      </c>
      <c r="R81" t="s">
        <v>44</v>
      </c>
      <c r="S81" t="b">
        <v>0</v>
      </c>
      <c r="V81">
        <f t="shared" si="7"/>
        <v>0</v>
      </c>
      <c r="W81">
        <f t="shared" si="8"/>
        <v>100</v>
      </c>
      <c r="X81">
        <f t="shared" si="9"/>
        <v>1</v>
      </c>
    </row>
    <row r="82" spans="1:24" x14ac:dyDescent="0.35">
      <c r="A82">
        <v>76</v>
      </c>
      <c r="C82" t="str">
        <f t="shared" si="11"/>
        <v>68kΩ 1% 1206 0.25w Thick Film 100ppm/°C Automotive</v>
      </c>
      <c r="D82" t="s">
        <v>95</v>
      </c>
      <c r="E82">
        <v>1</v>
      </c>
      <c r="F82" s="2">
        <v>1206</v>
      </c>
      <c r="G82">
        <v>0.25</v>
      </c>
      <c r="H82" t="s">
        <v>38</v>
      </c>
      <c r="I82" t="s">
        <v>28</v>
      </c>
      <c r="J82">
        <v>100</v>
      </c>
      <c r="K82" t="s">
        <v>39</v>
      </c>
      <c r="L82" t="s">
        <v>238</v>
      </c>
      <c r="M82" t="s">
        <v>31</v>
      </c>
      <c r="N82" t="s">
        <v>239</v>
      </c>
      <c r="O82" t="s">
        <v>42</v>
      </c>
      <c r="P82" t="s">
        <v>34</v>
      </c>
      <c r="Q82" t="s">
        <v>43</v>
      </c>
      <c r="R82" t="s">
        <v>44</v>
      </c>
      <c r="S82" t="b">
        <v>0</v>
      </c>
      <c r="V82">
        <f t="shared" si="7"/>
        <v>0</v>
      </c>
      <c r="W82">
        <f t="shared" si="8"/>
        <v>100</v>
      </c>
      <c r="X82">
        <f t="shared" si="9"/>
        <v>1</v>
      </c>
    </row>
    <row r="83" spans="1:24" x14ac:dyDescent="0.35">
      <c r="A83">
        <v>77</v>
      </c>
      <c r="C83" t="str">
        <f t="shared" si="11"/>
        <v>75kΩ 1% 1206 0.25w Thick Film 100ppm/°C Automotive</v>
      </c>
      <c r="D83" t="s">
        <v>96</v>
      </c>
      <c r="E83">
        <v>1</v>
      </c>
      <c r="F83" s="2">
        <v>1206</v>
      </c>
      <c r="G83">
        <v>0.25</v>
      </c>
      <c r="H83" t="s">
        <v>38</v>
      </c>
      <c r="I83" t="s">
        <v>28</v>
      </c>
      <c r="J83">
        <v>100</v>
      </c>
      <c r="K83" t="s">
        <v>39</v>
      </c>
      <c r="L83" t="s">
        <v>240</v>
      </c>
      <c r="M83" t="s">
        <v>31</v>
      </c>
      <c r="N83" t="s">
        <v>241</v>
      </c>
      <c r="O83" t="s">
        <v>42</v>
      </c>
      <c r="P83" t="s">
        <v>34</v>
      </c>
      <c r="Q83" t="s">
        <v>43</v>
      </c>
      <c r="R83" t="s">
        <v>44</v>
      </c>
      <c r="S83" t="b">
        <v>0</v>
      </c>
      <c r="V83">
        <f t="shared" si="7"/>
        <v>0</v>
      </c>
      <c r="W83">
        <f t="shared" si="8"/>
        <v>100</v>
      </c>
      <c r="X83">
        <f t="shared" si="9"/>
        <v>1</v>
      </c>
    </row>
    <row r="84" spans="1:24" x14ac:dyDescent="0.35">
      <c r="A84">
        <v>78</v>
      </c>
      <c r="C84" t="str">
        <f t="shared" si="11"/>
        <v>330Ω 5% 1206 0.25w Thick Film 200ppm/°C Automotive</v>
      </c>
      <c r="D84">
        <v>330</v>
      </c>
      <c r="E84">
        <v>5</v>
      </c>
      <c r="F84" s="2" t="s">
        <v>37</v>
      </c>
      <c r="G84">
        <v>0.25</v>
      </c>
      <c r="H84" t="s">
        <v>38</v>
      </c>
      <c r="I84" t="s">
        <v>28</v>
      </c>
      <c r="J84">
        <v>200</v>
      </c>
      <c r="K84" t="s">
        <v>39</v>
      </c>
      <c r="L84" t="s">
        <v>40</v>
      </c>
      <c r="M84" t="s">
        <v>31</v>
      </c>
      <c r="N84" t="s">
        <v>41</v>
      </c>
      <c r="O84" t="s">
        <v>42</v>
      </c>
      <c r="P84" t="s">
        <v>34</v>
      </c>
      <c r="Q84" t="s">
        <v>43</v>
      </c>
      <c r="R84" t="s">
        <v>44</v>
      </c>
      <c r="S84" t="b">
        <v>1</v>
      </c>
      <c r="V84">
        <f t="shared" si="7"/>
        <v>0</v>
      </c>
      <c r="W84">
        <f t="shared" si="8"/>
        <v>100</v>
      </c>
      <c r="X84">
        <f t="shared" si="9"/>
        <v>1</v>
      </c>
    </row>
    <row r="85" spans="1:24" x14ac:dyDescent="0.35">
      <c r="A85">
        <v>79</v>
      </c>
      <c r="C85" t="str">
        <f t="shared" si="11"/>
        <v>10kΩ 1% 1206 0.25w Thick Film 200ppm/°C Automotive</v>
      </c>
      <c r="D85" t="s">
        <v>45</v>
      </c>
      <c r="E85">
        <v>1</v>
      </c>
      <c r="F85" s="2" t="s">
        <v>37</v>
      </c>
      <c r="G85">
        <v>0.25</v>
      </c>
      <c r="H85" t="s">
        <v>38</v>
      </c>
      <c r="I85" t="s">
        <v>28</v>
      </c>
      <c r="J85">
        <v>200</v>
      </c>
      <c r="K85" t="s">
        <v>39</v>
      </c>
      <c r="L85" t="s">
        <v>46</v>
      </c>
      <c r="M85" t="s">
        <v>31</v>
      </c>
      <c r="N85" t="s">
        <v>47</v>
      </c>
      <c r="O85" t="s">
        <v>42</v>
      </c>
      <c r="P85" t="s">
        <v>34</v>
      </c>
      <c r="Q85" t="s">
        <v>43</v>
      </c>
      <c r="R85" t="s">
        <v>44</v>
      </c>
      <c r="S85" t="b">
        <v>1</v>
      </c>
      <c r="V85">
        <f t="shared" ref="V85:V93" si="12">COUNTBLANK(C85:R85)</f>
        <v>0</v>
      </c>
      <c r="W85">
        <f t="shared" ref="W85:W93" si="13">100*COUNTA(C85:R85)/$AA$7</f>
        <v>100</v>
      </c>
      <c r="X85">
        <f t="shared" ref="X85:X93" si="14">IF(W85=100,1,0)</f>
        <v>1</v>
      </c>
    </row>
    <row r="86" spans="1:24" x14ac:dyDescent="0.35">
      <c r="A86">
        <v>80</v>
      </c>
      <c r="C86" t="str">
        <f t="shared" si="11"/>
        <v>470Ω 5% 1206 0.25w Thick Film 200ppm/°C Automotive</v>
      </c>
      <c r="D86">
        <v>470</v>
      </c>
      <c r="E86">
        <v>5</v>
      </c>
      <c r="F86" s="2" t="s">
        <v>37</v>
      </c>
      <c r="G86">
        <v>0.25</v>
      </c>
      <c r="H86" t="s">
        <v>38</v>
      </c>
      <c r="I86" t="s">
        <v>28</v>
      </c>
      <c r="J86">
        <v>200</v>
      </c>
      <c r="K86" t="s">
        <v>39</v>
      </c>
      <c r="L86" t="s">
        <v>48</v>
      </c>
      <c r="M86" t="s">
        <v>31</v>
      </c>
      <c r="N86" t="s">
        <v>49</v>
      </c>
      <c r="O86" t="s">
        <v>42</v>
      </c>
      <c r="P86" t="s">
        <v>34</v>
      </c>
      <c r="Q86" t="s">
        <v>43</v>
      </c>
      <c r="R86" t="s">
        <v>44</v>
      </c>
      <c r="S86" t="b">
        <v>1</v>
      </c>
      <c r="V86">
        <f t="shared" si="12"/>
        <v>0</v>
      </c>
      <c r="W86">
        <f t="shared" si="13"/>
        <v>100</v>
      </c>
      <c r="X86">
        <f t="shared" si="14"/>
        <v>1</v>
      </c>
    </row>
    <row r="87" spans="1:24" x14ac:dyDescent="0.35">
      <c r="A87">
        <v>81</v>
      </c>
      <c r="C87" t="str">
        <f t="shared" si="11"/>
        <v>4.7kΩ 1% 1206 0.25w Thick Film 200ppm/°C Automotive</v>
      </c>
      <c r="D87" t="s">
        <v>50</v>
      </c>
      <c r="E87">
        <v>1</v>
      </c>
      <c r="F87" s="2" t="s">
        <v>37</v>
      </c>
      <c r="G87">
        <v>0.25</v>
      </c>
      <c r="H87" t="s">
        <v>38</v>
      </c>
      <c r="I87" t="s">
        <v>28</v>
      </c>
      <c r="J87">
        <v>200</v>
      </c>
      <c r="K87" t="s">
        <v>39</v>
      </c>
      <c r="L87" t="s">
        <v>51</v>
      </c>
      <c r="M87" t="s">
        <v>31</v>
      </c>
      <c r="N87" t="s">
        <v>52</v>
      </c>
      <c r="O87" t="s">
        <v>42</v>
      </c>
      <c r="P87" t="s">
        <v>34</v>
      </c>
      <c r="Q87" t="s">
        <v>43</v>
      </c>
      <c r="R87" t="s">
        <v>44</v>
      </c>
      <c r="S87" t="b">
        <v>1</v>
      </c>
      <c r="V87">
        <f t="shared" si="12"/>
        <v>0</v>
      </c>
      <c r="W87">
        <f t="shared" si="13"/>
        <v>100</v>
      </c>
      <c r="X87">
        <f t="shared" si="14"/>
        <v>1</v>
      </c>
    </row>
    <row r="88" spans="1:24" x14ac:dyDescent="0.35">
      <c r="A88">
        <v>82</v>
      </c>
      <c r="C88" t="str">
        <f t="shared" si="11"/>
        <v>100kΩ 1% 1206 0.25w Thick Film 200ppm/°C Automotive</v>
      </c>
      <c r="D88" t="s">
        <v>53</v>
      </c>
      <c r="E88">
        <v>1</v>
      </c>
      <c r="F88" s="2" t="s">
        <v>37</v>
      </c>
      <c r="G88">
        <v>0.25</v>
      </c>
      <c r="H88" t="s">
        <v>38</v>
      </c>
      <c r="I88" t="s">
        <v>28</v>
      </c>
      <c r="J88">
        <v>200</v>
      </c>
      <c r="K88" t="s">
        <v>39</v>
      </c>
      <c r="L88" t="s">
        <v>54</v>
      </c>
      <c r="M88" t="s">
        <v>31</v>
      </c>
      <c r="N88" t="s">
        <v>55</v>
      </c>
      <c r="O88" t="s">
        <v>42</v>
      </c>
      <c r="P88" t="s">
        <v>34</v>
      </c>
      <c r="Q88" t="s">
        <v>43</v>
      </c>
      <c r="R88" t="s">
        <v>44</v>
      </c>
      <c r="S88" t="b">
        <v>1</v>
      </c>
      <c r="V88">
        <f t="shared" si="12"/>
        <v>0</v>
      </c>
      <c r="W88">
        <f t="shared" si="13"/>
        <v>100</v>
      </c>
      <c r="X88">
        <f t="shared" si="14"/>
        <v>1</v>
      </c>
    </row>
    <row r="89" spans="1:24" x14ac:dyDescent="0.35">
      <c r="A89">
        <v>83</v>
      </c>
      <c r="C89" t="str">
        <f t="shared" si="11"/>
        <v>1kΩ 1% 1206 0.25w Thick Film 200ppm/°C Automotive</v>
      </c>
      <c r="D89" t="s">
        <v>56</v>
      </c>
      <c r="E89">
        <v>1</v>
      </c>
      <c r="F89" s="2" t="s">
        <v>37</v>
      </c>
      <c r="G89">
        <v>0.25</v>
      </c>
      <c r="H89" t="s">
        <v>38</v>
      </c>
      <c r="I89" t="s">
        <v>28</v>
      </c>
      <c r="J89">
        <v>200</v>
      </c>
      <c r="K89" t="s">
        <v>39</v>
      </c>
      <c r="L89" t="s">
        <v>57</v>
      </c>
      <c r="M89" t="s">
        <v>31</v>
      </c>
      <c r="N89" t="s">
        <v>58</v>
      </c>
      <c r="O89" t="s">
        <v>42</v>
      </c>
      <c r="P89" t="s">
        <v>34</v>
      </c>
      <c r="Q89" t="s">
        <v>43</v>
      </c>
      <c r="R89" t="s">
        <v>44</v>
      </c>
      <c r="S89" t="b">
        <v>1</v>
      </c>
      <c r="V89">
        <f t="shared" si="12"/>
        <v>0</v>
      </c>
      <c r="W89">
        <f t="shared" si="13"/>
        <v>100</v>
      </c>
      <c r="X89">
        <f t="shared" si="14"/>
        <v>1</v>
      </c>
    </row>
    <row r="90" spans="1:24" x14ac:dyDescent="0.35">
      <c r="A90">
        <v>84</v>
      </c>
      <c r="C90" t="str">
        <f t="shared" si="11"/>
        <v>220Ω 5% 1206 0.25w Thick Film 200ppm/°C Automotive</v>
      </c>
      <c r="D90">
        <v>220</v>
      </c>
      <c r="E90">
        <v>5</v>
      </c>
      <c r="F90" s="2" t="s">
        <v>37</v>
      </c>
      <c r="G90">
        <v>0.25</v>
      </c>
      <c r="H90" t="s">
        <v>38</v>
      </c>
      <c r="I90" t="s">
        <v>28</v>
      </c>
      <c r="J90">
        <v>200</v>
      </c>
      <c r="K90" t="s">
        <v>39</v>
      </c>
      <c r="L90" t="s">
        <v>59</v>
      </c>
      <c r="M90" t="s">
        <v>31</v>
      </c>
      <c r="N90" t="s">
        <v>60</v>
      </c>
      <c r="O90" t="s">
        <v>42</v>
      </c>
      <c r="P90" t="s">
        <v>34</v>
      </c>
      <c r="Q90" t="s">
        <v>43</v>
      </c>
      <c r="R90" t="s">
        <v>44</v>
      </c>
      <c r="S90" t="b">
        <v>1</v>
      </c>
      <c r="V90">
        <f t="shared" si="12"/>
        <v>0</v>
      </c>
      <c r="W90">
        <f t="shared" si="13"/>
        <v>100</v>
      </c>
      <c r="X90">
        <f t="shared" si="14"/>
        <v>1</v>
      </c>
    </row>
    <row r="91" spans="1:24" x14ac:dyDescent="0.35">
      <c r="A91">
        <v>85</v>
      </c>
      <c r="C91" t="str">
        <f t="shared" si="11"/>
        <v>330Ω 1% 0603 0.1w Thick Film 100ppm/°C Automotive</v>
      </c>
      <c r="D91">
        <v>330</v>
      </c>
      <c r="E91">
        <v>1</v>
      </c>
      <c r="F91" s="2" t="s">
        <v>26</v>
      </c>
      <c r="G91">
        <v>0.1</v>
      </c>
      <c r="H91" t="s">
        <v>27</v>
      </c>
      <c r="I91" t="s">
        <v>28</v>
      </c>
      <c r="J91">
        <v>100</v>
      </c>
      <c r="K91" t="s">
        <v>39</v>
      </c>
      <c r="L91" t="s">
        <v>115</v>
      </c>
      <c r="M91" t="s">
        <v>31</v>
      </c>
      <c r="N91" t="s">
        <v>116</v>
      </c>
      <c r="O91" t="s">
        <v>42</v>
      </c>
      <c r="P91" t="s">
        <v>34</v>
      </c>
      <c r="Q91" t="s">
        <v>35</v>
      </c>
      <c r="R91" t="s">
        <v>44</v>
      </c>
      <c r="S91" t="b">
        <v>1</v>
      </c>
      <c r="V91">
        <f t="shared" si="12"/>
        <v>0</v>
      </c>
      <c r="W91">
        <f t="shared" si="13"/>
        <v>100</v>
      </c>
      <c r="X91">
        <f t="shared" si="14"/>
        <v>1</v>
      </c>
    </row>
    <row r="92" spans="1:24" x14ac:dyDescent="0.35">
      <c r="A92">
        <v>86</v>
      </c>
      <c r="C92" t="str">
        <f t="shared" si="11"/>
        <v>1kΩ 1% 0603 0.1w Thick Film 100ppm/°C Automotive</v>
      </c>
      <c r="D92" t="s">
        <v>56</v>
      </c>
      <c r="E92">
        <v>1</v>
      </c>
      <c r="F92" s="2" t="s">
        <v>26</v>
      </c>
      <c r="G92">
        <v>0.1</v>
      </c>
      <c r="H92" t="s">
        <v>27</v>
      </c>
      <c r="I92" t="s">
        <v>28</v>
      </c>
      <c r="J92">
        <v>100</v>
      </c>
      <c r="K92" t="s">
        <v>39</v>
      </c>
      <c r="L92" t="s">
        <v>105</v>
      </c>
      <c r="M92" t="s">
        <v>31</v>
      </c>
      <c r="N92" t="s">
        <v>106</v>
      </c>
      <c r="O92" t="s">
        <v>42</v>
      </c>
      <c r="P92" t="s">
        <v>34</v>
      </c>
      <c r="Q92" t="s">
        <v>35</v>
      </c>
      <c r="R92" t="s">
        <v>44</v>
      </c>
      <c r="S92" t="b">
        <v>1</v>
      </c>
      <c r="V92">
        <f t="shared" si="12"/>
        <v>0</v>
      </c>
      <c r="W92">
        <f t="shared" si="13"/>
        <v>100</v>
      </c>
      <c r="X92">
        <f t="shared" si="14"/>
        <v>1</v>
      </c>
    </row>
    <row r="93" spans="1:24" x14ac:dyDescent="0.35">
      <c r="A93">
        <v>87</v>
      </c>
      <c r="C93" t="str">
        <f t="shared" si="11"/>
        <v>10kΩ 1% 0603 0.1w Thick Film 100ppm/°C Automotive</v>
      </c>
      <c r="D93" t="s">
        <v>45</v>
      </c>
      <c r="E93">
        <v>1</v>
      </c>
      <c r="F93" s="2" t="s">
        <v>26</v>
      </c>
      <c r="G93">
        <v>0.1</v>
      </c>
      <c r="H93" t="s">
        <v>27</v>
      </c>
      <c r="I93" t="s">
        <v>28</v>
      </c>
      <c r="J93">
        <v>100</v>
      </c>
      <c r="K93" t="s">
        <v>39</v>
      </c>
      <c r="L93" t="s">
        <v>107</v>
      </c>
      <c r="M93" t="s">
        <v>31</v>
      </c>
      <c r="N93" t="s">
        <v>108</v>
      </c>
      <c r="O93" t="s">
        <v>42</v>
      </c>
      <c r="P93" t="s">
        <v>34</v>
      </c>
      <c r="Q93" t="s">
        <v>35</v>
      </c>
      <c r="R93" t="s">
        <v>44</v>
      </c>
      <c r="S93" t="b">
        <v>1</v>
      </c>
      <c r="V93">
        <f t="shared" si="12"/>
        <v>0</v>
      </c>
      <c r="W93">
        <f t="shared" si="13"/>
        <v>100</v>
      </c>
      <c r="X93">
        <f t="shared" si="14"/>
        <v>1</v>
      </c>
    </row>
    <row r="94" spans="1:24" x14ac:dyDescent="0.35">
      <c r="A94">
        <v>88</v>
      </c>
      <c r="C94" t="str">
        <f>_xlfn.CONCAT(D94,"Ω ",E94,"% ",F94," ",G94,"w ",I94," ",J94,"ppm/°C ",R94)</f>
        <v>10kΩ 0.1% 0603 0.1w Thin Film 25ppm/°C Automotive</v>
      </c>
      <c r="D94" t="s">
        <v>45</v>
      </c>
      <c r="E94">
        <v>0.1</v>
      </c>
      <c r="F94" s="2" t="s">
        <v>26</v>
      </c>
      <c r="G94">
        <v>0.1</v>
      </c>
      <c r="H94" t="s">
        <v>27</v>
      </c>
      <c r="I94" t="s">
        <v>246</v>
      </c>
      <c r="J94">
        <v>25</v>
      </c>
      <c r="K94" t="s">
        <v>245</v>
      </c>
      <c r="L94" t="s">
        <v>243</v>
      </c>
      <c r="M94" t="s">
        <v>31</v>
      </c>
      <c r="N94" t="s">
        <v>244</v>
      </c>
      <c r="O94" t="s">
        <v>247</v>
      </c>
      <c r="P94" t="s">
        <v>34</v>
      </c>
      <c r="Q94" t="s">
        <v>35</v>
      </c>
      <c r="R94" t="s">
        <v>44</v>
      </c>
      <c r="S94" t="b">
        <v>0</v>
      </c>
    </row>
    <row r="95" spans="1:24" x14ac:dyDescent="0.35">
      <c r="A95">
        <v>89</v>
      </c>
      <c r="C95" t="str">
        <f>_xlfn.CONCAT(D95,"Ω ",E95,"% ",F95," ",G95,"w ",I95," ",J95,"ppm/°C ",R95)</f>
        <v>10kΩ 0.1% 0805 0.125w Thin Film 25ppm/°C Automotive</v>
      </c>
      <c r="D95" t="s">
        <v>45</v>
      </c>
      <c r="E95">
        <v>0.1</v>
      </c>
      <c r="F95" s="2" t="s">
        <v>77</v>
      </c>
      <c r="G95">
        <v>0.125</v>
      </c>
      <c r="H95" t="s">
        <v>252</v>
      </c>
      <c r="I95" t="s">
        <v>246</v>
      </c>
      <c r="J95">
        <v>25</v>
      </c>
      <c r="K95" t="s">
        <v>245</v>
      </c>
      <c r="L95" t="s">
        <v>248</v>
      </c>
      <c r="M95" t="s">
        <v>31</v>
      </c>
      <c r="N95" t="s">
        <v>249</v>
      </c>
      <c r="O95" t="s">
        <v>247</v>
      </c>
      <c r="P95" t="s">
        <v>34</v>
      </c>
      <c r="Q95" t="s">
        <v>86</v>
      </c>
      <c r="R95" t="s">
        <v>44</v>
      </c>
      <c r="S95" t="b">
        <v>0</v>
      </c>
    </row>
    <row r="96" spans="1:24" x14ac:dyDescent="0.35">
      <c r="A96">
        <v>90</v>
      </c>
      <c r="C96" t="str">
        <f>_xlfn.CONCAT(D96,"Ω ",E96,"% ",F96," ",G96,"w ",I96," ",J96,"ppm/°C ",R96)</f>
        <v>10kΩ 0.1% 1206 0.25w Thin Film 25ppm/°C Automotive</v>
      </c>
      <c r="D96" t="s">
        <v>45</v>
      </c>
      <c r="E96">
        <v>0.1</v>
      </c>
      <c r="F96" s="2" t="s">
        <v>37</v>
      </c>
      <c r="G96">
        <v>0.25</v>
      </c>
      <c r="H96" t="s">
        <v>81</v>
      </c>
      <c r="I96" t="s">
        <v>246</v>
      </c>
      <c r="J96">
        <v>25</v>
      </c>
      <c r="K96" t="s">
        <v>245</v>
      </c>
      <c r="L96" t="s">
        <v>250</v>
      </c>
      <c r="M96" t="s">
        <v>31</v>
      </c>
      <c r="N96" t="s">
        <v>251</v>
      </c>
      <c r="O96" t="s">
        <v>247</v>
      </c>
      <c r="P96" t="s">
        <v>34</v>
      </c>
      <c r="Q96" t="s">
        <v>43</v>
      </c>
      <c r="R96" t="s">
        <v>44</v>
      </c>
      <c r="S96" t="b">
        <v>0</v>
      </c>
    </row>
    <row r="97" spans="1:19" x14ac:dyDescent="0.35">
      <c r="A97">
        <v>91</v>
      </c>
      <c r="C97" t="str">
        <f>_xlfn.CONCAT(D97,"Ω ",E97,"% ",F97," ",G97,"w ",I97," ",J97,"ppm/°C ",R97)</f>
        <v>110kΩ 0.1% 0603 0.1w Thin Film 25ppm/°C Automotive</v>
      </c>
      <c r="D97" t="s">
        <v>253</v>
      </c>
      <c r="E97">
        <v>0.1</v>
      </c>
      <c r="F97" s="2" t="s">
        <v>26</v>
      </c>
      <c r="G97">
        <v>0.1</v>
      </c>
      <c r="H97" t="s">
        <v>27</v>
      </c>
      <c r="I97" t="s">
        <v>246</v>
      </c>
      <c r="J97">
        <v>25</v>
      </c>
      <c r="K97" t="s">
        <v>245</v>
      </c>
      <c r="L97" t="s">
        <v>254</v>
      </c>
      <c r="M97" t="s">
        <v>31</v>
      </c>
      <c r="N97" t="s">
        <v>255</v>
      </c>
      <c r="O97" t="s">
        <v>247</v>
      </c>
      <c r="P97" t="s">
        <v>34</v>
      </c>
      <c r="Q97" t="s">
        <v>35</v>
      </c>
      <c r="R97" t="s">
        <v>44</v>
      </c>
      <c r="S97" t="b">
        <v>0</v>
      </c>
    </row>
    <row r="98" spans="1:19" x14ac:dyDescent="0.35">
      <c r="A98">
        <v>92</v>
      </c>
      <c r="C98" t="str">
        <f>_xlfn.CONCAT(D98,"Ω ",E98,"% ",F98," ",G98,"w ",I98," ",J98,"ppm/°C ",R98)</f>
        <v>110kΩ 0.1% 0805 0.125w Thin Film 25ppm/°C Automotive</v>
      </c>
      <c r="D98" t="s">
        <v>253</v>
      </c>
      <c r="E98">
        <v>0.1</v>
      </c>
      <c r="F98" s="2" t="s">
        <v>77</v>
      </c>
      <c r="G98">
        <v>0.125</v>
      </c>
      <c r="H98" t="s">
        <v>252</v>
      </c>
      <c r="I98" t="s">
        <v>246</v>
      </c>
      <c r="J98">
        <v>25</v>
      </c>
      <c r="K98" t="s">
        <v>245</v>
      </c>
      <c r="L98" t="s">
        <v>256</v>
      </c>
      <c r="M98" t="s">
        <v>31</v>
      </c>
      <c r="N98" t="s">
        <v>257</v>
      </c>
      <c r="O98" t="s">
        <v>247</v>
      </c>
      <c r="P98" t="s">
        <v>34</v>
      </c>
      <c r="Q98" t="s">
        <v>86</v>
      </c>
      <c r="R98" t="s">
        <v>44</v>
      </c>
      <c r="S98" t="b">
        <v>0</v>
      </c>
    </row>
    <row r="99" spans="1:19" x14ac:dyDescent="0.35">
      <c r="A99">
        <v>93</v>
      </c>
      <c r="C99" t="str">
        <f>_xlfn.CONCAT(D99,"Ω ",E99,"% ",F99," ",G99,"w ",I99," ",J99,"ppm/°C ",R99)</f>
        <v>110kΩ 0.1% 1206 0.25w Thin Film 25ppm/°C Automotive</v>
      </c>
      <c r="D99" t="s">
        <v>253</v>
      </c>
      <c r="E99">
        <v>0.1</v>
      </c>
      <c r="F99" s="2" t="s">
        <v>37</v>
      </c>
      <c r="G99">
        <v>0.25</v>
      </c>
      <c r="H99" t="s">
        <v>81</v>
      </c>
      <c r="I99" t="s">
        <v>246</v>
      </c>
      <c r="J99">
        <v>25</v>
      </c>
      <c r="K99" t="s">
        <v>245</v>
      </c>
      <c r="L99" t="s">
        <v>258</v>
      </c>
      <c r="M99" t="s">
        <v>31</v>
      </c>
      <c r="N99" t="s">
        <v>259</v>
      </c>
      <c r="O99" t="s">
        <v>247</v>
      </c>
      <c r="P99" t="s">
        <v>34</v>
      </c>
      <c r="Q99" t="s">
        <v>43</v>
      </c>
      <c r="R99" t="s">
        <v>44</v>
      </c>
      <c r="S99" t="b">
        <v>0</v>
      </c>
    </row>
    <row r="100" spans="1:19" x14ac:dyDescent="0.35">
      <c r="A100">
        <v>94</v>
      </c>
      <c r="C100" t="str">
        <f t="shared" ref="C100:C102" si="15">_xlfn.CONCAT(D100,"Ω ",E100,"% ",F100," ",G100,"w ",I100," ",J100,"ppm/°C ",R100)</f>
        <v>110kΩ 1% 0603 0.1w Thick Film 100ppm/°C Automotive</v>
      </c>
      <c r="D100" t="s">
        <v>253</v>
      </c>
      <c r="E100">
        <v>1</v>
      </c>
      <c r="F100" s="2" t="s">
        <v>26</v>
      </c>
      <c r="G100">
        <v>0.1</v>
      </c>
      <c r="H100" t="s">
        <v>27</v>
      </c>
      <c r="I100" t="s">
        <v>28</v>
      </c>
      <c r="J100">
        <v>100</v>
      </c>
      <c r="K100" t="s">
        <v>29</v>
      </c>
      <c r="L100" t="s">
        <v>260</v>
      </c>
      <c r="M100" t="s">
        <v>31</v>
      </c>
      <c r="N100" t="s">
        <v>261</v>
      </c>
      <c r="O100" t="s">
        <v>262</v>
      </c>
      <c r="P100" t="s">
        <v>34</v>
      </c>
      <c r="Q100" t="s">
        <v>35</v>
      </c>
      <c r="R100" t="s">
        <v>44</v>
      </c>
      <c r="S100" t="b">
        <v>0</v>
      </c>
    </row>
    <row r="101" spans="1:19" x14ac:dyDescent="0.35">
      <c r="A101">
        <v>95</v>
      </c>
      <c r="C101" t="str">
        <f t="shared" si="15"/>
        <v>110kΩ 1% 0805 0.125w Thick Film 100ppm/°C  </v>
      </c>
      <c r="D101" t="s">
        <v>253</v>
      </c>
      <c r="E101">
        <v>1</v>
      </c>
      <c r="F101" s="2" t="s">
        <v>77</v>
      </c>
      <c r="G101">
        <v>0.125</v>
      </c>
      <c r="H101" t="s">
        <v>81</v>
      </c>
      <c r="I101" t="s">
        <v>28</v>
      </c>
      <c r="J101">
        <v>100</v>
      </c>
      <c r="K101" t="s">
        <v>29</v>
      </c>
      <c r="L101" t="s">
        <v>263</v>
      </c>
      <c r="M101" t="s">
        <v>31</v>
      </c>
      <c r="N101" t="s">
        <v>264</v>
      </c>
      <c r="O101" t="s">
        <v>33</v>
      </c>
      <c r="P101" t="s">
        <v>34</v>
      </c>
      <c r="Q101" t="s">
        <v>86</v>
      </c>
      <c r="R101" t="s">
        <v>36</v>
      </c>
      <c r="S101" t="b">
        <v>0</v>
      </c>
    </row>
    <row r="102" spans="1:19" x14ac:dyDescent="0.35">
      <c r="A102">
        <v>96</v>
      </c>
      <c r="C102" t="str">
        <f t="shared" si="15"/>
        <v>110kΩ 1% 1206 0.25w Thick Film 100ppm/°C Automotive</v>
      </c>
      <c r="D102" t="s">
        <v>253</v>
      </c>
      <c r="E102">
        <v>1</v>
      </c>
      <c r="F102" s="2" t="s">
        <v>37</v>
      </c>
      <c r="G102">
        <v>0.25</v>
      </c>
      <c r="H102" t="s">
        <v>38</v>
      </c>
      <c r="I102" t="s">
        <v>28</v>
      </c>
      <c r="J102">
        <v>100</v>
      </c>
      <c r="K102" t="s">
        <v>29</v>
      </c>
      <c r="L102" t="s">
        <v>265</v>
      </c>
      <c r="M102" t="s">
        <v>31</v>
      </c>
      <c r="N102" t="s">
        <v>266</v>
      </c>
      <c r="O102" t="s">
        <v>262</v>
      </c>
      <c r="P102" t="s">
        <v>34</v>
      </c>
      <c r="Q102" t="s">
        <v>43</v>
      </c>
      <c r="R102" t="s">
        <v>44</v>
      </c>
      <c r="S102" t="b">
        <v>0</v>
      </c>
    </row>
  </sheetData>
  <phoneticPr fontId="2" type="noConversion"/>
  <conditionalFormatting sqref="C7:S253">
    <cfRule type="containsBlanks" dxfId="1" priority="1">
      <formula>LEN(TRIM(C7))=0</formula>
    </cfRule>
  </conditionalFormatting>
  <conditionalFormatting sqref="L7:L253">
    <cfRule type="duplicateValues" dxfId="0" priority="5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2025-08-27T17:18:49Z</dcterms:modified>
</cp:coreProperties>
</file>