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3A5DC71F-AA0D-4CC0-98AC-DEC3E05572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Q10" i="1"/>
  <c r="R10" i="1" s="1"/>
  <c r="C10" i="1"/>
  <c r="P8" i="1" l="1"/>
  <c r="Q8" i="1"/>
  <c r="R8" i="1" s="1"/>
  <c r="P9" i="1"/>
  <c r="Q9" i="1"/>
  <c r="R9" i="1" s="1"/>
  <c r="C9" i="1"/>
  <c r="C8" i="1"/>
  <c r="C7" i="1"/>
  <c r="E2" i="1"/>
  <c r="U7" i="1"/>
  <c r="M2" i="1"/>
  <c r="L2" i="1"/>
  <c r="K2" i="1"/>
  <c r="J2" i="1"/>
  <c r="I2" i="1"/>
  <c r="H2" i="1"/>
  <c r="G2" i="1"/>
  <c r="F2" i="1"/>
  <c r="D2" i="1"/>
  <c r="C2" i="1" l="1"/>
  <c r="U3" i="1" s="1"/>
  <c r="P7" i="1"/>
  <c r="Q7" i="1"/>
  <c r="U2" i="1" s="1"/>
  <c r="R7" i="1" l="1"/>
  <c r="U4" i="1" s="1"/>
  <c r="U5" i="1"/>
</calcChain>
</file>

<file path=xl/sharedStrings.xml><?xml version="1.0" encoding="utf-8"?>
<sst xmlns="http://schemas.openxmlformats.org/spreadsheetml/2006/main" count="61" uniqueCount="48">
  <si>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</si>
  <si>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</si>
  <si>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</si>
  <si>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</si>
  <si>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</si>
  <si>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</si>
  <si>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</si>
  <si>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</si>
  <si>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</si>
  <si>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</si>
  <si>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</si>
  <si>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</si>
  <si>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</si>
  <si>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</si>
  <si>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</si>
  <si>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</si>
  <si>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</si>
  <si>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</si>
  <si>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</si>
  <si>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</si>
  <si>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</si>
  <si>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</si>
  <si>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SI5351A</t>
  </si>
  <si>
    <t>Package</t>
  </si>
  <si>
    <t>10MSOP</t>
  </si>
  <si>
    <t>20QFN</t>
  </si>
  <si>
    <t>336-3908-1-ND</t>
  </si>
  <si>
    <t>Digikey</t>
  </si>
  <si>
    <t>SI5351A-B-GTR</t>
  </si>
  <si>
    <t>Skyworks Solutions Inc.</t>
  </si>
  <si>
    <t>https://www.skyworksinc.com/-/media/Skyworks/SL/documents/public/data-sheets/Si5351-B.pdf</t>
  </si>
  <si>
    <t> </t>
  </si>
  <si>
    <t>0Dan_Clock&amp;Timing - ICs - Generators &amp; Synthisizers:SI5351A_10MSOP</t>
  </si>
  <si>
    <t>0Dan_Clock&amp;Timing - ICs - Generators &amp; Synthisizers:SI5351A_20QFN</t>
  </si>
  <si>
    <t>336-5157-1-ND</t>
  </si>
  <si>
    <t>SI5351A-B-GMR</t>
  </si>
  <si>
    <t>8-UFBGA</t>
  </si>
  <si>
    <t>Texas Instruments</t>
  </si>
  <si>
    <t>296-46430-1-ND</t>
  </si>
  <si>
    <t>LMC555CTPX/NOPB</t>
  </si>
  <si>
    <t>1.41x1.44mm</t>
  </si>
  <si>
    <t>https://www.ti.com/lit/ds/symlink/lmc555.pdf?HQS=dis-dk-null-digikeymode-dsf-pf-null-wwe&amp;ts=1729626349028&amp;ref_url=https%253A%252F%252Fwww.ti.com%252Fgeneral%252Fdocs%252Fsuppproductinfo.tsp%253FdistId%253D10%2526gotoUrl%253Dhttps%253A%252F%252Fwww.ti.com%252Flit%252Fgpn%252Flmc555</t>
  </si>
  <si>
    <t>0Dan_Clock&amp;Timing - ICs - Generators &amp; Synthisizers:LMC555CTP</t>
  </si>
  <si>
    <t>1.41x1.44mm Mask Defined</t>
  </si>
  <si>
    <t>ICs:8-UFBGA</t>
  </si>
  <si>
    <t>ICs:8-UFBGA_mask_def</t>
  </si>
  <si>
    <t>ICs:20-QFN-0.5_Pad-2.7x2.7</t>
  </si>
  <si>
    <t>ICs:10-MSOP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</si>
</sst>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yworksinc.com/-/media/Skyworks/SL/documents/public/data-sheets/Si5351-B.pdf" TargetMode="External"/><Relationship Id="rId2" Type="http://schemas.openxmlformats.org/officeDocument/2006/relationships/hyperlink" Target="https://www.ti.com/lit/ds/symlink/lmc555.pdf?HQS=dis-dk-null-digikeymode-dsf-pf-null-wwe&amp;ts=1729626349028&amp;ref_url=https%253A%252F%252Fwww.ti.com%252Fgeneral%252Fdocs%252Fsuppproductinfo.tsp%253FdistId%253D10%2526gotoUrl%253Dhttps%253A%252F%252Fwww.ti.com%252Flit%252Fgpn%252Flmc555" TargetMode="External"/><Relationship Id="rId1" Type="http://schemas.openxmlformats.org/officeDocument/2006/relationships/hyperlink" Target="https://www.ti.com/lit/ds/symlink/lmc555.pdf?HQS=dis-dk-null-digikeymode-dsf-pf-null-wwe&amp;ts=1729626349028&amp;ref_url=https%253A%252F%252Fwww.ti.com%252Fgeneral%252Fdocs%252Fsuppproductinfo.tsp%253FdistId%253D10%2526gotoUrl%253Dhttps%253A%252F%252Fwww.ti.com%252Flit%252Fgpn%252Flmc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"/>
  <sheetViews>
    <sheetView tabSelected="1" topLeftCell="K1" workbookViewId="0">
      <selection activeCell="L9" sqref="L9"/>
    </sheetView>
  </sheetViews>
  <sheetFormatPr defaultRowHeight="14.4" x14ac:dyDescent="0.3"/>
  <cols>
    <col min="3" max="3" width="35.5546875" bestFit="1" customWidth="1"/>
    <col min="6" max="6" width="20.109375" bestFit="1" customWidth="1"/>
    <col min="7" max="7" width="31.33203125" bestFit="1" customWidth="1"/>
    <col min="8" max="8" width="9.6640625" bestFit="1" customWidth="1"/>
    <col min="9" max="9" width="14.6640625" bestFit="1" customWidth="1"/>
    <col min="10" max="10" width="38.44140625" customWidth="1"/>
    <col min="11" max="11" width="59.88671875" bestFit="1" customWidth="1"/>
    <col min="12" max="12" width="24.21875" bestFit="1" customWidth="1"/>
    <col min="13" max="13" width="12.109375" bestFit="1" customWidth="1"/>
    <col min="20" max="20" width="15" bestFit="1" customWidth="1"/>
  </cols>
  <sheetData>
    <row r="1" spans="2:21" x14ac:dyDescent="0.3">
      <c r="B1" s="1" t="s">
        <v>0</v>
      </c>
      <c r="G1" s="1" t="s">
        <v>1</v>
      </c>
    </row>
    <row r="2" spans="2:21" x14ac:dyDescent="0.3">
      <c r="B2" t="s">
        <v>2</v>
      </c>
      <c r="C2">
        <f>COUNTA(C7:C9999)</f>
        <v>4</v>
      </c>
      <c r="D2">
        <f t="shared" ref="D2:M2" si="0">COUNTA(D7:D9999)</f>
        <v>4</v>
      </c>
      <c r="E2">
        <f t="shared" ref="E2" si="1">COUNTA(E7:E9999)</f>
        <v>4</v>
      </c>
      <c r="F2">
        <f t="shared" si="0"/>
        <v>4</v>
      </c>
      <c r="G2">
        <f t="shared" si="0"/>
        <v>4</v>
      </c>
      <c r="H2">
        <f t="shared" si="0"/>
        <v>4</v>
      </c>
      <c r="I2">
        <f t="shared" si="0"/>
        <v>4</v>
      </c>
      <c r="J2">
        <f t="shared" si="0"/>
        <v>4</v>
      </c>
      <c r="K2">
        <f t="shared" si="0"/>
        <v>4</v>
      </c>
      <c r="L2">
        <f t="shared" si="0"/>
        <v>4</v>
      </c>
      <c r="M2">
        <f t="shared" si="0"/>
        <v>4</v>
      </c>
      <c r="T2" t="s">
        <v>3</v>
      </c>
      <c r="U2">
        <f>AVERAGE(Q7:Q9999)</f>
        <v>100</v>
      </c>
    </row>
    <row r="3" spans="2:21" x14ac:dyDescent="0.3">
      <c r="T3" t="s">
        <v>4</v>
      </c>
      <c r="U3">
        <f>MAX(C2:M2)</f>
        <v>4</v>
      </c>
    </row>
    <row r="4" spans="2:21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T4" t="s">
        <v>6</v>
      </c>
      <c r="U4">
        <f>SUM(R7:R9999)</f>
        <v>4</v>
      </c>
    </row>
    <row r="5" spans="2:21" x14ac:dyDescent="0.3">
      <c r="T5" t="s">
        <v>7</v>
      </c>
      <c r="U5">
        <f>COUNTIF(Q7:Q9999,"&lt;100")</f>
        <v>0</v>
      </c>
    </row>
    <row r="6" spans="2:21" x14ac:dyDescent="0.3">
      <c r="C6" t="s">
        <v>8</v>
      </c>
      <c r="D6" t="s">
        <v>9</v>
      </c>
      <c r="E6" t="s">
        <v>23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P6" t="s">
        <v>18</v>
      </c>
      <c r="Q6" t="s">
        <v>19</v>
      </c>
      <c r="R6" t="s">
        <v>20</v>
      </c>
    </row>
    <row r="7" spans="2:21" x14ac:dyDescent="0.3">
      <c r="C7" t="str">
        <f>_xlfn.CONCAT(D7," ",E7," ",M7)</f>
        <v>SI5351A 10MSOP  </v>
      </c>
      <c r="D7" t="s">
        <v>22</v>
      </c>
      <c r="E7" t="s">
        <v>24</v>
      </c>
      <c r="F7" t="s">
        <v>29</v>
      </c>
      <c r="G7" t="s">
        <v>28</v>
      </c>
      <c r="H7" t="s">
        <v>27</v>
      </c>
      <c r="I7" t="s">
        <v>26</v>
      </c>
      <c r="J7" s="2" t="s">
        <v>30</v>
      </c>
      <c r="K7" t="s">
        <v>32</v>
      </c>
      <c r="L7" t="s">
        <v>47</v>
      </c>
      <c r="M7" t="s">
        <v>31</v>
      </c>
      <c r="P7">
        <f>COUNTBLANK(C7:M7)</f>
        <v>0</v>
      </c>
      <c r="Q7">
        <f>100*COUNTA(C7:M7)/$U$7</f>
        <v>100</v>
      </c>
      <c r="R7">
        <f>IF(Q7=100,1,0)</f>
        <v>1</v>
      </c>
      <c r="T7" t="s">
        <v>21</v>
      </c>
      <c r="U7">
        <f>SUM(C4:M4)</f>
        <v>11</v>
      </c>
    </row>
    <row r="8" spans="2:21" x14ac:dyDescent="0.3">
      <c r="C8" t="str">
        <f>_xlfn.CONCAT(D8," ",E8," ",M8)</f>
        <v>SI5351A 20QFN  </v>
      </c>
      <c r="D8" t="s">
        <v>22</v>
      </c>
      <c r="E8" t="s">
        <v>25</v>
      </c>
      <c r="F8" t="s">
        <v>29</v>
      </c>
      <c r="G8" t="s">
        <v>35</v>
      </c>
      <c r="H8" t="s">
        <v>27</v>
      </c>
      <c r="I8" t="s">
        <v>34</v>
      </c>
      <c r="J8" t="s">
        <v>30</v>
      </c>
      <c r="K8" t="s">
        <v>33</v>
      </c>
      <c r="L8" t="s">
        <v>46</v>
      </c>
      <c r="M8" t="s">
        <v>31</v>
      </c>
      <c r="P8">
        <f t="shared" ref="P8:P9" si="2">COUNTBLANK(C8:M8)</f>
        <v>0</v>
      </c>
      <c r="Q8">
        <f t="shared" ref="Q8:Q9" si="3">100*COUNTA(C8:M8)/$U$7</f>
        <v>100</v>
      </c>
      <c r="R8">
        <f t="shared" ref="R8:R9" si="4">IF(Q8=100,1,0)</f>
        <v>1</v>
      </c>
    </row>
    <row r="9" spans="2:21" x14ac:dyDescent="0.3">
      <c r="C9" t="str">
        <f>_xlfn.CONCAT(D9," ",E9," ",M9)</f>
        <v>555 8-UFBGA 1.41x1.44mm</v>
      </c>
      <c r="D9">
        <v>555</v>
      </c>
      <c r="E9" t="s">
        <v>36</v>
      </c>
      <c r="F9" t="s">
        <v>37</v>
      </c>
      <c r="G9" t="s">
        <v>39</v>
      </c>
      <c r="H9" t="s">
        <v>27</v>
      </c>
      <c r="I9" t="s">
        <v>38</v>
      </c>
      <c r="J9" s="2" t="s">
        <v>41</v>
      </c>
      <c r="K9" t="s">
        <v>42</v>
      </c>
      <c r="L9" t="s">
        <v>44</v>
      </c>
      <c r="M9" t="s">
        <v>40</v>
      </c>
      <c r="P9">
        <f t="shared" si="2"/>
        <v>0</v>
      </c>
      <c r="Q9">
        <f t="shared" si="3"/>
        <v>100</v>
      </c>
      <c r="R9">
        <f t="shared" si="4"/>
        <v>1</v>
      </c>
    </row>
    <row r="10" spans="2:21" x14ac:dyDescent="0.3">
      <c r="C10" t="str">
        <f>_xlfn.CONCAT(D10," ",E10," ",M10)</f>
        <v>555 8-UFBGA 1.41x1.44mm Mask Defined</v>
      </c>
      <c r="D10">
        <v>555</v>
      </c>
      <c r="E10" t="s">
        <v>36</v>
      </c>
      <c r="F10" t="s">
        <v>37</v>
      </c>
      <c r="G10" t="s">
        <v>39</v>
      </c>
      <c r="H10" t="s">
        <v>27</v>
      </c>
      <c r="I10" t="s">
        <v>38</v>
      </c>
      <c r="J10" s="2" t="s">
        <v>41</v>
      </c>
      <c r="K10" t="s">
        <v>42</v>
      </c>
      <c r="L10" t="s">
        <v>45</v>
      </c>
      <c r="M10" t="s">
        <v>43</v>
      </c>
      <c r="P10">
        <f t="shared" ref="P10" si="5">COUNTBLANK(C10:M10)</f>
        <v>0</v>
      </c>
      <c r="Q10">
        <f t="shared" ref="Q10" si="6">100*COUNTA(C10:M10)/$U$7</f>
        <v>100</v>
      </c>
      <c r="R10">
        <f t="shared" ref="R10" si="7">IF(Q10=100,1,0)</f>
        <v>1</v>
      </c>
    </row>
  </sheetData>
  <hyperlinks>
    <hyperlink ref="J9" r:id="rId1" display="https://www.ti.com/lit/ds/symlink/lmc555.pdf?HQS=dis-dk-null-digikeymode-dsf-pf-null-wwe&amp;ts=1729626349028&amp;ref_url=https%253A%252F%252Fwww.ti.com%252Fgeneral%252Fdocs%252Fsuppproductinfo.tsp%253FdistId%253D10%2526gotoUrl%253Dhttps%253A%252F%252Fwww.ti.com%252Flit%252Fgpn%252Flmc555" xr:uid="{804F3541-F060-4E95-830E-9E11C79C8B8C}"/>
    <hyperlink ref="J10" r:id="rId2" display="https://www.ti.com/lit/ds/symlink/lmc555.pdf?HQS=dis-dk-null-digikeymode-dsf-pf-null-wwe&amp;ts=1729626349028&amp;ref_url=https%253A%252F%252Fwww.ti.com%252Fgeneral%252Fdocs%252Fsuppproductinfo.tsp%253FdistId%253D10%2526gotoUrl%253Dhttps%253A%252F%252Fwww.ti.com%252Flit%252Fgpn%252Flmc555" xr:uid="{4E266D85-3C78-432C-A7D2-E3CE0CFB0BEB}"/>
    <hyperlink ref="J7" r:id="rId3" xr:uid="{3CC40815-02CD-45EA-9D30-A81F5DE23B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2024-11-02T03:24:19Z</dcterms:modified>
</cp:coreProperties>
</file>