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6D3E92F1-D6DF-4AD9-B9C9-9122BF42AC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" i="1" s="1"/>
  <c r="D7" i="1"/>
  <c r="J2" i="1"/>
  <c r="H2" i="1"/>
  <c r="I2" i="1"/>
  <c r="F2" i="1"/>
  <c r="G2" i="1"/>
  <c r="E2" i="1"/>
  <c r="Z7" i="1"/>
  <c r="K2" i="1"/>
  <c r="L2" i="1"/>
  <c r="M2" i="1"/>
  <c r="N2" i="1"/>
  <c r="O2" i="1"/>
  <c r="P2" i="1"/>
  <c r="Q2" i="1"/>
  <c r="R2" i="1"/>
  <c r="U7" i="1" l="1"/>
  <c r="D2" i="1"/>
  <c r="Z3" i="1" s="1"/>
  <c r="V7" i="1"/>
  <c r="Z2" i="1" s="1"/>
  <c r="Z5" i="1" l="1"/>
  <c r="W7" i="1"/>
  <c r="Z4" i="1" s="1"/>
</calcChain>
</file>

<file path=xl/sharedStrings.xml><?xml version="1.0" encoding="utf-8"?>
<sst xmlns="http://schemas.openxmlformats.org/spreadsheetml/2006/main" count="40" uniqueCount="40">
  <si>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</si>
  <si>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</si>
  <si>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</si>
  <si>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</si>
  <si>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</si>
  <si>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</si>
  <si>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</si>
  <si>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</si>
  <si>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</si>
  <si>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</si>
  <si>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</si>
  <si>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</si>
  <si>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</si>
  <si>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</si>
  <si>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</si>
  <si>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</si>
  <si>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</si>
  <si>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</si>
  <si>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</si>
  <si>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</si>
  <si>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</si>
  <si>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ECS-2520MVLC-081.92-CN-TR</t>
  </si>
  <si>
    <t>50-ECS-2520MVLC-081.92-CN-TRCT-ND</t>
  </si>
  <si>
    <t>ECS Inc.</t>
  </si>
  <si>
    <t>Osc_Logic_Out:ECS_25x20</t>
  </si>
  <si>
    <t>https://ecsxtal.com/store/pdf/ECS-2520MVLC.pdf</t>
  </si>
  <si>
    <t>Frequency</t>
  </si>
  <si>
    <t>Output Type</t>
  </si>
  <si>
    <t>CMOS</t>
  </si>
  <si>
    <t>Vcc</t>
  </si>
  <si>
    <t>1.6-3.6v</t>
  </si>
  <si>
    <t>Freq Stability</t>
  </si>
  <si>
    <t>±25PPM</t>
  </si>
  <si>
    <t>Package</t>
  </si>
  <si>
    <t>2.5x2.0mm</t>
  </si>
  <si>
    <t>8.192MHz</t>
  </si>
  <si>
    <t>Type</t>
  </si>
  <si>
    <t>XO</t>
  </si>
  <si>
    <t> </t>
  </si>
  <si>
    <t>0Dan_Clock&amp;Timing - Oscillators  - Fixed - Logic_Out:ECS-2520MVLC-081.92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</si>
</sst>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7"/>
  <sheetViews>
    <sheetView tabSelected="1" topLeftCell="G1" workbookViewId="0">
      <selection activeCell="P7" sqref="P7"/>
    </sheetView>
  </sheetViews>
  <sheetFormatPr defaultRowHeight="14.4" x14ac:dyDescent="0.3"/>
  <cols>
    <col min="3" max="3" width="42.109375" bestFit="1" customWidth="1"/>
    <col min="4" max="4" width="12" bestFit="1" customWidth="1"/>
    <col min="5" max="5" width="9.33203125" bestFit="1" customWidth="1"/>
    <col min="6" max="6" width="11.44140625" bestFit="1" customWidth="1"/>
    <col min="7" max="7" width="11" bestFit="1" customWidth="1"/>
    <col min="9" max="9" width="10.109375" bestFit="1" customWidth="1"/>
    <col min="10" max="10" width="10.109375" customWidth="1"/>
    <col min="12" max="12" width="31.33203125" bestFit="1" customWidth="1"/>
    <col min="13" max="13" width="9.6640625" bestFit="1" customWidth="1"/>
    <col min="14" max="14" width="34.21875" bestFit="1" customWidth="1"/>
    <col min="16" max="16" width="63.6640625" bestFit="1" customWidth="1"/>
    <col min="17" max="17" width="23" bestFit="1" customWidth="1"/>
    <col min="25" max="25" width="15" bestFit="1" customWidth="1"/>
  </cols>
  <sheetData>
    <row r="1" spans="2:26" x14ac:dyDescent="0.3">
      <c r="B1" s="1"/>
      <c r="L1" s="1"/>
    </row>
    <row r="2" spans="2:26" x14ac:dyDescent="0.3">
      <c r="B2" t="s">
        <v>0</v>
      </c>
      <c r="C2">
        <f>COUNTA(C7:C9999)</f>
        <v>1</v>
      </c>
      <c r="D2">
        <f t="shared" ref="D2:R2" si="0">COUNTA(D7:D9999)</f>
        <v>1</v>
      </c>
      <c r="E2">
        <f>COUNTA(E7:E9999)</f>
        <v>1</v>
      </c>
      <c r="F2">
        <f t="shared" ref="F2" si="1">COUNTA(F7:F9999)</f>
        <v>1</v>
      </c>
      <c r="G2">
        <f>COUNTA(G7:G9999)</f>
        <v>1</v>
      </c>
      <c r="H2">
        <f t="shared" ref="H2" si="2">COUNTA(H7:H9999)</f>
        <v>1</v>
      </c>
      <c r="I2">
        <f>COUNTA(I7:I9999)</f>
        <v>1</v>
      </c>
      <c r="J2">
        <f t="shared" ref="J2" si="3">COUNTA(J7:J9999)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Y2" t="s">
        <v>1</v>
      </c>
      <c r="Z2">
        <f>AVERAGE(V7:V9999)</f>
        <v>100</v>
      </c>
    </row>
    <row r="3" spans="2:26" x14ac:dyDescent="0.3">
      <c r="Y3" t="s">
        <v>2</v>
      </c>
      <c r="Z3">
        <f>MAX(C2:R2)</f>
        <v>1</v>
      </c>
    </row>
    <row r="4" spans="2:26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Y4" t="s">
        <v>4</v>
      </c>
      <c r="Z4">
        <f>SUM(W7:W9999)</f>
        <v>1</v>
      </c>
    </row>
    <row r="5" spans="2:26" x14ac:dyDescent="0.3">
      <c r="Y5" t="s">
        <v>5</v>
      </c>
      <c r="Z5">
        <f>COUNTIF(V7:V9999,"&lt;100")</f>
        <v>0</v>
      </c>
    </row>
    <row r="6" spans="2:26" x14ac:dyDescent="0.3">
      <c r="C6" t="s">
        <v>6</v>
      </c>
      <c r="D6" t="s">
        <v>7</v>
      </c>
      <c r="E6" t="s">
        <v>26</v>
      </c>
      <c r="F6" t="s">
        <v>31</v>
      </c>
      <c r="G6" t="s">
        <v>27</v>
      </c>
      <c r="H6" t="s">
        <v>29</v>
      </c>
      <c r="I6" t="s">
        <v>33</v>
      </c>
      <c r="J6" t="s">
        <v>36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U6" t="s">
        <v>16</v>
      </c>
      <c r="V6" t="s">
        <v>17</v>
      </c>
      <c r="W6" t="s">
        <v>18</v>
      </c>
    </row>
    <row r="7" spans="2:26" x14ac:dyDescent="0.3">
      <c r="C7" t="str">
        <f>_xlfn.CONCAT(E7,F7," ",H7," ",G7," ",J7," ",I7," ",R7)</f>
        <v>8.192MHz±25PPM 1.6-3.6v CMOS XO 2.5x2.0mm  </v>
      </c>
      <c r="D7" t="str">
        <f>_xlfn.CONCAT(E7," ",J7)</f>
        <v>8.192MHz XO</v>
      </c>
      <c r="E7" t="s">
        <v>35</v>
      </c>
      <c r="F7" t="s">
        <v>32</v>
      </c>
      <c r="G7" t="s">
        <v>28</v>
      </c>
      <c r="H7" t="s">
        <v>30</v>
      </c>
      <c r="I7" t="s">
        <v>34</v>
      </c>
      <c r="J7" t="s">
        <v>37</v>
      </c>
      <c r="K7" t="s">
        <v>23</v>
      </c>
      <c r="L7" t="s">
        <v>21</v>
      </c>
      <c r="M7" t="s">
        <v>20</v>
      </c>
      <c r="N7" t="s">
        <v>22</v>
      </c>
      <c r="O7" t="s">
        <v>25</v>
      </c>
      <c r="P7" t="s">
        <v>39</v>
      </c>
      <c r="Q7" t="s">
        <v>24</v>
      </c>
      <c r="R7" t="s">
        <v>38</v>
      </c>
      <c r="U7">
        <f>COUNTBLANK(C7:R7)</f>
        <v>0</v>
      </c>
      <c r="V7">
        <f>100*COUNTA(C7:R7)/$Z$7</f>
        <v>100</v>
      </c>
      <c r="W7">
        <f>IF(V7=100,1,0)</f>
        <v>1</v>
      </c>
      <c r="Y7" t="s">
        <v>19</v>
      </c>
      <c r="Z7">
        <f>SUM(C4:R4)</f>
        <v>16</v>
      </c>
    </row>
  </sheetData>
  <conditionalFormatting sqref="C7:R21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2025-04-10T14:58:43Z</dcterms:modified>
</cp:coreProperties>
</file>