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2325DC76-21C9-4350-B35E-AB26091999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C7" i="1"/>
  <c r="C2" i="1" s="1"/>
  <c r="D7" i="1"/>
  <c r="X7" i="1"/>
  <c r="S7" i="1" l="1"/>
  <c r="D2" i="1"/>
  <c r="X3" i="1" s="1"/>
  <c r="T7" i="1"/>
  <c r="X5" i="1" s="1"/>
  <c r="X2" i="1" l="1"/>
  <c r="U7" i="1"/>
  <c r="X4" i="1" s="1"/>
</calcChain>
</file>

<file path=xl/sharedStrings.xml><?xml version="1.0" encoding="utf-8"?>
<sst xmlns="http://schemas.openxmlformats.org/spreadsheetml/2006/main" count="35" uniqueCount="35">
  <si>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</si>
  <si>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</si>
  <si>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</si>
  <si>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</si>
  <si>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</si>
  <si>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</si>
  <si>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</si>
  <si>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</si>
  <si>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</si>
  <si>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</si>
  <si>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</si>
  <si>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</si>
  <si>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</si>
  <si>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</si>
  <si>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</si>
  <si>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</si>
  <si>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</si>
  <si>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</si>
  <si>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</si>
  <si>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</si>
  <si>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</si>
  <si>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µSD</t>
  </si>
  <si>
    <t>Pins</t>
  </si>
  <si>
    <t>Switch</t>
  </si>
  <si>
    <t>Features</t>
  </si>
  <si>
    <t>Card Style</t>
  </si>
  <si>
    <t>Socket Style</t>
  </si>
  <si>
    <t>Auto-Eject</t>
  </si>
  <si>
    <t>MSD-4-A</t>
  </si>
  <si>
    <t>Same Sky (Formerly CUI Devices)</t>
  </si>
  <si>
    <t>2223-MSD-4-ACT-ND</t>
  </si>
  <si>
    <t>https://www.sameskydevices.com/product/resource/msd-4-a.pdf</t>
  </si>
  <si>
    <t>Connectors:CUI_MSD-4-A</t>
  </si>
  <si>
    <t>0Dan_Connectors:Micro_SD_Card_Det1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</si>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</sst>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"/>
  <sheetViews>
    <sheetView tabSelected="1" workbookViewId="0">
      <selection activeCell="P7" sqref="C7:P7"/>
    </sheetView>
  </sheetViews>
  <sheetFormatPr defaultRowHeight="14.4" x14ac:dyDescent="0.3"/>
  <cols>
    <col min="3" max="3" width="22.6640625" bestFit="1" customWidth="1"/>
    <col min="4" max="4" width="13.33203125" bestFit="1" customWidth="1"/>
    <col min="6" max="6" width="10.77734375" bestFit="1" customWidth="1"/>
    <col min="9" max="9" width="8.21875" customWidth="1"/>
    <col min="10" max="10" width="8.21875" bestFit="1" customWidth="1"/>
    <col min="11" max="11" width="9.6640625" bestFit="1" customWidth="1"/>
    <col min="12" max="12" width="18.44140625" bestFit="1" customWidth="1"/>
    <col min="23" max="23" width="15" bestFit="1" customWidth="1"/>
  </cols>
  <sheetData>
    <row r="1" spans="2:24" x14ac:dyDescent="0.3">
      <c r="B1" s="1"/>
      <c r="J1" s="1"/>
    </row>
    <row r="2" spans="2:24" x14ac:dyDescent="0.3">
      <c r="B2" t="s">
        <v>0</v>
      </c>
      <c r="C2">
        <f>COUNTA(C7:C9999)</f>
        <v>1</v>
      </c>
      <c r="D2">
        <f t="shared" ref="D2:E2" si="0">COUNTA(D7:D9999)</f>
        <v>1</v>
      </c>
      <c r="E2">
        <f t="shared" si="0"/>
        <v>1</v>
      </c>
      <c r="F2">
        <f t="shared" ref="F2:P2" si="1">COUNTA(F7:F9999)</f>
        <v>1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W2" t="s">
        <v>1</v>
      </c>
      <c r="X2">
        <f>AVERAGE(T7:T9999)</f>
        <v>100</v>
      </c>
    </row>
    <row r="3" spans="2:24" x14ac:dyDescent="0.3">
      <c r="W3" t="s">
        <v>2</v>
      </c>
      <c r="X3">
        <f>MAX(C2:P2)</f>
        <v>1</v>
      </c>
    </row>
    <row r="4" spans="2:24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4</v>
      </c>
      <c r="X4">
        <f>SUM(U7:U9999)</f>
        <v>1</v>
      </c>
    </row>
    <row r="5" spans="2:24" x14ac:dyDescent="0.3">
      <c r="W5" t="s">
        <v>5</v>
      </c>
      <c r="X5">
        <f>COUNTIF(T7:T9999,"&lt;100")</f>
        <v>0</v>
      </c>
    </row>
    <row r="6" spans="2:24" x14ac:dyDescent="0.3">
      <c r="C6" t="s">
        <v>6</v>
      </c>
      <c r="D6" t="s">
        <v>7</v>
      </c>
      <c r="E6" t="s">
        <v>25</v>
      </c>
      <c r="F6" t="s">
        <v>26</v>
      </c>
      <c r="G6" t="s">
        <v>22</v>
      </c>
      <c r="H6" t="s">
        <v>24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S6" t="s">
        <v>16</v>
      </c>
      <c r="T6" t="s">
        <v>17</v>
      </c>
      <c r="U6" t="s">
        <v>18</v>
      </c>
    </row>
    <row r="7" spans="2:24" x14ac:dyDescent="0.3">
      <c r="C7" t="str">
        <f>_xlfn.CONCAT(E7," ",F7," ",G7,"p ",H7," ",P7)</f>
        <v>µSD Auto-Eject 9p Switch  </v>
      </c>
      <c r="D7" t="str">
        <f>_xlfn.CONCAT(F7," ",E7)</f>
        <v>Auto-Eject µSD</v>
      </c>
      <c r="E7" t="s">
        <v>21</v>
      </c>
      <c r="F7" t="s">
        <v>27</v>
      </c>
      <c r="G7">
        <v>9</v>
      </c>
      <c r="H7" t="s">
        <v>23</v>
      </c>
      <c r="I7" t="s">
        <v>29</v>
      </c>
      <c r="J7" t="s">
        <v>28</v>
      </c>
      <c r="K7" t="s">
        <v>20</v>
      </c>
      <c r="L7" t="s">
        <v>30</v>
      </c>
      <c r="M7" t="s">
        <v>31</v>
      </c>
      <c r="N7" t="s">
        <v>33</v>
      </c>
      <c r="O7" t="s">
        <v>32</v>
      </c>
      <c r="P7" t="s">
        <v>34</v>
      </c>
      <c r="S7">
        <f>COUNTBLANK(C7:P7)</f>
        <v>0</v>
      </c>
      <c r="T7">
        <f>100*COUNTA(C7:P7)/$X$7</f>
        <v>100</v>
      </c>
      <c r="U7">
        <f>IF(T7=100,1,0)</f>
        <v>1</v>
      </c>
      <c r="W7" t="s">
        <v>19</v>
      </c>
      <c r="X7">
        <f>SUM(C4:P4)</f>
        <v>14</v>
      </c>
    </row>
  </sheetData>
  <conditionalFormatting sqref="C7:P25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2025-04-15T23:27:25Z</dcterms:modified>
</cp:coreProperties>
</file>