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2122E87E-2E72-42C8-8E8C-CEA37E6FA15E}" xr6:coauthVersionLast="47" xr6:coauthVersionMax="47" xr10:uidLastSave="{00000000-0000-0000-0000-000000000000}"/>
  <bookViews>
    <workbookView xWindow="2304" yWindow="1452" windowWidth="18732" windowHeight="115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Z9" i="1" s="1"/>
  <c r="X12" i="1"/>
  <c r="Y12" i="1"/>
  <c r="Z12" i="1" s="1"/>
  <c r="X14" i="1"/>
  <c r="Y17" i="1"/>
  <c r="Z17" i="1" s="1"/>
  <c r="X21" i="1"/>
  <c r="X24" i="1"/>
  <c r="Y24" i="1"/>
  <c r="Z24" i="1" s="1"/>
  <c r="Y26" i="1"/>
  <c r="Z26" i="1" s="1"/>
  <c r="X28" i="1"/>
  <c r="Y28" i="1"/>
  <c r="Z28" i="1" s="1"/>
  <c r="X3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7" i="1"/>
  <c r="C8" i="1"/>
  <c r="X8" i="1" s="1"/>
  <c r="C9" i="1"/>
  <c r="X9" i="1" s="1"/>
  <c r="C10" i="1"/>
  <c r="X10" i="1" s="1"/>
  <c r="C11" i="1"/>
  <c r="X11" i="1" s="1"/>
  <c r="C12" i="1"/>
  <c r="C13" i="1"/>
  <c r="X13" i="1" s="1"/>
  <c r="C14" i="1"/>
  <c r="Y14" i="1" s="1"/>
  <c r="Z14" i="1" s="1"/>
  <c r="C15" i="1"/>
  <c r="X15" i="1" s="1"/>
  <c r="C16" i="1"/>
  <c r="X16" i="1" s="1"/>
  <c r="C17" i="1"/>
  <c r="X17" i="1" s="1"/>
  <c r="C18" i="1"/>
  <c r="Y18" i="1" s="1"/>
  <c r="Z18" i="1" s="1"/>
  <c r="C19" i="1"/>
  <c r="X19" i="1" s="1"/>
  <c r="C20" i="1"/>
  <c r="X20" i="1" s="1"/>
  <c r="C21" i="1"/>
  <c r="Y21" i="1" s="1"/>
  <c r="Z21" i="1" s="1"/>
  <c r="C22" i="1"/>
  <c r="X22" i="1" s="1"/>
  <c r="C23" i="1"/>
  <c r="X23" i="1" s="1"/>
  <c r="C24" i="1"/>
  <c r="C25" i="1"/>
  <c r="X25" i="1" s="1"/>
  <c r="C26" i="1"/>
  <c r="X26" i="1" s="1"/>
  <c r="C27" i="1"/>
  <c r="X27" i="1" s="1"/>
  <c r="C28" i="1"/>
  <c r="C29" i="1"/>
  <c r="X29" i="1" s="1"/>
  <c r="C30" i="1"/>
  <c r="Y30" i="1" s="1"/>
  <c r="Z30" i="1" s="1"/>
  <c r="C31" i="1"/>
  <c r="X31" i="1" s="1"/>
  <c r="C32" i="1"/>
  <c r="X32" i="1" s="1"/>
  <c r="C7" i="1"/>
  <c r="M2" i="1"/>
  <c r="L2" i="1"/>
  <c r="H2" i="1"/>
  <c r="E2" i="1"/>
  <c r="F2" i="1"/>
  <c r="G2" i="1"/>
  <c r="I2" i="1"/>
  <c r="J2" i="1"/>
  <c r="K2" i="1"/>
  <c r="AC7" i="1"/>
  <c r="N2" i="1"/>
  <c r="O2" i="1"/>
  <c r="P2" i="1"/>
  <c r="Q2" i="1"/>
  <c r="R2" i="1"/>
  <c r="S2" i="1"/>
  <c r="T2" i="1"/>
  <c r="U2" i="1"/>
  <c r="X18" i="1" l="1"/>
  <c r="Y23" i="1"/>
  <c r="Z23" i="1" s="1"/>
  <c r="Y22" i="1"/>
  <c r="Z22" i="1" s="1"/>
  <c r="Y32" i="1"/>
  <c r="Z32" i="1" s="1"/>
  <c r="Y27" i="1"/>
  <c r="Z27" i="1" s="1"/>
  <c r="Y16" i="1"/>
  <c r="Z16" i="1" s="1"/>
  <c r="Y11" i="1"/>
  <c r="Z11" i="1" s="1"/>
  <c r="Y10" i="1"/>
  <c r="Z10" i="1" s="1"/>
  <c r="Y31" i="1"/>
  <c r="Z31" i="1" s="1"/>
  <c r="Y20" i="1"/>
  <c r="Z20" i="1" s="1"/>
  <c r="Y15" i="1"/>
  <c r="Z15" i="1" s="1"/>
  <c r="Y25" i="1"/>
  <c r="Z25" i="1" s="1"/>
  <c r="Y19" i="1"/>
  <c r="Z19" i="1" s="1"/>
  <c r="Y8" i="1"/>
  <c r="Z8" i="1" s="1"/>
  <c r="Y13" i="1"/>
  <c r="Z13" i="1" s="1"/>
  <c r="Y29" i="1"/>
  <c r="Z29" i="1" s="1"/>
  <c r="C2" i="1"/>
  <c r="X7" i="1"/>
  <c r="D2" i="1"/>
  <c r="Y7" i="1"/>
  <c r="AC3" i="1" l="1"/>
  <c r="AC2" i="1"/>
  <c r="AC5" i="1"/>
  <c r="Z7" i="1"/>
  <c r="AC4" i="1" s="1"/>
</calcChain>
</file>

<file path=xl/sharedStrings.xml><?xml version="1.0" encoding="utf-8"?>
<sst xmlns="http://schemas.openxmlformats.org/spreadsheetml/2006/main" count="445" uniqueCount="125">
  <si>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</si>
  <si>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</si>
  <si>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</si>
  <si>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</si>
  <si>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</si>
  <si>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</si>
  <si>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</si>
  <si>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</si>
  <si>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</si>
  <si>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</si>
  <si>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</si>
  <si>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</si>
  <si>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</si>
  <si>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</si>
  <si>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</si>
  <si>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</si>
  <si>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</si>
  <si>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</si>
  <si>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</si>
  <si>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</si>
  <si>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</si>
  <si>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Series</t>
  </si>
  <si>
    <t>Positions</t>
  </si>
  <si>
    <t>Style</t>
  </si>
  <si>
    <t>Voltage</t>
  </si>
  <si>
    <t>Current</t>
  </si>
  <si>
    <t>Pitch</t>
  </si>
  <si>
    <t>WR-TBL_1377</t>
  </si>
  <si>
    <t>Screw</t>
  </si>
  <si>
    <t>Angle</t>
  </si>
  <si>
    <t>Horiz</t>
  </si>
  <si>
    <t>AWG</t>
  </si>
  <si>
    <t>300v</t>
  </si>
  <si>
    <t>16A</t>
  </si>
  <si>
    <t>5mm</t>
  </si>
  <si>
    <t>12-30AWG</t>
  </si>
  <si>
    <t>Würth Elektronik</t>
  </si>
  <si>
    <t>691137710002</t>
  </si>
  <si>
    <t>732-10955-ND</t>
  </si>
  <si>
    <t>https://www.we-online.com/components/products/datasheet/691137710002.pdf</t>
  </si>
  <si>
    <t>691137710003</t>
  </si>
  <si>
    <t>732-10956-ND</t>
  </si>
  <si>
    <t>https://www.we-online.com/katalog/datasheet/691137710003.pdf</t>
  </si>
  <si>
    <t>691137710004</t>
  </si>
  <si>
    <t>732-10957-ND</t>
  </si>
  <si>
    <t>https://www.we-online.com/components/products/datasheet/691137710004.pdf</t>
  </si>
  <si>
    <t>Color</t>
  </si>
  <si>
    <t>Green</t>
  </si>
  <si>
    <t>TB002-500</t>
  </si>
  <si>
    <t>Cyan</t>
  </si>
  <si>
    <t>15A</t>
  </si>
  <si>
    <t>12-22AWG</t>
  </si>
  <si>
    <t>Same Sky (Formerly CUI Devices)</t>
  </si>
  <si>
    <t>TB002-500-02BE</t>
  </si>
  <si>
    <t>102-6145-ND</t>
  </si>
  <si>
    <t>https://www.sameskydevices.com/product/resource/tb002-500.pdf</t>
  </si>
  <si>
    <t>TB002-500-03BE</t>
  </si>
  <si>
    <t>102-6146-ND</t>
  </si>
  <si>
    <t>TB002-500-04BE</t>
  </si>
  <si>
    <t>102-6147-ND</t>
  </si>
  <si>
    <t>TB002-500-05BE</t>
  </si>
  <si>
    <t>102-6148-ND</t>
  </si>
  <si>
    <t>TB002-500-06BE</t>
  </si>
  <si>
    <t>102-6149-ND</t>
  </si>
  <si>
    <t>TB002-500-07BE</t>
  </si>
  <si>
    <t>102-6150-ND</t>
  </si>
  <si>
    <t>TB002-500-08BE</t>
  </si>
  <si>
    <t>102-6151-ND</t>
  </si>
  <si>
    <t>TB002-500-10BE</t>
  </si>
  <si>
    <t>102-6152-ND</t>
  </si>
  <si>
    <t>TBL002A-350</t>
  </si>
  <si>
    <t>Push</t>
  </si>
  <si>
    <t>2A</t>
  </si>
  <si>
    <t>300V</t>
  </si>
  <si>
    <t>3.5mm</t>
  </si>
  <si>
    <t>20-24AWG</t>
  </si>
  <si>
    <t>Gray</t>
  </si>
  <si>
    <t>102-6367-ND</t>
  </si>
  <si>
    <t>https://www.sameskydevices.com/product/resource/tbl002a-350.pdf</t>
  </si>
  <si>
    <t>TBL002A-350-02GR-2OR</t>
  </si>
  <si>
    <t>102-6379-ND</t>
  </si>
  <si>
    <t>TBL002A-350-03GY-2GY</t>
  </si>
  <si>
    <t>102-6368-ND</t>
  </si>
  <si>
    <t>TBL002A-350-03GR-2OR</t>
  </si>
  <si>
    <t>102-6380-ND</t>
  </si>
  <si>
    <t>TBL002A-350-04GY-2GY</t>
  </si>
  <si>
    <t>102-6369-ND</t>
  </si>
  <si>
    <t>TBL002A-350-04GR-2OR</t>
  </si>
  <si>
    <t>102-6381-ND</t>
  </si>
  <si>
    <t>45deg</t>
  </si>
  <si>
    <t>TBL002A-350-05GY-2GY</t>
  </si>
  <si>
    <t>102-6370-ND</t>
  </si>
  <si>
    <t>TBL002A-350-05GR-2OR</t>
  </si>
  <si>
    <t>102-6382-ND</t>
  </si>
  <si>
    <t>TBL002A-350-06GY-2GY</t>
  </si>
  <si>
    <t>102-6371-ND</t>
  </si>
  <si>
    <t>TBL002A-350-06GR-2OR</t>
  </si>
  <si>
    <t>102-6383-ND</t>
  </si>
  <si>
    <t>TBL002A-350-08GY-2GY</t>
  </si>
  <si>
    <t>102-6384-ND</t>
  </si>
  <si>
    <t>102-6372-ND</t>
  </si>
  <si>
    <t>TBL002A-350-08GR-2OR</t>
  </si>
  <si>
    <t>TBL002A-350-10GY-2GY</t>
  </si>
  <si>
    <t>102-6374-ND</t>
  </si>
  <si>
    <t>TBL002A-350-12GY-2GY</t>
  </si>
  <si>
    <t>102-6375-ND</t>
  </si>
  <si>
    <t>TBL002A-350-16GY-2GY</t>
  </si>
  <si>
    <t>102-6378-ND</t>
  </si>
  <si>
    <t> </t>
  </si>
  <si>
    <t>No_FP</t>
  </si>
  <si>
    <t>TermBlocks:691137710002</t>
  </si>
  <si>
    <t>TermBlocks:TB002-500-02BE</t>
  </si>
  <si>
    <t>TermBlocks:TBL002A-350-02GR-2OR</t>
  </si>
  <si>
    <t>TBL002A-350-02GY-2GY</t>
  </si>
  <si>
    <t>TermBlocks:TBL002A-350-02GY-2GY</t>
  </si>
  <si>
    <t>0Dan_Connectors:Conn_01x02</t>
  </si>
  <si>
    <t>0Dan_Connectors:Conn_01x03</t>
  </si>
  <si>
    <t>0Dan_Connectors:Conn_01x04</t>
  </si>
  <si>
    <t>0Dan_Connectors:Conn_01x05</t>
  </si>
  <si>
    <t>0Dan_Connectors:Conn_01x06</t>
  </si>
  <si>
    <t>0Dan_Connectors:Conn_01x07</t>
  </si>
  <si>
    <t>0Dan_Connectors:Conn_01x08</t>
  </si>
  <si>
    <t>0Dan_Connectors:Conn_01x10</t>
  </si>
  <si>
    <t>0Dan_Connectors:Conn_01x12</t>
  </si>
  <si>
    <t>0Dan_Connectors:Conn_01x16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</si>
</sst>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6"/>
  <sheetViews>
    <sheetView tabSelected="1" topLeftCell="G7" workbookViewId="0">
      <selection activeCell="S7" sqref="S7"/>
    </sheetView>
  </sheetViews>
  <sheetFormatPr defaultRowHeight="14.4" x14ac:dyDescent="0.3"/>
  <cols>
    <col min="3" max="3" width="56" bestFit="1" customWidth="1"/>
    <col min="4" max="4" width="29.21875" bestFit="1" customWidth="1"/>
    <col min="6" max="6" width="12.5546875" bestFit="1" customWidth="1"/>
    <col min="12" max="12" width="9.77734375" bestFit="1" customWidth="1"/>
    <col min="13" max="13" width="9.77734375" customWidth="1"/>
    <col min="14" max="14" width="14.77734375" bestFit="1" customWidth="1"/>
    <col min="15" max="15" width="21.109375" bestFit="1" customWidth="1"/>
    <col min="16" max="16" width="9.6640625" bestFit="1" customWidth="1"/>
    <col min="17" max="17" width="12.109375" bestFit="1" customWidth="1"/>
    <col min="19" max="19" width="25.6640625" bestFit="1" customWidth="1"/>
    <col min="20" max="20" width="31.109375" bestFit="1" customWidth="1"/>
    <col min="28" max="28" width="15" bestFit="1" customWidth="1"/>
  </cols>
  <sheetData>
    <row r="1" spans="1:29" x14ac:dyDescent="0.3">
      <c r="B1" s="1"/>
      <c r="O1" s="1"/>
    </row>
    <row r="2" spans="1:29" x14ac:dyDescent="0.3">
      <c r="B2" t="s">
        <v>0</v>
      </c>
      <c r="C2">
        <f>COUNTA(C7:C9999)</f>
        <v>26</v>
      </c>
      <c r="D2">
        <f t="shared" ref="D2:U2" si="0">COUNTA(D7:D9999)</f>
        <v>26</v>
      </c>
      <c r="E2">
        <f t="shared" si="0"/>
        <v>26</v>
      </c>
      <c r="F2">
        <f t="shared" ref="F2:I2" si="1">COUNTA(F7:F9999)</f>
        <v>26</v>
      </c>
      <c r="G2">
        <f t="shared" si="1"/>
        <v>26</v>
      </c>
      <c r="H2">
        <f t="shared" ref="H2" si="2">COUNTA(H7:H9999)</f>
        <v>26</v>
      </c>
      <c r="I2">
        <f t="shared" si="1"/>
        <v>26</v>
      </c>
      <c r="J2">
        <f>COUNTA(J7:J9999)</f>
        <v>26</v>
      </c>
      <c r="K2">
        <f>COUNTA(K7:K9999)</f>
        <v>26</v>
      </c>
      <c r="L2">
        <f>COUNTA(L7:L9999)</f>
        <v>26</v>
      </c>
      <c r="M2">
        <f>COUNTA(M7:M9999)</f>
        <v>26</v>
      </c>
      <c r="N2">
        <f t="shared" si="0"/>
        <v>26</v>
      </c>
      <c r="O2">
        <f t="shared" si="0"/>
        <v>26</v>
      </c>
      <c r="P2">
        <f t="shared" si="0"/>
        <v>26</v>
      </c>
      <c r="Q2">
        <f t="shared" si="0"/>
        <v>26</v>
      </c>
      <c r="R2">
        <f t="shared" si="0"/>
        <v>26</v>
      </c>
      <c r="S2">
        <f t="shared" si="0"/>
        <v>26</v>
      </c>
      <c r="T2">
        <f t="shared" si="0"/>
        <v>26</v>
      </c>
      <c r="U2">
        <f t="shared" si="0"/>
        <v>26</v>
      </c>
      <c r="AB2" t="s">
        <v>1</v>
      </c>
      <c r="AC2">
        <f>AVERAGE(Y7:Y9999)</f>
        <v>100</v>
      </c>
    </row>
    <row r="3" spans="1:29" x14ac:dyDescent="0.3">
      <c r="AB3" t="s">
        <v>2</v>
      </c>
      <c r="AC3">
        <f>MAX(C2:U2)</f>
        <v>26</v>
      </c>
    </row>
    <row r="4" spans="1:29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AB4" t="s">
        <v>4</v>
      </c>
      <c r="AC4">
        <f>SUM(Z7:Z9999)</f>
        <v>26</v>
      </c>
    </row>
    <row r="5" spans="1:29" x14ac:dyDescent="0.3">
      <c r="AB5" t="s">
        <v>5</v>
      </c>
      <c r="AC5">
        <f>COUNTIF(Y7:Y9999,"&lt;100")</f>
        <v>0</v>
      </c>
    </row>
    <row r="6" spans="1:29" x14ac:dyDescent="0.3">
      <c r="C6" t="s">
        <v>6</v>
      </c>
      <c r="D6" t="s">
        <v>7</v>
      </c>
      <c r="E6" t="s">
        <v>22</v>
      </c>
      <c r="F6" t="s">
        <v>21</v>
      </c>
      <c r="G6" t="s">
        <v>23</v>
      </c>
      <c r="H6" t="s">
        <v>29</v>
      </c>
      <c r="I6" t="s">
        <v>24</v>
      </c>
      <c r="J6" t="s">
        <v>25</v>
      </c>
      <c r="K6" t="s">
        <v>26</v>
      </c>
      <c r="L6" t="s">
        <v>31</v>
      </c>
      <c r="M6" t="s">
        <v>46</v>
      </c>
      <c r="N6" t="s">
        <v>8</v>
      </c>
      <c r="O6" t="s">
        <v>9</v>
      </c>
      <c r="P6" t="s">
        <v>10</v>
      </c>
      <c r="Q6" t="s">
        <v>11</v>
      </c>
      <c r="R6" t="s">
        <v>12</v>
      </c>
      <c r="S6" t="s">
        <v>13</v>
      </c>
      <c r="T6" t="s">
        <v>14</v>
      </c>
      <c r="U6" t="s">
        <v>15</v>
      </c>
      <c r="X6" t="s">
        <v>16</v>
      </c>
      <c r="Y6" t="s">
        <v>17</v>
      </c>
      <c r="Z6" t="s">
        <v>18</v>
      </c>
    </row>
    <row r="7" spans="1:29" x14ac:dyDescent="0.3">
      <c r="A7">
        <v>1</v>
      </c>
      <c r="C7" t="str">
        <f>_xlfn.CONCAT(E7,"Pos ",F7," ",H7," ",G7," ",I7," ",J7," ",K7," ",L7," ",M7," ",U7)</f>
        <v>2Pos WR-TBL_1377 Horiz Screw 300v 16A 5mm 12-30AWG Green  </v>
      </c>
      <c r="D7" t="str">
        <f>_xlfn.CONCAT("TermBlk ",E7,"Pos ",H7," ",K7," ",M7)</f>
        <v>TermBlk 2Pos Horiz 5mm Green</v>
      </c>
      <c r="E7">
        <v>2</v>
      </c>
      <c r="F7" t="s">
        <v>27</v>
      </c>
      <c r="G7" t="s">
        <v>28</v>
      </c>
      <c r="H7" t="s">
        <v>30</v>
      </c>
      <c r="I7" t="s">
        <v>32</v>
      </c>
      <c r="J7" t="s">
        <v>33</v>
      </c>
      <c r="K7" t="s">
        <v>34</v>
      </c>
      <c r="L7" t="s">
        <v>35</v>
      </c>
      <c r="M7" t="s">
        <v>47</v>
      </c>
      <c r="N7" t="s">
        <v>36</v>
      </c>
      <c r="O7" s="2" t="s">
        <v>37</v>
      </c>
      <c r="P7" t="s">
        <v>20</v>
      </c>
      <c r="Q7" t="s">
        <v>38</v>
      </c>
      <c r="R7" t="s">
        <v>39</v>
      </c>
      <c r="S7" t="s">
        <v>115</v>
      </c>
      <c r="T7" t="s">
        <v>110</v>
      </c>
      <c r="U7" t="s">
        <v>108</v>
      </c>
      <c r="X7">
        <f>COUNTBLANK(C7:U7)</f>
        <v>0</v>
      </c>
      <c r="Y7">
        <f>100*COUNTA(C7:U7)/$AC$7</f>
        <v>100</v>
      </c>
      <c r="Z7">
        <f>IF(Y7=100,1,0)</f>
        <v>1</v>
      </c>
      <c r="AB7" t="s">
        <v>19</v>
      </c>
      <c r="AC7">
        <f>SUM(C4:U4)</f>
        <v>19</v>
      </c>
    </row>
    <row r="8" spans="1:29" x14ac:dyDescent="0.3">
      <c r="A8">
        <v>2</v>
      </c>
      <c r="C8" t="str">
        <f t="shared" ref="C8:C32" si="3">_xlfn.CONCAT(E8,"Pos ",F8," ",H8," ",G8," ",I8," ",J8," ",K8," ",L8," ",M8," ",U8)</f>
        <v>3Pos WR-TBL_1377 Horiz Screw 300v 16A 5mm 12-30AWG Green No_FP</v>
      </c>
      <c r="D8" t="str">
        <f t="shared" ref="D8:D32" si="4">_xlfn.CONCAT("TermBlk ",E8,"Pos ",H8," ",K8," ",M8)</f>
        <v>TermBlk 3Pos Horiz 5mm Green</v>
      </c>
      <c r="E8">
        <v>3</v>
      </c>
      <c r="F8" t="s">
        <v>27</v>
      </c>
      <c r="G8" t="s">
        <v>28</v>
      </c>
      <c r="H8" t="s">
        <v>30</v>
      </c>
      <c r="I8" t="s">
        <v>32</v>
      </c>
      <c r="J8" t="s">
        <v>33</v>
      </c>
      <c r="K8" t="s">
        <v>34</v>
      </c>
      <c r="L8" t="s">
        <v>35</v>
      </c>
      <c r="M8" t="s">
        <v>47</v>
      </c>
      <c r="N8" t="s">
        <v>36</v>
      </c>
      <c r="O8" s="2" t="s">
        <v>40</v>
      </c>
      <c r="P8" t="s">
        <v>20</v>
      </c>
      <c r="Q8" t="s">
        <v>41</v>
      </c>
      <c r="R8" t="s">
        <v>42</v>
      </c>
      <c r="S8" t="s">
        <v>116</v>
      </c>
      <c r="T8" t="s">
        <v>108</v>
      </c>
      <c r="U8" t="s">
        <v>109</v>
      </c>
      <c r="X8">
        <f t="shared" ref="X8:X32" si="5">COUNTBLANK(C8:U8)</f>
        <v>0</v>
      </c>
      <c r="Y8">
        <f t="shared" ref="Y8:Y32" si="6">100*COUNTA(C8:U8)/$AC$7</f>
        <v>100</v>
      </c>
      <c r="Z8">
        <f t="shared" ref="Z8:Z32" si="7">IF(Y8=100,1,0)</f>
        <v>1</v>
      </c>
    </row>
    <row r="9" spans="1:29" x14ac:dyDescent="0.3">
      <c r="A9">
        <v>3</v>
      </c>
      <c r="C9" t="str">
        <f t="shared" si="3"/>
        <v>4Pos WR-TBL_1377 Horiz Screw 300v 16A 5mm 12-30AWG Green No_FP</v>
      </c>
      <c r="D9" t="str">
        <f t="shared" si="4"/>
        <v>TermBlk 4Pos Horiz 5mm Green</v>
      </c>
      <c r="E9">
        <v>4</v>
      </c>
      <c r="F9" t="s">
        <v>27</v>
      </c>
      <c r="G9" t="s">
        <v>28</v>
      </c>
      <c r="H9" t="s">
        <v>30</v>
      </c>
      <c r="I9" t="s">
        <v>32</v>
      </c>
      <c r="J9" t="s">
        <v>33</v>
      </c>
      <c r="K9" t="s">
        <v>34</v>
      </c>
      <c r="L9" t="s">
        <v>35</v>
      </c>
      <c r="M9" t="s">
        <v>47</v>
      </c>
      <c r="N9" t="s">
        <v>36</v>
      </c>
      <c r="O9" s="2" t="s">
        <v>43</v>
      </c>
      <c r="P9" t="s">
        <v>20</v>
      </c>
      <c r="Q9" t="s">
        <v>44</v>
      </c>
      <c r="R9" t="s">
        <v>45</v>
      </c>
      <c r="S9" t="s">
        <v>117</v>
      </c>
      <c r="T9" t="s">
        <v>108</v>
      </c>
      <c r="U9" t="s">
        <v>109</v>
      </c>
      <c r="X9">
        <f t="shared" si="5"/>
        <v>0</v>
      </c>
      <c r="Y9">
        <f t="shared" si="6"/>
        <v>100</v>
      </c>
      <c r="Z9">
        <f t="shared" si="7"/>
        <v>1</v>
      </c>
    </row>
    <row r="10" spans="1:29" x14ac:dyDescent="0.3">
      <c r="A10">
        <v>4</v>
      </c>
      <c r="C10" t="str">
        <f t="shared" si="3"/>
        <v>2Pos TB002-500 Horiz Screw 300v 15A 5mm 12-22AWG Cyan  </v>
      </c>
      <c r="D10" t="str">
        <f t="shared" si="4"/>
        <v>TermBlk 2Pos Horiz 5mm Cyan</v>
      </c>
      <c r="E10">
        <v>2</v>
      </c>
      <c r="F10" t="s">
        <v>48</v>
      </c>
      <c r="G10" t="s">
        <v>28</v>
      </c>
      <c r="H10" t="s">
        <v>30</v>
      </c>
      <c r="I10" t="s">
        <v>32</v>
      </c>
      <c r="J10" t="s">
        <v>50</v>
      </c>
      <c r="K10" t="s">
        <v>34</v>
      </c>
      <c r="L10" t="s">
        <v>51</v>
      </c>
      <c r="M10" t="s">
        <v>49</v>
      </c>
      <c r="N10" t="s">
        <v>52</v>
      </c>
      <c r="O10" s="2" t="s">
        <v>53</v>
      </c>
      <c r="P10" t="s">
        <v>20</v>
      </c>
      <c r="Q10" t="s">
        <v>54</v>
      </c>
      <c r="R10" t="s">
        <v>55</v>
      </c>
      <c r="S10" t="s">
        <v>115</v>
      </c>
      <c r="T10" t="s">
        <v>111</v>
      </c>
      <c r="U10" t="s">
        <v>108</v>
      </c>
      <c r="X10">
        <f t="shared" si="5"/>
        <v>0</v>
      </c>
      <c r="Y10">
        <f t="shared" si="6"/>
        <v>100</v>
      </c>
      <c r="Z10">
        <f t="shared" si="7"/>
        <v>1</v>
      </c>
    </row>
    <row r="11" spans="1:29" x14ac:dyDescent="0.3">
      <c r="A11">
        <v>5</v>
      </c>
      <c r="C11" t="str">
        <f t="shared" si="3"/>
        <v>3Pos TB002-500 Horiz Screw 300v 15A 5mm 12-22AWG Cyan No_FP</v>
      </c>
      <c r="D11" t="str">
        <f t="shared" si="4"/>
        <v>TermBlk 3Pos Horiz 5mm Cyan</v>
      </c>
      <c r="E11">
        <v>3</v>
      </c>
      <c r="F11" t="s">
        <v>48</v>
      </c>
      <c r="G11" t="s">
        <v>28</v>
      </c>
      <c r="H11" t="s">
        <v>30</v>
      </c>
      <c r="I11" t="s">
        <v>32</v>
      </c>
      <c r="J11" t="s">
        <v>50</v>
      </c>
      <c r="K11" t="s">
        <v>34</v>
      </c>
      <c r="L11" t="s">
        <v>51</v>
      </c>
      <c r="M11" t="s">
        <v>49</v>
      </c>
      <c r="N11" t="s">
        <v>52</v>
      </c>
      <c r="O11" s="2" t="s">
        <v>56</v>
      </c>
      <c r="P11" t="s">
        <v>20</v>
      </c>
      <c r="Q11" t="s">
        <v>57</v>
      </c>
      <c r="R11" t="s">
        <v>55</v>
      </c>
      <c r="S11" t="s">
        <v>116</v>
      </c>
      <c r="T11" t="s">
        <v>108</v>
      </c>
      <c r="U11" t="s">
        <v>109</v>
      </c>
      <c r="X11">
        <f t="shared" si="5"/>
        <v>0</v>
      </c>
      <c r="Y11">
        <f t="shared" si="6"/>
        <v>100</v>
      </c>
      <c r="Z11">
        <f t="shared" si="7"/>
        <v>1</v>
      </c>
    </row>
    <row r="12" spans="1:29" x14ac:dyDescent="0.3">
      <c r="A12">
        <v>6</v>
      </c>
      <c r="C12" t="str">
        <f t="shared" si="3"/>
        <v>4Pos TB002-500 Horiz Screw 300v 15A 5mm 12-22AWG Cyan No_FP</v>
      </c>
      <c r="D12" t="str">
        <f t="shared" si="4"/>
        <v>TermBlk 4Pos Horiz 5mm Cyan</v>
      </c>
      <c r="E12">
        <v>4</v>
      </c>
      <c r="F12" t="s">
        <v>48</v>
      </c>
      <c r="G12" t="s">
        <v>28</v>
      </c>
      <c r="H12" t="s">
        <v>30</v>
      </c>
      <c r="I12" t="s">
        <v>32</v>
      </c>
      <c r="J12" t="s">
        <v>50</v>
      </c>
      <c r="K12" t="s">
        <v>34</v>
      </c>
      <c r="L12" t="s">
        <v>51</v>
      </c>
      <c r="M12" t="s">
        <v>49</v>
      </c>
      <c r="N12" t="s">
        <v>52</v>
      </c>
      <c r="O12" s="2" t="s">
        <v>58</v>
      </c>
      <c r="P12" t="s">
        <v>20</v>
      </c>
      <c r="Q12" t="s">
        <v>59</v>
      </c>
      <c r="R12" t="s">
        <v>55</v>
      </c>
      <c r="S12" t="s">
        <v>117</v>
      </c>
      <c r="T12" t="s">
        <v>108</v>
      </c>
      <c r="U12" t="s">
        <v>109</v>
      </c>
      <c r="X12">
        <f t="shared" si="5"/>
        <v>0</v>
      </c>
      <c r="Y12">
        <f t="shared" si="6"/>
        <v>100</v>
      </c>
      <c r="Z12">
        <f t="shared" si="7"/>
        <v>1</v>
      </c>
    </row>
    <row r="13" spans="1:29" x14ac:dyDescent="0.3">
      <c r="A13">
        <v>7</v>
      </c>
      <c r="C13" t="str">
        <f t="shared" si="3"/>
        <v>5Pos TB002-500 Horiz Screw 300v 15A 5mm 12-22AWG Cyan No_FP</v>
      </c>
      <c r="D13" t="str">
        <f t="shared" si="4"/>
        <v>TermBlk 5Pos Horiz 5mm Cyan</v>
      </c>
      <c r="E13">
        <v>5</v>
      </c>
      <c r="F13" t="s">
        <v>48</v>
      </c>
      <c r="G13" t="s">
        <v>28</v>
      </c>
      <c r="H13" t="s">
        <v>30</v>
      </c>
      <c r="I13" t="s">
        <v>32</v>
      </c>
      <c r="J13" t="s">
        <v>50</v>
      </c>
      <c r="K13" t="s">
        <v>34</v>
      </c>
      <c r="L13" t="s">
        <v>51</v>
      </c>
      <c r="M13" t="s">
        <v>49</v>
      </c>
      <c r="N13" t="s">
        <v>52</v>
      </c>
      <c r="O13" s="2" t="s">
        <v>60</v>
      </c>
      <c r="P13" t="s">
        <v>20</v>
      </c>
      <c r="Q13" t="s">
        <v>61</v>
      </c>
      <c r="R13" t="s">
        <v>55</v>
      </c>
      <c r="S13" t="s">
        <v>118</v>
      </c>
      <c r="T13" t="s">
        <v>108</v>
      </c>
      <c r="U13" t="s">
        <v>109</v>
      </c>
      <c r="X13">
        <f t="shared" si="5"/>
        <v>0</v>
      </c>
      <c r="Y13">
        <f t="shared" si="6"/>
        <v>100</v>
      </c>
      <c r="Z13">
        <f t="shared" si="7"/>
        <v>1</v>
      </c>
    </row>
    <row r="14" spans="1:29" x14ac:dyDescent="0.3">
      <c r="A14">
        <v>8</v>
      </c>
      <c r="C14" t="str">
        <f t="shared" si="3"/>
        <v>6Pos TB002-500 Horiz Screw 300v 15A 5mm 12-22AWG Cyan No_FP</v>
      </c>
      <c r="D14" t="str">
        <f t="shared" si="4"/>
        <v>TermBlk 6Pos Horiz 5mm Cyan</v>
      </c>
      <c r="E14">
        <v>6</v>
      </c>
      <c r="F14" t="s">
        <v>48</v>
      </c>
      <c r="G14" t="s">
        <v>28</v>
      </c>
      <c r="H14" t="s">
        <v>30</v>
      </c>
      <c r="I14" t="s">
        <v>32</v>
      </c>
      <c r="J14" t="s">
        <v>50</v>
      </c>
      <c r="K14" t="s">
        <v>34</v>
      </c>
      <c r="L14" t="s">
        <v>51</v>
      </c>
      <c r="M14" t="s">
        <v>49</v>
      </c>
      <c r="N14" t="s">
        <v>52</v>
      </c>
      <c r="O14" s="2" t="s">
        <v>62</v>
      </c>
      <c r="P14" t="s">
        <v>20</v>
      </c>
      <c r="Q14" t="s">
        <v>63</v>
      </c>
      <c r="R14" t="s">
        <v>55</v>
      </c>
      <c r="S14" t="s">
        <v>119</v>
      </c>
      <c r="T14" t="s">
        <v>108</v>
      </c>
      <c r="U14" t="s">
        <v>109</v>
      </c>
      <c r="X14">
        <f t="shared" si="5"/>
        <v>0</v>
      </c>
      <c r="Y14">
        <f t="shared" si="6"/>
        <v>100</v>
      </c>
      <c r="Z14">
        <f t="shared" si="7"/>
        <v>1</v>
      </c>
    </row>
    <row r="15" spans="1:29" x14ac:dyDescent="0.3">
      <c r="A15">
        <v>9</v>
      </c>
      <c r="C15" t="str">
        <f t="shared" si="3"/>
        <v>7Pos TB002-500 Horiz Screw 300v 15A 5mm 12-22AWG Cyan No_FP</v>
      </c>
      <c r="D15" t="str">
        <f t="shared" si="4"/>
        <v>TermBlk 7Pos Horiz 5mm Cyan</v>
      </c>
      <c r="E15">
        <v>7</v>
      </c>
      <c r="F15" t="s">
        <v>48</v>
      </c>
      <c r="G15" t="s">
        <v>28</v>
      </c>
      <c r="H15" t="s">
        <v>30</v>
      </c>
      <c r="I15" t="s">
        <v>32</v>
      </c>
      <c r="J15" t="s">
        <v>50</v>
      </c>
      <c r="K15" t="s">
        <v>34</v>
      </c>
      <c r="L15" t="s">
        <v>51</v>
      </c>
      <c r="M15" t="s">
        <v>49</v>
      </c>
      <c r="N15" t="s">
        <v>52</v>
      </c>
      <c r="O15" s="2" t="s">
        <v>64</v>
      </c>
      <c r="P15" t="s">
        <v>20</v>
      </c>
      <c r="Q15" t="s">
        <v>65</v>
      </c>
      <c r="R15" t="s">
        <v>55</v>
      </c>
      <c r="S15" t="s">
        <v>120</v>
      </c>
      <c r="T15" t="s">
        <v>108</v>
      </c>
      <c r="U15" t="s">
        <v>109</v>
      </c>
      <c r="X15">
        <f t="shared" si="5"/>
        <v>0</v>
      </c>
      <c r="Y15">
        <f t="shared" si="6"/>
        <v>100</v>
      </c>
      <c r="Z15">
        <f t="shared" si="7"/>
        <v>1</v>
      </c>
    </row>
    <row r="16" spans="1:29" x14ac:dyDescent="0.3">
      <c r="A16">
        <v>10</v>
      </c>
      <c r="C16" t="str">
        <f t="shared" si="3"/>
        <v>8Pos TB002-500 Horiz Screw 300v 15A 5mm 12-22AWG Cyan No_FP</v>
      </c>
      <c r="D16" t="str">
        <f t="shared" si="4"/>
        <v>TermBlk 8Pos Horiz 5mm Cyan</v>
      </c>
      <c r="E16">
        <v>8</v>
      </c>
      <c r="F16" t="s">
        <v>48</v>
      </c>
      <c r="G16" t="s">
        <v>28</v>
      </c>
      <c r="H16" t="s">
        <v>30</v>
      </c>
      <c r="I16" t="s">
        <v>32</v>
      </c>
      <c r="J16" t="s">
        <v>50</v>
      </c>
      <c r="K16" t="s">
        <v>34</v>
      </c>
      <c r="L16" t="s">
        <v>51</v>
      </c>
      <c r="M16" t="s">
        <v>49</v>
      </c>
      <c r="N16" t="s">
        <v>52</v>
      </c>
      <c r="O16" s="2" t="s">
        <v>66</v>
      </c>
      <c r="P16" t="s">
        <v>20</v>
      </c>
      <c r="Q16" t="s">
        <v>67</v>
      </c>
      <c r="R16" t="s">
        <v>55</v>
      </c>
      <c r="S16" t="s">
        <v>121</v>
      </c>
      <c r="T16" t="s">
        <v>108</v>
      </c>
      <c r="U16" t="s">
        <v>109</v>
      </c>
      <c r="X16">
        <f t="shared" si="5"/>
        <v>0</v>
      </c>
      <c r="Y16">
        <f t="shared" si="6"/>
        <v>100</v>
      </c>
      <c r="Z16">
        <f t="shared" si="7"/>
        <v>1</v>
      </c>
    </row>
    <row r="17" spans="1:26" x14ac:dyDescent="0.3">
      <c r="A17">
        <v>11</v>
      </c>
      <c r="C17" t="str">
        <f t="shared" si="3"/>
        <v>10Pos TB002-500 Horiz Screw 300v 15A 5mm 12-22AWG Cyan No_FP</v>
      </c>
      <c r="D17" t="str">
        <f t="shared" si="4"/>
        <v>TermBlk 10Pos Horiz 5mm Cyan</v>
      </c>
      <c r="E17">
        <v>10</v>
      </c>
      <c r="F17" t="s">
        <v>48</v>
      </c>
      <c r="G17" t="s">
        <v>28</v>
      </c>
      <c r="H17" t="s">
        <v>30</v>
      </c>
      <c r="I17" t="s">
        <v>32</v>
      </c>
      <c r="J17" t="s">
        <v>50</v>
      </c>
      <c r="K17" t="s">
        <v>34</v>
      </c>
      <c r="L17" t="s">
        <v>51</v>
      </c>
      <c r="M17" t="s">
        <v>49</v>
      </c>
      <c r="N17" t="s">
        <v>52</v>
      </c>
      <c r="O17" s="2" t="s">
        <v>68</v>
      </c>
      <c r="P17" t="s">
        <v>20</v>
      </c>
      <c r="Q17" t="s">
        <v>69</v>
      </c>
      <c r="R17" t="s">
        <v>55</v>
      </c>
      <c r="S17" t="s">
        <v>122</v>
      </c>
      <c r="T17" t="s">
        <v>108</v>
      </c>
      <c r="U17" t="s">
        <v>109</v>
      </c>
      <c r="X17">
        <f t="shared" si="5"/>
        <v>0</v>
      </c>
      <c r="Y17">
        <f t="shared" si="6"/>
        <v>100</v>
      </c>
      <c r="Z17">
        <f t="shared" si="7"/>
        <v>1</v>
      </c>
    </row>
    <row r="18" spans="1:26" x14ac:dyDescent="0.3">
      <c r="A18">
        <v>12</v>
      </c>
      <c r="C18" t="str">
        <f t="shared" si="3"/>
        <v>2Pos TBL002A-350 45deg Push 300V 2A 3.5mm 20-24AWG Gray  </v>
      </c>
      <c r="D18" t="str">
        <f t="shared" si="4"/>
        <v>TermBlk 2Pos 45deg 3.5mm Gray</v>
      </c>
      <c r="E18">
        <v>2</v>
      </c>
      <c r="F18" t="s">
        <v>70</v>
      </c>
      <c r="G18" t="s">
        <v>71</v>
      </c>
      <c r="H18" t="s">
        <v>89</v>
      </c>
      <c r="I18" t="s">
        <v>73</v>
      </c>
      <c r="J18" t="s">
        <v>72</v>
      </c>
      <c r="K18" t="s">
        <v>74</v>
      </c>
      <c r="L18" t="s">
        <v>75</v>
      </c>
      <c r="M18" t="s">
        <v>76</v>
      </c>
      <c r="N18" t="s">
        <v>52</v>
      </c>
      <c r="O18" s="2" t="s">
        <v>113</v>
      </c>
      <c r="P18" t="s">
        <v>20</v>
      </c>
      <c r="Q18" t="s">
        <v>77</v>
      </c>
      <c r="R18" t="s">
        <v>78</v>
      </c>
      <c r="S18" t="s">
        <v>115</v>
      </c>
      <c r="T18" t="s">
        <v>114</v>
      </c>
      <c r="U18" t="s">
        <v>108</v>
      </c>
      <c r="X18">
        <f t="shared" si="5"/>
        <v>0</v>
      </c>
      <c r="Y18">
        <f t="shared" si="6"/>
        <v>100</v>
      </c>
      <c r="Z18">
        <f t="shared" si="7"/>
        <v>1</v>
      </c>
    </row>
    <row r="19" spans="1:26" x14ac:dyDescent="0.3">
      <c r="A19">
        <v>13</v>
      </c>
      <c r="C19" t="str">
        <f t="shared" si="3"/>
        <v>2Pos TBL002A-350 45deg Push 300V 2A 3.5mm 20-24AWG Green  </v>
      </c>
      <c r="D19" t="str">
        <f t="shared" si="4"/>
        <v>TermBlk 2Pos 45deg 3.5mm Green</v>
      </c>
      <c r="E19">
        <v>2</v>
      </c>
      <c r="F19" t="s">
        <v>70</v>
      </c>
      <c r="G19" t="s">
        <v>71</v>
      </c>
      <c r="H19" t="s">
        <v>89</v>
      </c>
      <c r="I19" t="s">
        <v>73</v>
      </c>
      <c r="J19" t="s">
        <v>72</v>
      </c>
      <c r="K19" t="s">
        <v>74</v>
      </c>
      <c r="L19" t="s">
        <v>75</v>
      </c>
      <c r="M19" t="s">
        <v>47</v>
      </c>
      <c r="N19" t="s">
        <v>52</v>
      </c>
      <c r="O19" s="2" t="s">
        <v>79</v>
      </c>
      <c r="P19" t="s">
        <v>20</v>
      </c>
      <c r="Q19" t="s">
        <v>80</v>
      </c>
      <c r="R19" t="s">
        <v>78</v>
      </c>
      <c r="S19" t="s">
        <v>115</v>
      </c>
      <c r="T19" t="s">
        <v>112</v>
      </c>
      <c r="U19" t="s">
        <v>108</v>
      </c>
      <c r="X19">
        <f t="shared" si="5"/>
        <v>0</v>
      </c>
      <c r="Y19">
        <f t="shared" si="6"/>
        <v>100</v>
      </c>
      <c r="Z19">
        <f t="shared" si="7"/>
        <v>1</v>
      </c>
    </row>
    <row r="20" spans="1:26" x14ac:dyDescent="0.3">
      <c r="A20">
        <v>14</v>
      </c>
      <c r="C20" t="str">
        <f t="shared" si="3"/>
        <v>3Pos TBL002A-350 45deg Push 300V 2A 3.5mm 20-24AWG Gray No_FP</v>
      </c>
      <c r="D20" t="str">
        <f t="shared" si="4"/>
        <v>TermBlk 3Pos 45deg 3.5mm Gray</v>
      </c>
      <c r="E20">
        <v>3</v>
      </c>
      <c r="F20" t="s">
        <v>70</v>
      </c>
      <c r="G20" t="s">
        <v>71</v>
      </c>
      <c r="H20" t="s">
        <v>89</v>
      </c>
      <c r="I20" t="s">
        <v>73</v>
      </c>
      <c r="J20" t="s">
        <v>72</v>
      </c>
      <c r="K20" t="s">
        <v>74</v>
      </c>
      <c r="L20" t="s">
        <v>75</v>
      </c>
      <c r="M20" t="s">
        <v>76</v>
      </c>
      <c r="N20" t="s">
        <v>52</v>
      </c>
      <c r="O20" s="2" t="s">
        <v>81</v>
      </c>
      <c r="P20" t="s">
        <v>20</v>
      </c>
      <c r="Q20" t="s">
        <v>82</v>
      </c>
      <c r="R20" t="s">
        <v>78</v>
      </c>
      <c r="S20" t="s">
        <v>116</v>
      </c>
      <c r="T20" t="s">
        <v>108</v>
      </c>
      <c r="U20" t="s">
        <v>109</v>
      </c>
      <c r="X20">
        <f t="shared" si="5"/>
        <v>0</v>
      </c>
      <c r="Y20">
        <f t="shared" si="6"/>
        <v>100</v>
      </c>
      <c r="Z20">
        <f t="shared" si="7"/>
        <v>1</v>
      </c>
    </row>
    <row r="21" spans="1:26" x14ac:dyDescent="0.3">
      <c r="A21">
        <v>15</v>
      </c>
      <c r="C21" t="str">
        <f t="shared" si="3"/>
        <v>3Pos TBL002A-350 45deg Push 300V 2A 3.5mm 20-24AWG Green No_FP</v>
      </c>
      <c r="D21" t="str">
        <f t="shared" si="4"/>
        <v>TermBlk 3Pos 45deg 3.5mm Green</v>
      </c>
      <c r="E21">
        <v>3</v>
      </c>
      <c r="F21" t="s">
        <v>70</v>
      </c>
      <c r="G21" t="s">
        <v>71</v>
      </c>
      <c r="H21" t="s">
        <v>89</v>
      </c>
      <c r="I21" t="s">
        <v>73</v>
      </c>
      <c r="J21" t="s">
        <v>72</v>
      </c>
      <c r="K21" t="s">
        <v>74</v>
      </c>
      <c r="L21" t="s">
        <v>75</v>
      </c>
      <c r="M21" t="s">
        <v>47</v>
      </c>
      <c r="N21" t="s">
        <v>52</v>
      </c>
      <c r="O21" s="2" t="s">
        <v>83</v>
      </c>
      <c r="P21" t="s">
        <v>20</v>
      </c>
      <c r="Q21" t="s">
        <v>84</v>
      </c>
      <c r="R21" t="s">
        <v>78</v>
      </c>
      <c r="S21" t="s">
        <v>116</v>
      </c>
      <c r="T21" t="s">
        <v>108</v>
      </c>
      <c r="U21" t="s">
        <v>109</v>
      </c>
      <c r="X21">
        <f t="shared" si="5"/>
        <v>0</v>
      </c>
      <c r="Y21">
        <f t="shared" si="6"/>
        <v>100</v>
      </c>
      <c r="Z21">
        <f t="shared" si="7"/>
        <v>1</v>
      </c>
    </row>
    <row r="22" spans="1:26" x14ac:dyDescent="0.3">
      <c r="A22">
        <v>16</v>
      </c>
      <c r="C22" t="str">
        <f t="shared" si="3"/>
        <v>4Pos TBL002A-350 45deg Push 300V 2A 3.5mm 20-24AWG Gray No_FP</v>
      </c>
      <c r="D22" t="str">
        <f t="shared" si="4"/>
        <v>TermBlk 4Pos 45deg 3.5mm Gray</v>
      </c>
      <c r="E22">
        <v>4</v>
      </c>
      <c r="F22" t="s">
        <v>70</v>
      </c>
      <c r="G22" t="s">
        <v>71</v>
      </c>
      <c r="H22" t="s">
        <v>89</v>
      </c>
      <c r="I22" t="s">
        <v>73</v>
      </c>
      <c r="J22" t="s">
        <v>72</v>
      </c>
      <c r="K22" t="s">
        <v>74</v>
      </c>
      <c r="L22" t="s">
        <v>75</v>
      </c>
      <c r="M22" t="s">
        <v>76</v>
      </c>
      <c r="N22" t="s">
        <v>52</v>
      </c>
      <c r="O22" s="2" t="s">
        <v>85</v>
      </c>
      <c r="P22" t="s">
        <v>20</v>
      </c>
      <c r="Q22" t="s">
        <v>86</v>
      </c>
      <c r="R22" t="s">
        <v>78</v>
      </c>
      <c r="S22" t="s">
        <v>117</v>
      </c>
      <c r="T22" t="s">
        <v>108</v>
      </c>
      <c r="U22" t="s">
        <v>109</v>
      </c>
      <c r="X22">
        <f t="shared" si="5"/>
        <v>0</v>
      </c>
      <c r="Y22">
        <f t="shared" si="6"/>
        <v>100</v>
      </c>
      <c r="Z22">
        <f t="shared" si="7"/>
        <v>1</v>
      </c>
    </row>
    <row r="23" spans="1:26" x14ac:dyDescent="0.3">
      <c r="A23">
        <v>17</v>
      </c>
      <c r="C23" t="str">
        <f t="shared" si="3"/>
        <v>4Pos TBL002A-350 45deg Push 300V 2A 3.5mm 20-24AWG Green No_FP</v>
      </c>
      <c r="D23" t="str">
        <f t="shared" si="4"/>
        <v>TermBlk 4Pos 45deg 3.5mm Green</v>
      </c>
      <c r="E23">
        <v>4</v>
      </c>
      <c r="F23" t="s">
        <v>70</v>
      </c>
      <c r="G23" t="s">
        <v>71</v>
      </c>
      <c r="H23" t="s">
        <v>89</v>
      </c>
      <c r="I23" t="s">
        <v>73</v>
      </c>
      <c r="J23" t="s">
        <v>72</v>
      </c>
      <c r="K23" t="s">
        <v>74</v>
      </c>
      <c r="L23" t="s">
        <v>75</v>
      </c>
      <c r="M23" t="s">
        <v>47</v>
      </c>
      <c r="N23" t="s">
        <v>52</v>
      </c>
      <c r="O23" s="2" t="s">
        <v>87</v>
      </c>
      <c r="P23" t="s">
        <v>20</v>
      </c>
      <c r="Q23" t="s">
        <v>88</v>
      </c>
      <c r="R23" t="s">
        <v>78</v>
      </c>
      <c r="S23" t="s">
        <v>117</v>
      </c>
      <c r="T23" t="s">
        <v>108</v>
      </c>
      <c r="U23" t="s">
        <v>109</v>
      </c>
      <c r="X23">
        <f t="shared" si="5"/>
        <v>0</v>
      </c>
      <c r="Y23">
        <f t="shared" si="6"/>
        <v>100</v>
      </c>
      <c r="Z23">
        <f t="shared" si="7"/>
        <v>1</v>
      </c>
    </row>
    <row r="24" spans="1:26" x14ac:dyDescent="0.3">
      <c r="A24">
        <v>18</v>
      </c>
      <c r="C24" t="str">
        <f t="shared" si="3"/>
        <v>5Pos TBL002A-350 45deg Push 300V 2A 3.5mm 20-24AWG Gray No_FP</v>
      </c>
      <c r="D24" t="str">
        <f t="shared" si="4"/>
        <v>TermBlk 5Pos 45deg 3.5mm Gray</v>
      </c>
      <c r="E24">
        <v>5</v>
      </c>
      <c r="F24" t="s">
        <v>70</v>
      </c>
      <c r="G24" t="s">
        <v>71</v>
      </c>
      <c r="H24" t="s">
        <v>89</v>
      </c>
      <c r="I24" t="s">
        <v>73</v>
      </c>
      <c r="J24" t="s">
        <v>72</v>
      </c>
      <c r="K24" t="s">
        <v>74</v>
      </c>
      <c r="L24" t="s">
        <v>75</v>
      </c>
      <c r="M24" t="s">
        <v>76</v>
      </c>
      <c r="N24" t="s">
        <v>52</v>
      </c>
      <c r="O24" s="2" t="s">
        <v>90</v>
      </c>
      <c r="P24" t="s">
        <v>20</v>
      </c>
      <c r="Q24" t="s">
        <v>91</v>
      </c>
      <c r="R24" t="s">
        <v>78</v>
      </c>
      <c r="S24" t="s">
        <v>118</v>
      </c>
      <c r="T24" t="s">
        <v>108</v>
      </c>
      <c r="U24" t="s">
        <v>109</v>
      </c>
      <c r="X24">
        <f t="shared" si="5"/>
        <v>0</v>
      </c>
      <c r="Y24">
        <f t="shared" si="6"/>
        <v>100</v>
      </c>
      <c r="Z24">
        <f t="shared" si="7"/>
        <v>1</v>
      </c>
    </row>
    <row r="25" spans="1:26" x14ac:dyDescent="0.3">
      <c r="A25">
        <v>19</v>
      </c>
      <c r="C25" t="str">
        <f t="shared" si="3"/>
        <v>5Pos TBL002A-350 45deg Push 300V 2A 3.5mm 20-24AWG Green No_FP</v>
      </c>
      <c r="D25" t="str">
        <f t="shared" si="4"/>
        <v>TermBlk 5Pos 45deg 3.5mm Green</v>
      </c>
      <c r="E25">
        <v>5</v>
      </c>
      <c r="F25" t="s">
        <v>70</v>
      </c>
      <c r="G25" t="s">
        <v>71</v>
      </c>
      <c r="H25" t="s">
        <v>89</v>
      </c>
      <c r="I25" t="s">
        <v>73</v>
      </c>
      <c r="J25" t="s">
        <v>72</v>
      </c>
      <c r="K25" t="s">
        <v>74</v>
      </c>
      <c r="L25" t="s">
        <v>75</v>
      </c>
      <c r="M25" t="s">
        <v>47</v>
      </c>
      <c r="N25" t="s">
        <v>52</v>
      </c>
      <c r="O25" s="2" t="s">
        <v>92</v>
      </c>
      <c r="P25" t="s">
        <v>20</v>
      </c>
      <c r="Q25" t="s">
        <v>93</v>
      </c>
      <c r="R25" t="s">
        <v>78</v>
      </c>
      <c r="S25" t="s">
        <v>118</v>
      </c>
      <c r="T25" t="s">
        <v>108</v>
      </c>
      <c r="U25" t="s">
        <v>109</v>
      </c>
      <c r="X25">
        <f t="shared" si="5"/>
        <v>0</v>
      </c>
      <c r="Y25">
        <f t="shared" si="6"/>
        <v>100</v>
      </c>
      <c r="Z25">
        <f t="shared" si="7"/>
        <v>1</v>
      </c>
    </row>
    <row r="26" spans="1:26" x14ac:dyDescent="0.3">
      <c r="A26">
        <v>20</v>
      </c>
      <c r="C26" t="str">
        <f t="shared" si="3"/>
        <v>6Pos TBL002A-350 45deg Push 300V 2A 3.5mm 20-24AWG Gray No_FP</v>
      </c>
      <c r="D26" t="str">
        <f t="shared" si="4"/>
        <v>TermBlk 6Pos 45deg 3.5mm Gray</v>
      </c>
      <c r="E26">
        <v>6</v>
      </c>
      <c r="F26" t="s">
        <v>70</v>
      </c>
      <c r="G26" t="s">
        <v>71</v>
      </c>
      <c r="H26" t="s">
        <v>89</v>
      </c>
      <c r="I26" t="s">
        <v>73</v>
      </c>
      <c r="J26" t="s">
        <v>72</v>
      </c>
      <c r="K26" t="s">
        <v>74</v>
      </c>
      <c r="L26" t="s">
        <v>75</v>
      </c>
      <c r="M26" t="s">
        <v>76</v>
      </c>
      <c r="N26" t="s">
        <v>52</v>
      </c>
      <c r="O26" s="2" t="s">
        <v>94</v>
      </c>
      <c r="P26" t="s">
        <v>20</v>
      </c>
      <c r="Q26" t="s">
        <v>95</v>
      </c>
      <c r="R26" t="s">
        <v>78</v>
      </c>
      <c r="S26" t="s">
        <v>119</v>
      </c>
      <c r="T26" t="s">
        <v>108</v>
      </c>
      <c r="U26" t="s">
        <v>109</v>
      </c>
      <c r="X26">
        <f t="shared" si="5"/>
        <v>0</v>
      </c>
      <c r="Y26">
        <f t="shared" si="6"/>
        <v>100</v>
      </c>
      <c r="Z26">
        <f t="shared" si="7"/>
        <v>1</v>
      </c>
    </row>
    <row r="27" spans="1:26" x14ac:dyDescent="0.3">
      <c r="A27">
        <v>21</v>
      </c>
      <c r="C27" t="str">
        <f t="shared" si="3"/>
        <v>6Pos TBL002A-350 45deg Push 300V 2A 3.5mm 20-24AWG Green No_FP</v>
      </c>
      <c r="D27" t="str">
        <f t="shared" si="4"/>
        <v>TermBlk 6Pos 45deg 3.5mm Green</v>
      </c>
      <c r="E27">
        <v>6</v>
      </c>
      <c r="F27" t="s">
        <v>70</v>
      </c>
      <c r="G27" t="s">
        <v>71</v>
      </c>
      <c r="H27" t="s">
        <v>89</v>
      </c>
      <c r="I27" t="s">
        <v>73</v>
      </c>
      <c r="J27" t="s">
        <v>72</v>
      </c>
      <c r="K27" t="s">
        <v>74</v>
      </c>
      <c r="L27" t="s">
        <v>75</v>
      </c>
      <c r="M27" t="s">
        <v>47</v>
      </c>
      <c r="N27" t="s">
        <v>52</v>
      </c>
      <c r="O27" s="2" t="s">
        <v>96</v>
      </c>
      <c r="P27" t="s">
        <v>20</v>
      </c>
      <c r="Q27" t="s">
        <v>97</v>
      </c>
      <c r="R27" t="s">
        <v>78</v>
      </c>
      <c r="S27" t="s">
        <v>119</v>
      </c>
      <c r="T27" t="s">
        <v>108</v>
      </c>
      <c r="U27" t="s">
        <v>109</v>
      </c>
      <c r="X27">
        <f t="shared" si="5"/>
        <v>0</v>
      </c>
      <c r="Y27">
        <f t="shared" si="6"/>
        <v>100</v>
      </c>
      <c r="Z27">
        <f t="shared" si="7"/>
        <v>1</v>
      </c>
    </row>
    <row r="28" spans="1:26" x14ac:dyDescent="0.3">
      <c r="A28">
        <v>22</v>
      </c>
      <c r="C28" t="str">
        <f t="shared" si="3"/>
        <v>8Pos TBL002A-350 45deg Push 300V 2A 3.5mm 20-24AWG Gray No_FP</v>
      </c>
      <c r="D28" t="str">
        <f t="shared" si="4"/>
        <v>TermBlk 8Pos 45deg 3.5mm Gray</v>
      </c>
      <c r="E28">
        <v>8</v>
      </c>
      <c r="F28" t="s">
        <v>70</v>
      </c>
      <c r="G28" t="s">
        <v>71</v>
      </c>
      <c r="H28" t="s">
        <v>89</v>
      </c>
      <c r="I28" t="s">
        <v>73</v>
      </c>
      <c r="J28" t="s">
        <v>72</v>
      </c>
      <c r="K28" t="s">
        <v>74</v>
      </c>
      <c r="L28" t="s">
        <v>75</v>
      </c>
      <c r="M28" t="s">
        <v>76</v>
      </c>
      <c r="N28" t="s">
        <v>52</v>
      </c>
      <c r="O28" s="2" t="s">
        <v>98</v>
      </c>
      <c r="P28" t="s">
        <v>20</v>
      </c>
      <c r="Q28" t="s">
        <v>100</v>
      </c>
      <c r="R28" t="s">
        <v>78</v>
      </c>
      <c r="S28" t="s">
        <v>121</v>
      </c>
      <c r="T28" t="s">
        <v>108</v>
      </c>
      <c r="U28" t="s">
        <v>109</v>
      </c>
      <c r="X28">
        <f t="shared" si="5"/>
        <v>0</v>
      </c>
      <c r="Y28">
        <f t="shared" si="6"/>
        <v>100</v>
      </c>
      <c r="Z28">
        <f t="shared" si="7"/>
        <v>1</v>
      </c>
    </row>
    <row r="29" spans="1:26" x14ac:dyDescent="0.3">
      <c r="A29">
        <v>23</v>
      </c>
      <c r="C29" t="str">
        <f t="shared" si="3"/>
        <v>8Pos TBL002A-350 45deg Push 300V 2A 3.5mm 20-24AWG Green No_FP</v>
      </c>
      <c r="D29" t="str">
        <f t="shared" si="4"/>
        <v>TermBlk 8Pos 45deg 3.5mm Green</v>
      </c>
      <c r="E29">
        <v>8</v>
      </c>
      <c r="F29" t="s">
        <v>70</v>
      </c>
      <c r="G29" t="s">
        <v>71</v>
      </c>
      <c r="H29" t="s">
        <v>89</v>
      </c>
      <c r="I29" t="s">
        <v>73</v>
      </c>
      <c r="J29" t="s">
        <v>72</v>
      </c>
      <c r="K29" t="s">
        <v>74</v>
      </c>
      <c r="L29" t="s">
        <v>75</v>
      </c>
      <c r="M29" t="s">
        <v>47</v>
      </c>
      <c r="N29" t="s">
        <v>52</v>
      </c>
      <c r="O29" s="2" t="s">
        <v>101</v>
      </c>
      <c r="P29" t="s">
        <v>20</v>
      </c>
      <c r="Q29" t="s">
        <v>99</v>
      </c>
      <c r="R29" t="s">
        <v>78</v>
      </c>
      <c r="S29" t="s">
        <v>121</v>
      </c>
      <c r="T29" t="s">
        <v>108</v>
      </c>
      <c r="U29" t="s">
        <v>109</v>
      </c>
      <c r="X29">
        <f t="shared" si="5"/>
        <v>0</v>
      </c>
      <c r="Y29">
        <f t="shared" si="6"/>
        <v>100</v>
      </c>
      <c r="Z29">
        <f t="shared" si="7"/>
        <v>1</v>
      </c>
    </row>
    <row r="30" spans="1:26" x14ac:dyDescent="0.3">
      <c r="A30">
        <v>24</v>
      </c>
      <c r="C30" t="str">
        <f t="shared" si="3"/>
        <v>10Pos TBL002A-350 45deg Push 300V 2A 3.5mm 20-24AWG Gray No_FP</v>
      </c>
      <c r="D30" t="str">
        <f t="shared" si="4"/>
        <v>TermBlk 10Pos 45deg 3.5mm Gray</v>
      </c>
      <c r="E30">
        <v>10</v>
      </c>
      <c r="F30" t="s">
        <v>70</v>
      </c>
      <c r="G30" t="s">
        <v>71</v>
      </c>
      <c r="H30" t="s">
        <v>89</v>
      </c>
      <c r="I30" t="s">
        <v>73</v>
      </c>
      <c r="J30" t="s">
        <v>72</v>
      </c>
      <c r="K30" t="s">
        <v>74</v>
      </c>
      <c r="L30" t="s">
        <v>75</v>
      </c>
      <c r="M30" t="s">
        <v>76</v>
      </c>
      <c r="N30" t="s">
        <v>52</v>
      </c>
      <c r="O30" s="2" t="s">
        <v>102</v>
      </c>
      <c r="P30" t="s">
        <v>20</v>
      </c>
      <c r="Q30" t="s">
        <v>103</v>
      </c>
      <c r="R30" t="s">
        <v>78</v>
      </c>
      <c r="S30" t="s">
        <v>122</v>
      </c>
      <c r="T30" t="s">
        <v>108</v>
      </c>
      <c r="U30" t="s">
        <v>109</v>
      </c>
      <c r="X30">
        <f t="shared" si="5"/>
        <v>0</v>
      </c>
      <c r="Y30">
        <f t="shared" si="6"/>
        <v>100</v>
      </c>
      <c r="Z30">
        <f t="shared" si="7"/>
        <v>1</v>
      </c>
    </row>
    <row r="31" spans="1:26" x14ac:dyDescent="0.3">
      <c r="A31">
        <v>25</v>
      </c>
      <c r="C31" t="str">
        <f t="shared" si="3"/>
        <v>12Pos TBL002A-350 45deg Push 300V 2A 3.5mm 20-24AWG Gray No_FP</v>
      </c>
      <c r="D31" t="str">
        <f t="shared" si="4"/>
        <v>TermBlk 12Pos 45deg 3.5mm Gray</v>
      </c>
      <c r="E31">
        <v>12</v>
      </c>
      <c r="F31" t="s">
        <v>70</v>
      </c>
      <c r="G31" t="s">
        <v>71</v>
      </c>
      <c r="H31" t="s">
        <v>89</v>
      </c>
      <c r="I31" t="s">
        <v>73</v>
      </c>
      <c r="J31" t="s">
        <v>72</v>
      </c>
      <c r="K31" t="s">
        <v>74</v>
      </c>
      <c r="L31" t="s">
        <v>75</v>
      </c>
      <c r="M31" t="s">
        <v>76</v>
      </c>
      <c r="N31" t="s">
        <v>52</v>
      </c>
      <c r="O31" s="2" t="s">
        <v>104</v>
      </c>
      <c r="P31" t="s">
        <v>20</v>
      </c>
      <c r="Q31" t="s">
        <v>105</v>
      </c>
      <c r="R31" t="s">
        <v>78</v>
      </c>
      <c r="S31" t="s">
        <v>123</v>
      </c>
      <c r="T31" t="s">
        <v>108</v>
      </c>
      <c r="U31" t="s">
        <v>109</v>
      </c>
      <c r="X31">
        <f t="shared" si="5"/>
        <v>0</v>
      </c>
      <c r="Y31">
        <f t="shared" si="6"/>
        <v>100</v>
      </c>
      <c r="Z31">
        <f t="shared" si="7"/>
        <v>1</v>
      </c>
    </row>
    <row r="32" spans="1:26" x14ac:dyDescent="0.3">
      <c r="A32">
        <v>26</v>
      </c>
      <c r="C32" t="str">
        <f t="shared" si="3"/>
        <v>16Pos TBL002A-350 45deg Push 300V 2A 3.5mm 20-24AWG Gray No_FP</v>
      </c>
      <c r="D32" t="str">
        <f t="shared" si="4"/>
        <v>TermBlk 16Pos 45deg 3.5mm Gray</v>
      </c>
      <c r="E32">
        <v>16</v>
      </c>
      <c r="F32" t="s">
        <v>70</v>
      </c>
      <c r="G32" t="s">
        <v>71</v>
      </c>
      <c r="H32" t="s">
        <v>89</v>
      </c>
      <c r="I32" t="s">
        <v>73</v>
      </c>
      <c r="J32" t="s">
        <v>72</v>
      </c>
      <c r="K32" t="s">
        <v>74</v>
      </c>
      <c r="L32" t="s">
        <v>75</v>
      </c>
      <c r="M32" t="s">
        <v>76</v>
      </c>
      <c r="N32" t="s">
        <v>52</v>
      </c>
      <c r="O32" s="2" t="s">
        <v>106</v>
      </c>
      <c r="P32" t="s">
        <v>20</v>
      </c>
      <c r="Q32" t="s">
        <v>107</v>
      </c>
      <c r="R32" t="s">
        <v>78</v>
      </c>
      <c r="S32" t="s">
        <v>124</v>
      </c>
      <c r="T32" t="s">
        <v>108</v>
      </c>
      <c r="U32" t="s">
        <v>109</v>
      </c>
      <c r="X32">
        <f t="shared" si="5"/>
        <v>0</v>
      </c>
      <c r="Y32">
        <f t="shared" si="6"/>
        <v>100</v>
      </c>
      <c r="Z32">
        <f t="shared" si="7"/>
        <v>1</v>
      </c>
    </row>
    <row r="33" spans="15:15" x14ac:dyDescent="0.3">
      <c r="O33" s="2"/>
    </row>
    <row r="34" spans="15:15" x14ac:dyDescent="0.3">
      <c r="O34" s="2"/>
    </row>
    <row r="35" spans="15:15" x14ac:dyDescent="0.3">
      <c r="O35" s="2"/>
    </row>
    <row r="36" spans="15:15" x14ac:dyDescent="0.3">
      <c r="O36" s="2"/>
    </row>
    <row r="37" spans="15:15" x14ac:dyDescent="0.3">
      <c r="O37" s="2"/>
    </row>
    <row r="38" spans="15:15" x14ac:dyDescent="0.3">
      <c r="O38" s="2"/>
    </row>
    <row r="39" spans="15:15" x14ac:dyDescent="0.3">
      <c r="O39" s="2"/>
    </row>
    <row r="40" spans="15:15" x14ac:dyDescent="0.3">
      <c r="O40" s="2"/>
    </row>
    <row r="41" spans="15:15" x14ac:dyDescent="0.3">
      <c r="O41" s="2"/>
    </row>
    <row r="42" spans="15:15" x14ac:dyDescent="0.3">
      <c r="O42" s="2"/>
    </row>
    <row r="43" spans="15:15" x14ac:dyDescent="0.3">
      <c r="O43" s="2"/>
    </row>
    <row r="44" spans="15:15" x14ac:dyDescent="0.3">
      <c r="O44" s="2"/>
    </row>
    <row r="45" spans="15:15" x14ac:dyDescent="0.3">
      <c r="O45" s="2"/>
    </row>
    <row r="46" spans="15:15" x14ac:dyDescent="0.3">
      <c r="O46" s="2"/>
    </row>
    <row r="47" spans="15:15" x14ac:dyDescent="0.3">
      <c r="O47" s="2"/>
    </row>
    <row r="48" spans="15:15" x14ac:dyDescent="0.3">
      <c r="O48" s="2"/>
    </row>
    <row r="49" spans="15:15" x14ac:dyDescent="0.3">
      <c r="O49" s="2"/>
    </row>
    <row r="50" spans="15:15" x14ac:dyDescent="0.3">
      <c r="O50" s="2"/>
    </row>
    <row r="51" spans="15:15" x14ac:dyDescent="0.3">
      <c r="O51" s="2"/>
    </row>
    <row r="52" spans="15:15" x14ac:dyDescent="0.3">
      <c r="O52" s="2"/>
    </row>
    <row r="53" spans="15:15" x14ac:dyDescent="0.3">
      <c r="O53" s="2"/>
    </row>
    <row r="54" spans="15:15" x14ac:dyDescent="0.3">
      <c r="O54" s="2"/>
    </row>
    <row r="55" spans="15:15" x14ac:dyDescent="0.3">
      <c r="O55" s="2"/>
    </row>
    <row r="56" spans="15:15" x14ac:dyDescent="0.3">
      <c r="O56" s="2"/>
    </row>
    <row r="57" spans="15:15" x14ac:dyDescent="0.3">
      <c r="O57" s="2"/>
    </row>
    <row r="58" spans="15:15" x14ac:dyDescent="0.3">
      <c r="O58" s="2"/>
    </row>
    <row r="59" spans="15:15" x14ac:dyDescent="0.3">
      <c r="O59" s="2"/>
    </row>
    <row r="60" spans="15:15" x14ac:dyDescent="0.3">
      <c r="O60" s="2"/>
    </row>
    <row r="61" spans="15:15" x14ac:dyDescent="0.3">
      <c r="O61" s="2"/>
    </row>
    <row r="62" spans="15:15" x14ac:dyDescent="0.3">
      <c r="O62" s="2"/>
    </row>
    <row r="63" spans="15:15" x14ac:dyDescent="0.3">
      <c r="O63" s="2"/>
    </row>
    <row r="64" spans="15:15" x14ac:dyDescent="0.3">
      <c r="O64" s="2"/>
    </row>
    <row r="65" spans="15:15" x14ac:dyDescent="0.3">
      <c r="O65" s="2"/>
    </row>
    <row r="66" spans="15:15" x14ac:dyDescent="0.3">
      <c r="O66" s="2"/>
    </row>
    <row r="67" spans="15:15" x14ac:dyDescent="0.3">
      <c r="O67" s="2"/>
    </row>
    <row r="68" spans="15:15" x14ac:dyDescent="0.3">
      <c r="O68" s="2"/>
    </row>
    <row r="69" spans="15:15" x14ac:dyDescent="0.3">
      <c r="O69" s="2"/>
    </row>
    <row r="70" spans="15:15" x14ac:dyDescent="0.3">
      <c r="O70" s="2"/>
    </row>
    <row r="71" spans="15:15" x14ac:dyDescent="0.3">
      <c r="O71" s="2"/>
    </row>
    <row r="72" spans="15:15" x14ac:dyDescent="0.3">
      <c r="O72" s="2"/>
    </row>
    <row r="73" spans="15:15" x14ac:dyDescent="0.3">
      <c r="O73" s="2"/>
    </row>
    <row r="74" spans="15:15" x14ac:dyDescent="0.3">
      <c r="O74" s="2"/>
    </row>
    <row r="75" spans="15:15" x14ac:dyDescent="0.3">
      <c r="O75" s="2"/>
    </row>
    <row r="76" spans="15:15" x14ac:dyDescent="0.3">
      <c r="O76" s="2"/>
    </row>
    <row r="77" spans="15:15" x14ac:dyDescent="0.3">
      <c r="O77" s="2"/>
    </row>
    <row r="78" spans="15:15" x14ac:dyDescent="0.3">
      <c r="O78" s="2"/>
    </row>
    <row r="79" spans="15:15" x14ac:dyDescent="0.3">
      <c r="O79" s="2"/>
    </row>
    <row r="80" spans="15:15" x14ac:dyDescent="0.3">
      <c r="O80" s="2"/>
    </row>
    <row r="81" spans="15:15" x14ac:dyDescent="0.3">
      <c r="O81" s="2"/>
    </row>
    <row r="82" spans="15:15" x14ac:dyDescent="0.3">
      <c r="O82" s="2"/>
    </row>
    <row r="83" spans="15:15" x14ac:dyDescent="0.3">
      <c r="O83" s="2"/>
    </row>
    <row r="84" spans="15:15" x14ac:dyDescent="0.3">
      <c r="O84" s="2"/>
    </row>
    <row r="85" spans="15:15" x14ac:dyDescent="0.3">
      <c r="O85" s="2"/>
    </row>
    <row r="86" spans="15:15" x14ac:dyDescent="0.3">
      <c r="O86" s="2"/>
    </row>
    <row r="87" spans="15:15" x14ac:dyDescent="0.3">
      <c r="O87" s="2"/>
    </row>
    <row r="88" spans="15:15" x14ac:dyDescent="0.3">
      <c r="O88" s="2"/>
    </row>
    <row r="89" spans="15:15" x14ac:dyDescent="0.3">
      <c r="O89" s="2"/>
    </row>
    <row r="90" spans="15:15" x14ac:dyDescent="0.3">
      <c r="O90" s="2"/>
    </row>
    <row r="91" spans="15:15" x14ac:dyDescent="0.3">
      <c r="O91" s="2"/>
    </row>
    <row r="92" spans="15:15" x14ac:dyDescent="0.3">
      <c r="O92" s="2"/>
    </row>
    <row r="93" spans="15:15" x14ac:dyDescent="0.3">
      <c r="O93" s="2"/>
    </row>
    <row r="94" spans="15:15" x14ac:dyDescent="0.3">
      <c r="O94" s="2"/>
    </row>
    <row r="95" spans="15:15" x14ac:dyDescent="0.3">
      <c r="O95" s="2"/>
    </row>
    <row r="96" spans="15:15" x14ac:dyDescent="0.3">
      <c r="O96" s="2"/>
    </row>
    <row r="97" spans="15:15" x14ac:dyDescent="0.3">
      <c r="O97" s="2"/>
    </row>
    <row r="98" spans="15:15" x14ac:dyDescent="0.3">
      <c r="O98" s="2"/>
    </row>
    <row r="99" spans="15:15" x14ac:dyDescent="0.3">
      <c r="O99" s="2"/>
    </row>
    <row r="100" spans="15:15" x14ac:dyDescent="0.3">
      <c r="O100" s="2"/>
    </row>
    <row r="101" spans="15:15" x14ac:dyDescent="0.3">
      <c r="O101" s="2"/>
    </row>
    <row r="102" spans="15:15" x14ac:dyDescent="0.3">
      <c r="O102" s="2"/>
    </row>
    <row r="103" spans="15:15" x14ac:dyDescent="0.3">
      <c r="O103" s="2"/>
    </row>
    <row r="104" spans="15:15" x14ac:dyDescent="0.3">
      <c r="O104" s="2"/>
    </row>
    <row r="105" spans="15:15" x14ac:dyDescent="0.3">
      <c r="O105" s="2"/>
    </row>
    <row r="106" spans="15:15" x14ac:dyDescent="0.3">
      <c r="O106" s="2"/>
    </row>
    <row r="107" spans="15:15" x14ac:dyDescent="0.3">
      <c r="O107" s="2"/>
    </row>
    <row r="108" spans="15:15" x14ac:dyDescent="0.3">
      <c r="O108" s="2"/>
    </row>
    <row r="109" spans="15:15" x14ac:dyDescent="0.3">
      <c r="O109" s="2"/>
    </row>
    <row r="110" spans="15:15" x14ac:dyDescent="0.3">
      <c r="O110" s="2"/>
    </row>
    <row r="111" spans="15:15" x14ac:dyDescent="0.3">
      <c r="O111" s="2"/>
    </row>
    <row r="112" spans="15:15" x14ac:dyDescent="0.3">
      <c r="O112" s="2"/>
    </row>
    <row r="113" spans="15:15" x14ac:dyDescent="0.3">
      <c r="O113" s="2"/>
    </row>
    <row r="114" spans="15:15" x14ac:dyDescent="0.3">
      <c r="O114" s="2"/>
    </row>
    <row r="115" spans="15:15" x14ac:dyDescent="0.3">
      <c r="O115" s="2"/>
    </row>
    <row r="116" spans="15:15" x14ac:dyDescent="0.3">
      <c r="O116" s="2"/>
    </row>
    <row r="117" spans="15:15" x14ac:dyDescent="0.3">
      <c r="O117" s="2"/>
    </row>
    <row r="118" spans="15:15" x14ac:dyDescent="0.3">
      <c r="O118" s="2"/>
    </row>
    <row r="119" spans="15:15" x14ac:dyDescent="0.3">
      <c r="O119" s="2"/>
    </row>
    <row r="120" spans="15:15" x14ac:dyDescent="0.3">
      <c r="O120" s="2"/>
    </row>
    <row r="121" spans="15:15" x14ac:dyDescent="0.3">
      <c r="O121" s="2"/>
    </row>
    <row r="122" spans="15:15" x14ac:dyDescent="0.3">
      <c r="O122" s="2"/>
    </row>
    <row r="123" spans="15:15" x14ac:dyDescent="0.3">
      <c r="O123" s="2"/>
    </row>
    <row r="124" spans="15:15" x14ac:dyDescent="0.3">
      <c r="O124" s="2"/>
    </row>
    <row r="125" spans="15:15" x14ac:dyDescent="0.3">
      <c r="O125" s="2"/>
    </row>
    <row r="126" spans="15:15" x14ac:dyDescent="0.3">
      <c r="O126" s="2"/>
    </row>
    <row r="127" spans="15:15" x14ac:dyDescent="0.3">
      <c r="O127" s="2"/>
    </row>
    <row r="128" spans="15:15" x14ac:dyDescent="0.3">
      <c r="O128" s="2"/>
    </row>
    <row r="129" spans="15:15" x14ac:dyDescent="0.3">
      <c r="O129" s="2"/>
    </row>
    <row r="130" spans="15:15" x14ac:dyDescent="0.3">
      <c r="O130" s="2"/>
    </row>
    <row r="131" spans="15:15" x14ac:dyDescent="0.3">
      <c r="O131" s="2"/>
    </row>
    <row r="132" spans="15:15" x14ac:dyDescent="0.3">
      <c r="O132" s="2"/>
    </row>
    <row r="133" spans="15:15" x14ac:dyDescent="0.3">
      <c r="O133" s="2"/>
    </row>
    <row r="134" spans="15:15" x14ac:dyDescent="0.3">
      <c r="O134" s="2"/>
    </row>
    <row r="135" spans="15:15" x14ac:dyDescent="0.3">
      <c r="O135" s="2"/>
    </row>
    <row r="136" spans="15:15" x14ac:dyDescent="0.3">
      <c r="O136" s="2"/>
    </row>
    <row r="137" spans="15:15" x14ac:dyDescent="0.3">
      <c r="O137" s="2"/>
    </row>
    <row r="138" spans="15:15" x14ac:dyDescent="0.3">
      <c r="O138" s="2"/>
    </row>
    <row r="139" spans="15:15" x14ac:dyDescent="0.3">
      <c r="O139" s="2"/>
    </row>
    <row r="140" spans="15:15" x14ac:dyDescent="0.3">
      <c r="O140" s="2"/>
    </row>
    <row r="141" spans="15:15" x14ac:dyDescent="0.3">
      <c r="O141" s="2"/>
    </row>
    <row r="142" spans="15:15" x14ac:dyDescent="0.3">
      <c r="O142" s="2"/>
    </row>
    <row r="143" spans="15:15" x14ac:dyDescent="0.3">
      <c r="O143" s="2"/>
    </row>
    <row r="144" spans="15:15" x14ac:dyDescent="0.3">
      <c r="O144" s="2"/>
    </row>
    <row r="145" spans="15:15" x14ac:dyDescent="0.3">
      <c r="O145" s="2"/>
    </row>
    <row r="146" spans="15:15" x14ac:dyDescent="0.3">
      <c r="O146" s="2"/>
    </row>
    <row r="147" spans="15:15" x14ac:dyDescent="0.3">
      <c r="O147" s="2"/>
    </row>
    <row r="148" spans="15:15" x14ac:dyDescent="0.3">
      <c r="O148" s="2"/>
    </row>
    <row r="149" spans="15:15" x14ac:dyDescent="0.3">
      <c r="O149" s="2"/>
    </row>
    <row r="150" spans="15:15" x14ac:dyDescent="0.3">
      <c r="O150" s="2"/>
    </row>
    <row r="151" spans="15:15" x14ac:dyDescent="0.3">
      <c r="O151" s="2"/>
    </row>
    <row r="152" spans="15:15" x14ac:dyDescent="0.3">
      <c r="O152" s="2"/>
    </row>
    <row r="153" spans="15:15" x14ac:dyDescent="0.3">
      <c r="O153" s="2"/>
    </row>
    <row r="154" spans="15:15" x14ac:dyDescent="0.3">
      <c r="O154" s="2"/>
    </row>
    <row r="155" spans="15:15" x14ac:dyDescent="0.3">
      <c r="O155" s="2"/>
    </row>
    <row r="156" spans="15:15" x14ac:dyDescent="0.3">
      <c r="O156" s="2"/>
    </row>
    <row r="157" spans="15:15" x14ac:dyDescent="0.3">
      <c r="O157" s="2"/>
    </row>
    <row r="158" spans="15:15" x14ac:dyDescent="0.3">
      <c r="O158" s="2"/>
    </row>
    <row r="159" spans="15:15" x14ac:dyDescent="0.3">
      <c r="O159" s="2"/>
    </row>
    <row r="160" spans="15:15" x14ac:dyDescent="0.3">
      <c r="O160" s="2"/>
    </row>
    <row r="161" spans="15:15" x14ac:dyDescent="0.3">
      <c r="O161" s="2"/>
    </row>
    <row r="162" spans="15:15" x14ac:dyDescent="0.3">
      <c r="O162" s="2"/>
    </row>
    <row r="163" spans="15:15" x14ac:dyDescent="0.3">
      <c r="O163" s="2"/>
    </row>
    <row r="164" spans="15:15" x14ac:dyDescent="0.3">
      <c r="O164" s="2"/>
    </row>
    <row r="165" spans="15:15" x14ac:dyDescent="0.3">
      <c r="O165" s="2"/>
    </row>
    <row r="166" spans="15:15" x14ac:dyDescent="0.3">
      <c r="O166" s="2"/>
    </row>
  </sheetData>
  <phoneticPr fontId="2" type="noConversion"/>
  <conditionalFormatting sqref="C7:U999">
    <cfRule type="containsBlanks" dxfId="2" priority="3">
      <formula>LEN(TRIM(C7))=0</formula>
    </cfRule>
  </conditionalFormatting>
  <conditionalFormatting sqref="O7:O999">
    <cfRule type="duplicateValues" dxfId="1" priority="2"/>
  </conditionalFormatting>
  <conditionalFormatting sqref="Q7:Q9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2025-04-12T06:19:00Z</dcterms:modified>
</cp:coreProperties>
</file>