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0E525C9A-A692-4B0F-96AD-D8038ECB9D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0" i="1"/>
  <c r="C10" i="1" s="1"/>
  <c r="P10" i="1" s="1"/>
  <c r="D9" i="1"/>
  <c r="C9" i="1"/>
  <c r="P8" i="1"/>
  <c r="Q8" i="1"/>
  <c r="R8" i="1" s="1"/>
  <c r="D8" i="1"/>
  <c r="C8" i="1" s="1"/>
  <c r="E2" i="1"/>
  <c r="D7" i="1"/>
  <c r="C7" i="1" s="1"/>
  <c r="U7" i="1"/>
  <c r="F2" i="1"/>
  <c r="G2" i="1"/>
  <c r="H2" i="1"/>
  <c r="I2" i="1"/>
  <c r="J2" i="1"/>
  <c r="K2" i="1"/>
  <c r="L2" i="1"/>
  <c r="M2" i="1"/>
  <c r="P9" i="1" l="1"/>
  <c r="Q9" i="1"/>
  <c r="R9" i="1" s="1"/>
  <c r="C2" i="1"/>
  <c r="Q11" i="1"/>
  <c r="R11" i="1" s="1"/>
  <c r="P11" i="1"/>
  <c r="Q10" i="1"/>
  <c r="R10" i="1" s="1"/>
  <c r="D2" i="1"/>
  <c r="P7" i="1"/>
  <c r="Q7" i="1"/>
  <c r="R7" i="1" s="1"/>
  <c r="U3" i="1" l="1"/>
  <c r="U4" i="1"/>
  <c r="U5" i="1"/>
  <c r="U2" i="1"/>
</calcChain>
</file>

<file path=xl/sharedStrings.xml><?xml version="1.0" encoding="utf-8"?>
<sst xmlns="http://schemas.openxmlformats.org/spreadsheetml/2006/main" count="59" uniqueCount="49">
  <si>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</si>
  <si>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</si>
  <si>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</si>
  <si>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</si>
  <si>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</si>
  <si>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</si>
  <si>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</si>
  <si>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</si>
  <si>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</si>
  <si>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</si>
  <si>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</si>
  <si>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</si>
  <si>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</si>
  <si>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</si>
  <si>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</si>
  <si>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</si>
  <si>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</si>
  <si>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</si>
  <si>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</si>
  <si>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</si>
  <si>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Type</t>
  </si>
  <si>
    <t>Arduino Nano Every</t>
  </si>
  <si>
    <t>Arduino Mega 2560</t>
  </si>
  <si>
    <t>Arduino</t>
  </si>
  <si>
    <t>Digikey</t>
  </si>
  <si>
    <t>ABX00033</t>
  </si>
  <si>
    <t>1050-ABX00033-ND</t>
  </si>
  <si>
    <t>https://mm.digikey.com/Volume0/opasdata/d220001/medias/docus/697/ABX00033_Web.pdf</t>
  </si>
  <si>
    <t>A000067</t>
  </si>
  <si>
    <t>1050-1018-ND</t>
  </si>
  <si>
    <t>https://mm.digikey.com/Volume0/opasdata/d220001/medias/docus/2275/A000067_Web.pdf</t>
  </si>
  <si>
    <t> </t>
  </si>
  <si>
    <t>0Dan_MCUs:Ard_Nano_Every</t>
  </si>
  <si>
    <t>MCU_Boards:Ard_Nano_Every</t>
  </si>
  <si>
    <t>Pi Pico 2 TH</t>
  </si>
  <si>
    <t>Pi Pico 2 SMD</t>
  </si>
  <si>
    <t>Raspberry Pi</t>
  </si>
  <si>
    <t>SC1631</t>
  </si>
  <si>
    <t>2648-SC1631CT-ND</t>
  </si>
  <si>
    <t>Arduino Nano R3</t>
  </si>
  <si>
    <t>ELEGOO</t>
  </si>
  <si>
    <t>https://www.amazon.com/ELEGOO-Pre-soldered-ATmega-Compatible-Arduino/dp/B0D5LYFRQP</t>
  </si>
  <si>
    <t>Amazon</t>
  </si>
  <si>
    <t>https://m.media-amazon.com/images/I/B1RN92-vT4L.pdf</t>
  </si>
  <si>
    <t>0Dan_MCUs:Ard_Nano</t>
  </si>
  <si>
    <t>MCU_Boards:Ard_Nano</t>
  </si>
  <si>
    <t>https://datasheets.raspberrypi.com/pico/pico-2-datasheet.pdf</t>
  </si>
  <si>
    <t>MCU_Boards:Pi_Pico_2</t>
  </si>
  <si>
    <t>MCU_Boards:Pi_Pico_2_SMD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</si>
</sst>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Normal="100" workbookViewId="0">
      <selection activeCell="K9" sqref="K9"/>
    </sheetView>
  </sheetViews>
  <sheetFormatPr defaultRowHeight="14.4" x14ac:dyDescent="0.3"/>
  <cols>
    <col min="3" max="3" width="18.33203125" bestFit="1" customWidth="1"/>
    <col min="4" max="5" width="17.33203125" bestFit="1" customWidth="1"/>
    <col min="6" max="6" width="11" bestFit="1" customWidth="1"/>
    <col min="8" max="8" width="9.6640625" bestFit="1" customWidth="1"/>
    <col min="9" max="9" width="12.109375" bestFit="1" customWidth="1"/>
    <col min="20" max="20" width="15" bestFit="1" customWidth="1"/>
  </cols>
  <sheetData>
    <row r="1" spans="1:21" x14ac:dyDescent="0.3">
      <c r="B1" s="1"/>
      <c r="G1" s="1"/>
    </row>
    <row r="2" spans="1:21" x14ac:dyDescent="0.3">
      <c r="B2" t="s">
        <v>0</v>
      </c>
      <c r="C2">
        <f t="shared" ref="C2:M2" si="0">COUNTA(C7:C9999)</f>
        <v>5</v>
      </c>
      <c r="D2">
        <f t="shared" si="0"/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2</v>
      </c>
      <c r="L2">
        <f t="shared" si="0"/>
        <v>4</v>
      </c>
      <c r="M2">
        <f t="shared" si="0"/>
        <v>2</v>
      </c>
      <c r="T2" t="s">
        <v>1</v>
      </c>
      <c r="U2">
        <f>AVERAGE(Q7:Q9999)</f>
        <v>87.27272727272728</v>
      </c>
    </row>
    <row r="3" spans="1:21" x14ac:dyDescent="0.3">
      <c r="T3" t="s">
        <v>2</v>
      </c>
      <c r="U3">
        <f>MAX(C2:M2)</f>
        <v>5</v>
      </c>
    </row>
    <row r="4" spans="1:21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T4" t="s">
        <v>4</v>
      </c>
      <c r="U4">
        <f>SUM(R7:R9999)</f>
        <v>2</v>
      </c>
    </row>
    <row r="5" spans="1:21" x14ac:dyDescent="0.3">
      <c r="T5" t="s">
        <v>5</v>
      </c>
      <c r="U5">
        <f>COUNTIF(Q7:Q9999,"&lt;100")</f>
        <v>3</v>
      </c>
    </row>
    <row r="6" spans="1:21" x14ac:dyDescent="0.3">
      <c r="C6" t="s">
        <v>6</v>
      </c>
      <c r="D6" t="s">
        <v>7</v>
      </c>
      <c r="E6" t="s">
        <v>20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P6" t="s">
        <v>16</v>
      </c>
      <c r="Q6" t="s">
        <v>17</v>
      </c>
      <c r="R6" t="s">
        <v>18</v>
      </c>
    </row>
    <row r="7" spans="1:21" x14ac:dyDescent="0.3">
      <c r="A7">
        <v>1</v>
      </c>
      <c r="C7" t="str">
        <f>D7</f>
        <v>Arduino Nano Every</v>
      </c>
      <c r="D7" t="str">
        <f>E7</f>
        <v>Arduino Nano Every</v>
      </c>
      <c r="E7" t="s">
        <v>21</v>
      </c>
      <c r="F7" t="s">
        <v>23</v>
      </c>
      <c r="G7" t="s">
        <v>25</v>
      </c>
      <c r="H7" t="s">
        <v>24</v>
      </c>
      <c r="I7" t="s">
        <v>26</v>
      </c>
      <c r="J7" t="s">
        <v>27</v>
      </c>
      <c r="K7" t="s">
        <v>32</v>
      </c>
      <c r="L7" t="s">
        <v>33</v>
      </c>
      <c r="M7" t="s">
        <v>31</v>
      </c>
      <c r="P7">
        <f>COUNTBLANK(C7:M7)</f>
        <v>0</v>
      </c>
      <c r="Q7">
        <f>100*COUNTA(C7:M7)/$U$7</f>
        <v>100</v>
      </c>
      <c r="R7">
        <f>IF(Q7=100,1,0)</f>
        <v>1</v>
      </c>
      <c r="T7" t="s">
        <v>19</v>
      </c>
      <c r="U7">
        <f>SUM(C4:M4)</f>
        <v>11</v>
      </c>
    </row>
    <row r="8" spans="1:21" x14ac:dyDescent="0.3">
      <c r="A8">
        <v>2</v>
      </c>
      <c r="C8" t="str">
        <f>D8</f>
        <v>Arduino Nano R3</v>
      </c>
      <c r="D8" t="str">
        <f>E8</f>
        <v>Arduino Nano R3</v>
      </c>
      <c r="E8" t="s">
        <v>39</v>
      </c>
      <c r="F8" t="s">
        <v>40</v>
      </c>
      <c r="G8" t="s">
        <v>41</v>
      </c>
      <c r="H8" t="s">
        <v>42</v>
      </c>
      <c r="I8" t="s">
        <v>41</v>
      </c>
      <c r="J8" t="s">
        <v>43</v>
      </c>
      <c r="K8" t="s">
        <v>44</v>
      </c>
      <c r="L8" t="s">
        <v>45</v>
      </c>
      <c r="M8" t="s">
        <v>31</v>
      </c>
      <c r="P8">
        <f>COUNTBLANK(C8:M8)</f>
        <v>0</v>
      </c>
      <c r="Q8">
        <f>100*COUNTA(C8:M8)/$U$7</f>
        <v>100</v>
      </c>
      <c r="R8">
        <f>IF(Q8=100,1,0)</f>
        <v>1</v>
      </c>
    </row>
    <row r="9" spans="1:21" x14ac:dyDescent="0.3">
      <c r="C9" t="str">
        <f t="shared" ref="C9:C11" si="1">D9</f>
        <v>Pi Pico 2 TH</v>
      </c>
      <c r="D9" t="str">
        <f t="shared" ref="D9:D11" si="2">E9</f>
        <v>Pi Pico 2 TH</v>
      </c>
      <c r="E9" t="s">
        <v>34</v>
      </c>
      <c r="F9" t="s">
        <v>36</v>
      </c>
      <c r="G9" t="s">
        <v>37</v>
      </c>
      <c r="H9" t="s">
        <v>24</v>
      </c>
      <c r="I9" t="s">
        <v>38</v>
      </c>
      <c r="J9" s="2" t="s">
        <v>46</v>
      </c>
      <c r="L9" t="s">
        <v>47</v>
      </c>
      <c r="P9">
        <f t="shared" ref="P9:P13" si="3">COUNTBLANK(C9:M9)</f>
        <v>2</v>
      </c>
      <c r="Q9">
        <f t="shared" ref="Q9:Q13" si="4">100*COUNTA(C9:M9)/$U$7</f>
        <v>81.818181818181813</v>
      </c>
      <c r="R9">
        <f t="shared" ref="R9:R13" si="5">IF(Q9=100,1,0)</f>
        <v>0</v>
      </c>
    </row>
    <row r="10" spans="1:21" x14ac:dyDescent="0.3">
      <c r="C10" t="str">
        <f t="shared" si="1"/>
        <v>Pi Pico 2 SMD</v>
      </c>
      <c r="D10" t="str">
        <f t="shared" si="2"/>
        <v>Pi Pico 2 SMD</v>
      </c>
      <c r="E10" t="s">
        <v>35</v>
      </c>
      <c r="F10" t="s">
        <v>36</v>
      </c>
      <c r="G10" t="s">
        <v>37</v>
      </c>
      <c r="H10" t="s">
        <v>24</v>
      </c>
      <c r="I10" t="s">
        <v>38</v>
      </c>
      <c r="J10" t="s">
        <v>46</v>
      </c>
      <c r="L10" t="s">
        <v>48</v>
      </c>
      <c r="P10">
        <f t="shared" si="3"/>
        <v>2</v>
      </c>
      <c r="Q10">
        <f t="shared" si="4"/>
        <v>81.818181818181813</v>
      </c>
      <c r="R10">
        <f t="shared" si="5"/>
        <v>0</v>
      </c>
    </row>
    <row r="11" spans="1:21" x14ac:dyDescent="0.3">
      <c r="C11" t="str">
        <f t="shared" si="1"/>
        <v>Arduino Mega 2560</v>
      </c>
      <c r="D11" t="str">
        <f t="shared" si="2"/>
        <v>Arduino Mega 2560</v>
      </c>
      <c r="E11" t="s">
        <v>22</v>
      </c>
      <c r="F11" t="s">
        <v>23</v>
      </c>
      <c r="G11" t="s">
        <v>28</v>
      </c>
      <c r="H11" t="s">
        <v>24</v>
      </c>
      <c r="I11" t="s">
        <v>29</v>
      </c>
      <c r="J11" t="s">
        <v>30</v>
      </c>
      <c r="P11">
        <f t="shared" si="3"/>
        <v>3</v>
      </c>
      <c r="Q11">
        <f t="shared" si="4"/>
        <v>72.727272727272734</v>
      </c>
      <c r="R11">
        <f t="shared" si="5"/>
        <v>0</v>
      </c>
    </row>
  </sheetData>
  <conditionalFormatting sqref="C7:M92">
    <cfRule type="containsBlanks" dxfId="0" priority="1">
      <formula>LEN(TRIM(C7))=0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2025-06-18T02:26:04Z</dcterms:modified>
</cp:coreProperties>
</file>