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6B8C7379-2DCA-4B09-9319-551F446DA7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2" i="1" s="1"/>
  <c r="D7" i="1"/>
  <c r="E2" i="1"/>
  <c r="F2" i="1"/>
  <c r="G2" i="1"/>
  <c r="H2" i="1"/>
  <c r="I2" i="1"/>
  <c r="J2" i="1"/>
  <c r="K2" i="1"/>
  <c r="L2" i="1"/>
  <c r="AB7" i="1"/>
  <c r="M2" i="1"/>
  <c r="N2" i="1"/>
  <c r="O2" i="1"/>
  <c r="P2" i="1"/>
  <c r="Q2" i="1"/>
  <c r="R2" i="1"/>
  <c r="S2" i="1"/>
  <c r="T2" i="1"/>
  <c r="W7" i="1" l="1"/>
  <c r="D2" i="1"/>
  <c r="AB3" i="1" s="1"/>
  <c r="X7" i="1"/>
  <c r="Y7" i="1" s="1"/>
  <c r="AB4" i="1" s="1"/>
  <c r="AB2" i="1"/>
  <c r="AB5" i="1"/>
</calcChain>
</file>

<file path=xl/sharedStrings.xml><?xml version="1.0" encoding="utf-8"?>
<sst xmlns="http://schemas.openxmlformats.org/spreadsheetml/2006/main" count="40" uniqueCount="39">
  <si>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</si>
  <si>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</si>
  <si>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</si>
  <si>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</si>
  <si>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</si>
  <si>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</si>
  <si>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</si>
  <si>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</si>
  <si>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</si>
  <si>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</si>
  <si>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</si>
  <si>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</si>
  <si>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</si>
  <si>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</si>
  <si>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</si>
  <si>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</si>
  <si>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</si>
  <si>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</si>
  <si>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</si>
  <si>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</si>
  <si>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</si>
  <si>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Inputs A</t>
  </si>
  <si>
    <t>Inputs B</t>
  </si>
  <si>
    <t>Vcca</t>
  </si>
  <si>
    <t>Vccb</t>
  </si>
  <si>
    <t>Output Type</t>
  </si>
  <si>
    <t>Channel Type</t>
  </si>
  <si>
    <t>Data Rate</t>
  </si>
  <si>
    <t>Package</t>
  </si>
  <si>
    <t>Unidirectional</t>
  </si>
  <si>
    <t>0.9-5.5v</t>
  </si>
  <si>
    <t>Tri-State</t>
  </si>
  <si>
    <t>TSSOP</t>
  </si>
  <si>
    <t>NXU0304PWJ</t>
  </si>
  <si>
    <t>1727-NXU0304PWJCT-ND</t>
  </si>
  <si>
    <t>Nexperia USA Inc.</t>
  </si>
  <si>
    <t>https://assets.nexperia.com/documents/data-sheet/NXU0304.pdf</t>
  </si>
  <si>
    <t> </t>
  </si>
  <si>
    <t>250Mbps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</si>
</sst>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7"/>
  <sheetViews>
    <sheetView tabSelected="1" workbookViewId="0">
      <selection activeCell="C8" sqref="C8"/>
    </sheetView>
  </sheetViews>
  <sheetFormatPr defaultRowHeight="14.4" x14ac:dyDescent="0.3"/>
  <cols>
    <col min="3" max="3" width="52.6640625" bestFit="1" customWidth="1"/>
    <col min="4" max="4" width="23.88671875" bestFit="1" customWidth="1"/>
    <col min="5" max="5" width="12.44140625" bestFit="1" customWidth="1"/>
    <col min="8" max="9" width="7.6640625" bestFit="1" customWidth="1"/>
    <col min="10" max="10" width="11" bestFit="1" customWidth="1"/>
    <col min="12" max="12" width="7.6640625" bestFit="1" customWidth="1"/>
    <col min="13" max="13" width="15.6640625" bestFit="1" customWidth="1"/>
    <col min="14" max="14" width="12.109375" bestFit="1" customWidth="1"/>
    <col min="15" max="15" width="9.6640625" bestFit="1" customWidth="1"/>
    <col min="16" max="16" width="22.44140625" bestFit="1" customWidth="1"/>
    <col min="27" max="27" width="15" bestFit="1" customWidth="1"/>
  </cols>
  <sheetData>
    <row r="1" spans="2:28" x14ac:dyDescent="0.3">
      <c r="B1" s="1"/>
      <c r="N1" s="1"/>
    </row>
    <row r="2" spans="2:28" x14ac:dyDescent="0.3">
      <c r="B2" t="s">
        <v>0</v>
      </c>
      <c r="C2">
        <f>COUNTA(C7:C9999)</f>
        <v>1</v>
      </c>
      <c r="D2">
        <f t="shared" ref="D2:T2" si="0">COUNTA(D7:D9999)</f>
        <v>1</v>
      </c>
      <c r="E2">
        <f t="shared" si="0"/>
        <v>1</v>
      </c>
      <c r="F2">
        <f t="shared" ref="F2:L2" si="1">COUNTA(F7:F9999)</f>
        <v>1</v>
      </c>
      <c r="G2">
        <f t="shared" si="1"/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0</v>
      </c>
      <c r="S2">
        <f t="shared" si="0"/>
        <v>0</v>
      </c>
      <c r="T2">
        <f t="shared" si="0"/>
        <v>1</v>
      </c>
      <c r="AA2" t="s">
        <v>1</v>
      </c>
      <c r="AB2">
        <f>AVERAGE(X7:X9999)</f>
        <v>88.888888888888886</v>
      </c>
    </row>
    <row r="3" spans="2:28" x14ac:dyDescent="0.3">
      <c r="AA3" t="s">
        <v>2</v>
      </c>
      <c r="AB3">
        <f>MAX(C2:T2)</f>
        <v>1</v>
      </c>
    </row>
    <row r="4" spans="2:28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AA4" t="s">
        <v>4</v>
      </c>
      <c r="AB4">
        <f>SUM(Y7:Y9999)</f>
        <v>0</v>
      </c>
    </row>
    <row r="5" spans="2:28" x14ac:dyDescent="0.3">
      <c r="AA5" t="s">
        <v>5</v>
      </c>
      <c r="AB5">
        <f>COUNTIF(X7:X9999,"&lt;100")</f>
        <v>1</v>
      </c>
    </row>
    <row r="6" spans="2:28" x14ac:dyDescent="0.3">
      <c r="C6" t="s">
        <v>6</v>
      </c>
      <c r="D6" t="s">
        <v>7</v>
      </c>
      <c r="E6" t="s">
        <v>26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27</v>
      </c>
      <c r="L6" t="s">
        <v>28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W6" t="s">
        <v>16</v>
      </c>
      <c r="X6" t="s">
        <v>17</v>
      </c>
      <c r="Y6" t="s">
        <v>18</v>
      </c>
    </row>
    <row r="7" spans="2:28" x14ac:dyDescent="0.3">
      <c r="C7" t="str">
        <f>_xlfn.CONCAT(E7," ",F7,":",G7," ",H7,":",I7," ",J7," ",K7," ",L7," ",T7)</f>
        <v>Unidirectional 3:1 0.9-5.5v:0.9-5.5v Tri-State 250Mbps TSSOP  </v>
      </c>
      <c r="D7" t="str">
        <f>_xlfn.CONCAT(E7," ",F7,":",G7," ",K7)</f>
        <v>Unidirectional 3:1 250Mbps</v>
      </c>
      <c r="E7" t="s">
        <v>29</v>
      </c>
      <c r="F7">
        <v>3</v>
      </c>
      <c r="G7">
        <v>1</v>
      </c>
      <c r="H7" t="s">
        <v>30</v>
      </c>
      <c r="I7" t="s">
        <v>30</v>
      </c>
      <c r="J7" t="s">
        <v>31</v>
      </c>
      <c r="K7" t="s">
        <v>38</v>
      </c>
      <c r="L7" t="s">
        <v>32</v>
      </c>
      <c r="M7" t="s">
        <v>35</v>
      </c>
      <c r="N7" t="s">
        <v>33</v>
      </c>
      <c r="O7" t="s">
        <v>20</v>
      </c>
      <c r="P7" t="s">
        <v>34</v>
      </c>
      <c r="Q7" t="s">
        <v>36</v>
      </c>
      <c r="T7" t="s">
        <v>37</v>
      </c>
      <c r="W7">
        <f>COUNTBLANK(C7:T7)</f>
        <v>2</v>
      </c>
      <c r="X7">
        <f>100*COUNTA(C7:T7)/$AB$7</f>
        <v>88.888888888888886</v>
      </c>
      <c r="Y7">
        <f>IF(X7=100,1,0)</f>
        <v>0</v>
      </c>
      <c r="AA7" t="s">
        <v>19</v>
      </c>
      <c r="AB7">
        <f>SUM(C4:T4)</f>
        <v>18</v>
      </c>
    </row>
  </sheetData>
  <conditionalFormatting sqref="C7:T32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2025-04-17T01:44:38Z</dcterms:modified>
</cp:coreProperties>
</file>