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9533D023-9225-4384-9B59-795B9EA4FD4D}" xr6:coauthVersionLast="47" xr6:coauthVersionMax="47" xr10:uidLastSave="{00000000-0000-0000-0000-000000000000}"/>
  <bookViews>
    <workbookView xWindow="2832" yWindow="3540" windowWidth="18732" windowHeight="89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V8" i="1"/>
  <c r="W8" i="1" s="1"/>
  <c r="C8" i="1"/>
  <c r="C9" i="1"/>
  <c r="C7" i="1"/>
  <c r="D8" i="1"/>
  <c r="D9" i="1"/>
  <c r="U9" i="1" s="1"/>
  <c r="D7" i="1"/>
  <c r="E2" i="1"/>
  <c r="F2" i="1"/>
  <c r="G2" i="1"/>
  <c r="H2" i="1"/>
  <c r="I2" i="1"/>
  <c r="J2" i="1"/>
  <c r="Z7" i="1"/>
  <c r="K2" i="1"/>
  <c r="L2" i="1"/>
  <c r="M2" i="1"/>
  <c r="N2" i="1"/>
  <c r="O2" i="1"/>
  <c r="P2" i="1"/>
  <c r="Q2" i="1"/>
  <c r="R2" i="1"/>
  <c r="V9" i="1" l="1"/>
  <c r="W9" i="1" s="1"/>
  <c r="D2" i="1"/>
  <c r="C2" i="1"/>
  <c r="U7" i="1"/>
  <c r="V7" i="1"/>
  <c r="W7" i="1" s="1"/>
  <c r="Z4" i="1" l="1"/>
  <c r="Z3" i="1"/>
  <c r="Z5" i="1"/>
  <c r="Z2" i="1"/>
</calcChain>
</file>

<file path=xl/sharedStrings.xml><?xml version="1.0" encoding="utf-8"?>
<sst xmlns="http://schemas.openxmlformats.org/spreadsheetml/2006/main" count="68" uniqueCount="53">
  <si>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</si>
  <si>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</si>
  <si>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</si>
  <si>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</si>
  <si>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</si>
  <si>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</si>
  <si>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</si>
  <si>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</si>
  <si>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</si>
  <si>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</si>
  <si>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</si>
  <si>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</si>
  <si>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</si>
  <si>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</si>
  <si>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</si>
  <si>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</si>
  <si>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</si>
  <si>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</si>
  <si>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</si>
  <si>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</si>
  <si>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Digikey</t>
  </si>
  <si>
    <t>Size</t>
  </si>
  <si>
    <t>1Kx8</t>
  </si>
  <si>
    <t>32Kx8</t>
  </si>
  <si>
    <t>64Kx8</t>
  </si>
  <si>
    <t>Interface</t>
  </si>
  <si>
    <t>I2C</t>
  </si>
  <si>
    <t>Clk Freq</t>
  </si>
  <si>
    <t>400kHz</t>
  </si>
  <si>
    <t>1MHz</t>
  </si>
  <si>
    <t>Package</t>
  </si>
  <si>
    <t>8-SOIC</t>
  </si>
  <si>
    <t>STMicroelectronics</t>
  </si>
  <si>
    <t>M24C08-RMN6TP</t>
  </si>
  <si>
    <t>M24256E-FMN6TP</t>
  </si>
  <si>
    <t>M24512E-FMN6TP</t>
  </si>
  <si>
    <t>497-M24512E-FMN6TPCT-ND</t>
  </si>
  <si>
    <t>497-M24256E-FMN6TPCT-ND</t>
  </si>
  <si>
    <t>497-8637-1-ND</t>
  </si>
  <si>
    <t>https://www.st.com/content/ccc/resource/technical/document/datasheet/cc/f5/a5/01/6f/4b/47/d2/DM00070057.pdf/files/DM00070057.pdf/jcr:content/translations/en.DM0007</t>
  </si>
  <si>
    <t>https://www.st.com/resource/en/datasheet/m24256e-f.pdf</t>
  </si>
  <si>
    <t>https://www.st.com/resource/en/datasheet/m24512e-f.pdf</t>
  </si>
  <si>
    <t>Write Time</t>
  </si>
  <si>
    <t>5ms</t>
  </si>
  <si>
    <t>4ms</t>
  </si>
  <si>
    <t>Access Time</t>
  </si>
  <si>
    <t>900ns</t>
  </si>
  <si>
    <t>450ns</t>
  </si>
  <si>
    <t> </t>
  </si>
  <si>
    <t>0Dan_ICs - Memory:M24C08-RMN6TP</t>
  </si>
  <si>
    <t>0Dan_ICs - Memory:M24256E-FMN6TP</t>
  </si>
  <si>
    <t>0Dan_ICs - Memory:M24512E-FMN6TP</t>
  </si>
  <si>
    <t>ICs:SOIC-8_3.9x4.9mm_P1.27mm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</si>
</sst>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9"/>
  <sheetViews>
    <sheetView tabSelected="1" topLeftCell="J1" workbookViewId="0">
      <selection activeCell="R9" sqref="R9"/>
    </sheetView>
  </sheetViews>
  <sheetFormatPr defaultRowHeight="14.4" x14ac:dyDescent="0.3"/>
  <cols>
    <col min="3" max="3" width="18.33203125" bestFit="1" customWidth="1"/>
    <col min="8" max="8" width="10" bestFit="1" customWidth="1"/>
    <col min="9" max="9" width="10.88671875" bestFit="1" customWidth="1"/>
    <col min="11" max="11" width="16.6640625" bestFit="1" customWidth="1"/>
    <col min="12" max="12" width="16.33203125" bestFit="1" customWidth="1"/>
    <col min="13" max="13" width="9.6640625" bestFit="1" customWidth="1"/>
    <col min="14" max="14" width="12.109375" bestFit="1" customWidth="1"/>
    <col min="16" max="16" width="33.44140625" bestFit="1" customWidth="1"/>
    <col min="25" max="25" width="15" bestFit="1" customWidth="1"/>
  </cols>
  <sheetData>
    <row r="1" spans="2:26" x14ac:dyDescent="0.3">
      <c r="B1" s="1"/>
      <c r="L1" s="1"/>
    </row>
    <row r="2" spans="2:26" x14ac:dyDescent="0.3">
      <c r="B2" t="s">
        <v>0</v>
      </c>
      <c r="C2">
        <f>COUNTA(C7:C9999)</f>
        <v>3</v>
      </c>
      <c r="D2">
        <f t="shared" ref="D2:R2" si="0">COUNTA(D7:D9999)</f>
        <v>3</v>
      </c>
      <c r="E2">
        <f t="shared" si="0"/>
        <v>3</v>
      </c>
      <c r="F2">
        <f t="shared" ref="F2:J2" si="1">COUNTA(F7:F9999)</f>
        <v>3</v>
      </c>
      <c r="G2">
        <f t="shared" si="1"/>
        <v>3</v>
      </c>
      <c r="H2">
        <f t="shared" si="1"/>
        <v>3</v>
      </c>
      <c r="I2">
        <f t="shared" si="1"/>
        <v>3</v>
      </c>
      <c r="J2">
        <f t="shared" si="1"/>
        <v>3</v>
      </c>
      <c r="K2">
        <f t="shared" si="0"/>
        <v>3</v>
      </c>
      <c r="L2">
        <f t="shared" si="0"/>
        <v>3</v>
      </c>
      <c r="M2">
        <f t="shared" si="0"/>
        <v>3</v>
      </c>
      <c r="N2">
        <f t="shared" si="0"/>
        <v>3</v>
      </c>
      <c r="O2">
        <f t="shared" si="0"/>
        <v>3</v>
      </c>
      <c r="P2">
        <f t="shared" si="0"/>
        <v>3</v>
      </c>
      <c r="Q2">
        <f t="shared" si="0"/>
        <v>3</v>
      </c>
      <c r="R2">
        <f t="shared" si="0"/>
        <v>3</v>
      </c>
      <c r="Y2" t="s">
        <v>1</v>
      </c>
      <c r="Z2">
        <f>AVERAGE(V7:V9999)</f>
        <v>100</v>
      </c>
    </row>
    <row r="3" spans="2:26" x14ac:dyDescent="0.3">
      <c r="Y3" t="s">
        <v>2</v>
      </c>
      <c r="Z3">
        <f>MAX(C2:R2)</f>
        <v>3</v>
      </c>
    </row>
    <row r="4" spans="2:26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Y4" t="s">
        <v>4</v>
      </c>
      <c r="Z4">
        <f>SUM(W7:W9999)</f>
        <v>3</v>
      </c>
    </row>
    <row r="5" spans="2:26" x14ac:dyDescent="0.3">
      <c r="Y5" t="s">
        <v>5</v>
      </c>
      <c r="Z5">
        <f>COUNTIF(V7:V9999,"&lt;100")</f>
        <v>0</v>
      </c>
    </row>
    <row r="6" spans="2:26" x14ac:dyDescent="0.3">
      <c r="C6" t="s">
        <v>6</v>
      </c>
      <c r="D6" t="s">
        <v>7</v>
      </c>
      <c r="E6" t="s">
        <v>21</v>
      </c>
      <c r="F6" t="s">
        <v>25</v>
      </c>
      <c r="G6" t="s">
        <v>30</v>
      </c>
      <c r="H6" t="s">
        <v>42</v>
      </c>
      <c r="I6" t="s">
        <v>45</v>
      </c>
      <c r="J6" t="s">
        <v>27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U6" t="s">
        <v>16</v>
      </c>
      <c r="V6" t="s">
        <v>17</v>
      </c>
      <c r="W6" t="s">
        <v>18</v>
      </c>
    </row>
    <row r="7" spans="2:26" x14ac:dyDescent="0.3">
      <c r="C7" t="str">
        <f>_xlfn.CONCAT(E7," ",F7," ",G7," ",R7)</f>
        <v>1Kx8 I2C 8-SOIC  </v>
      </c>
      <c r="D7" t="str">
        <f>L7</f>
        <v>M24C08-RMN6TP</v>
      </c>
      <c r="E7" t="s">
        <v>22</v>
      </c>
      <c r="F7" t="s">
        <v>26</v>
      </c>
      <c r="G7" t="s">
        <v>31</v>
      </c>
      <c r="H7" t="s">
        <v>43</v>
      </c>
      <c r="I7" t="s">
        <v>46</v>
      </c>
      <c r="J7" t="s">
        <v>28</v>
      </c>
      <c r="K7" t="s">
        <v>32</v>
      </c>
      <c r="L7" t="s">
        <v>33</v>
      </c>
      <c r="M7" t="s">
        <v>20</v>
      </c>
      <c r="N7" t="s">
        <v>38</v>
      </c>
      <c r="O7" t="s">
        <v>39</v>
      </c>
      <c r="P7" t="s">
        <v>49</v>
      </c>
      <c r="Q7" t="s">
        <v>52</v>
      </c>
      <c r="R7" t="s">
        <v>48</v>
      </c>
      <c r="U7">
        <f>COUNTBLANK(C7:R7)</f>
        <v>0</v>
      </c>
      <c r="V7">
        <f>100*COUNTA(C7:R7)/$Z$7</f>
        <v>100</v>
      </c>
      <c r="W7">
        <f>IF(V7=100,1,0)</f>
        <v>1</v>
      </c>
      <c r="Y7" t="s">
        <v>19</v>
      </c>
      <c r="Z7">
        <f>SUM(C4:R4)</f>
        <v>16</v>
      </c>
    </row>
    <row r="8" spans="2:26" x14ac:dyDescent="0.3">
      <c r="C8" t="str">
        <f t="shared" ref="C8:C9" si="2">_xlfn.CONCAT(E8," ",F8," ",G8," ",R8)</f>
        <v>32Kx8 I2C 8-SOIC  </v>
      </c>
      <c r="D8" t="str">
        <f t="shared" ref="D8:D9" si="3">L8</f>
        <v>M24256E-FMN6TP</v>
      </c>
      <c r="E8" t="s">
        <v>23</v>
      </c>
      <c r="F8" t="s">
        <v>26</v>
      </c>
      <c r="G8" t="s">
        <v>31</v>
      </c>
      <c r="H8" t="s">
        <v>43</v>
      </c>
      <c r="I8" t="s">
        <v>47</v>
      </c>
      <c r="J8" t="s">
        <v>29</v>
      </c>
      <c r="K8" t="s">
        <v>32</v>
      </c>
      <c r="L8" t="s">
        <v>34</v>
      </c>
      <c r="M8" t="s">
        <v>20</v>
      </c>
      <c r="N8" t="s">
        <v>37</v>
      </c>
      <c r="O8" t="s">
        <v>40</v>
      </c>
      <c r="P8" t="s">
        <v>50</v>
      </c>
      <c r="Q8" t="s">
        <v>52</v>
      </c>
      <c r="R8" t="s">
        <v>48</v>
      </c>
      <c r="U8">
        <f t="shared" ref="U8:U9" si="4">COUNTBLANK(C8:R8)</f>
        <v>0</v>
      </c>
      <c r="V8">
        <f t="shared" ref="V8:V9" si="5">100*COUNTA(C8:R8)/$Z$7</f>
        <v>100</v>
      </c>
      <c r="W8">
        <f t="shared" ref="W8:W9" si="6">IF(V8=100,1,0)</f>
        <v>1</v>
      </c>
    </row>
    <row r="9" spans="2:26" x14ac:dyDescent="0.3">
      <c r="C9" t="str">
        <f t="shared" si="2"/>
        <v>64Kx8 I2C 8-SOIC  </v>
      </c>
      <c r="D9" t="str">
        <f t="shared" si="3"/>
        <v>M24512E-FMN6TP</v>
      </c>
      <c r="E9" t="s">
        <v>24</v>
      </c>
      <c r="F9" t="s">
        <v>26</v>
      </c>
      <c r="G9" t="s">
        <v>31</v>
      </c>
      <c r="H9" t="s">
        <v>44</v>
      </c>
      <c r="I9" t="s">
        <v>47</v>
      </c>
      <c r="J9" t="s">
        <v>29</v>
      </c>
      <c r="K9" t="s">
        <v>32</v>
      </c>
      <c r="L9" t="s">
        <v>35</v>
      </c>
      <c r="M9" t="s">
        <v>20</v>
      </c>
      <c r="N9" t="s">
        <v>36</v>
      </c>
      <c r="O9" s="2" t="s">
        <v>41</v>
      </c>
      <c r="P9" t="s">
        <v>51</v>
      </c>
      <c r="Q9" t="s">
        <v>52</v>
      </c>
      <c r="R9" t="s">
        <v>48</v>
      </c>
      <c r="U9">
        <f t="shared" si="4"/>
        <v>0</v>
      </c>
      <c r="V9">
        <f t="shared" si="5"/>
        <v>100</v>
      </c>
      <c r="W9">
        <f t="shared" si="6"/>
        <v>1</v>
      </c>
    </row>
  </sheetData>
  <conditionalFormatting sqref="C7:R28">
    <cfRule type="containsBlanks" dxfId="0" priority="1">
      <formula>LEN(TRIM(C7))=0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2025-04-10T17:01:09Z</dcterms:modified>
</cp:coreProperties>
</file>