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To Add v2\"/>
    </mc:Choice>
  </mc:AlternateContent>
  <xr:revisionPtr revIDLastSave="0" documentId="13_ncr:1_{6896360D-6A30-4621-A9CF-B6D5F64EF95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S8" i="1" s="1"/>
  <c r="C9" i="1"/>
  <c r="S9" i="1" s="1"/>
  <c r="D9" i="1"/>
  <c r="C10" i="1"/>
  <c r="S10" i="1" s="1"/>
  <c r="D10" i="1"/>
  <c r="T10" i="1" s="1"/>
  <c r="U10" i="1" s="1"/>
  <c r="C11" i="1"/>
  <c r="D11" i="1"/>
  <c r="C12" i="1"/>
  <c r="D12" i="1"/>
  <c r="C13" i="1"/>
  <c r="S13" i="1" s="1"/>
  <c r="D13" i="1"/>
  <c r="C14" i="1"/>
  <c r="D14" i="1"/>
  <c r="S14" i="1" s="1"/>
  <c r="C15" i="1"/>
  <c r="S15" i="1" s="1"/>
  <c r="D15" i="1"/>
  <c r="C16" i="1"/>
  <c r="D16" i="1"/>
  <c r="C17" i="1"/>
  <c r="D17" i="1"/>
  <c r="H2" i="1"/>
  <c r="C7" i="1"/>
  <c r="E2" i="1"/>
  <c r="F2" i="1"/>
  <c r="G2" i="1"/>
  <c r="D7" i="1"/>
  <c r="X7" i="1"/>
  <c r="I2" i="1"/>
  <c r="J2" i="1"/>
  <c r="K2" i="1"/>
  <c r="L2" i="1"/>
  <c r="M2" i="1"/>
  <c r="N2" i="1"/>
  <c r="O2" i="1"/>
  <c r="P2" i="1"/>
  <c r="S12" i="1" l="1"/>
  <c r="T11" i="1"/>
  <c r="U11" i="1" s="1"/>
  <c r="S16" i="1"/>
  <c r="T17" i="1"/>
  <c r="U17" i="1" s="1"/>
  <c r="S17" i="1"/>
  <c r="T16" i="1"/>
  <c r="U16" i="1" s="1"/>
  <c r="T15" i="1"/>
  <c r="U15" i="1" s="1"/>
  <c r="C2" i="1"/>
  <c r="S11" i="1"/>
  <c r="T14" i="1"/>
  <c r="U14" i="1" s="1"/>
  <c r="T9" i="1"/>
  <c r="U9" i="1" s="1"/>
  <c r="T13" i="1"/>
  <c r="U13" i="1" s="1"/>
  <c r="T8" i="1"/>
  <c r="U8" i="1" s="1"/>
  <c r="T12" i="1"/>
  <c r="U12" i="1" s="1"/>
  <c r="S7" i="1"/>
  <c r="T7" i="1"/>
  <c r="U7" i="1" s="1"/>
  <c r="D2" i="1"/>
  <c r="X3" i="1" l="1"/>
  <c r="X4" i="1"/>
  <c r="X5" i="1"/>
  <c r="X2" i="1"/>
</calcChain>
</file>

<file path=xl/sharedStrings.xml><?xml version="1.0" encoding="utf-8"?>
<sst xmlns="http://schemas.openxmlformats.org/spreadsheetml/2006/main" count="156" uniqueCount="92">
  <si>
    <t>Totals</t>
  </si>
  <si>
    <t>% Completed</t>
  </si>
  <si>
    <t>Entries</t>
  </si>
  <si>
    <t>DB Param</t>
  </si>
  <si>
    <t>Total Complete</t>
  </si>
  <si>
    <t>Total Incomplete</t>
  </si>
  <si>
    <t>Name</t>
  </si>
  <si>
    <t>Value</t>
  </si>
  <si>
    <t>MFG</t>
  </si>
  <si>
    <t>MFG PN</t>
  </si>
  <si>
    <t>Distributor</t>
  </si>
  <si>
    <t>Distributor Pn</t>
  </si>
  <si>
    <t>Datasheet</t>
  </si>
  <si>
    <t>Symbol</t>
  </si>
  <si>
    <t>Footprint</t>
  </si>
  <si>
    <t>Comment</t>
  </si>
  <si>
    <t>Blanks</t>
  </si>
  <si>
    <t>% Filled</t>
  </si>
  <si>
    <t>Complete?</t>
  </si>
  <si>
    <t>DB Params</t>
  </si>
  <si>
    <t>2508056017Y2</t>
  </si>
  <si>
    <t>Fair-Rite Products Corp.</t>
  </si>
  <si>
    <t>Digikey</t>
  </si>
  <si>
    <t>1934-1487-1-ND</t>
  </si>
  <si>
    <t>https://fair-rite.com/product/chip-beads-2508056017y2/</t>
  </si>
  <si>
    <t>0Dan_Passives:FB</t>
  </si>
  <si>
    <t>Inductors_SMD:L_0805_2012Metric</t>
  </si>
  <si>
    <t> </t>
  </si>
  <si>
    <t>Z@Freq</t>
  </si>
  <si>
    <t>600Ω@100MHz</t>
  </si>
  <si>
    <t>Imax</t>
  </si>
  <si>
    <t>2A</t>
  </si>
  <si>
    <t>DCR (max)</t>
  </si>
  <si>
    <t>0.1Ω</t>
  </si>
  <si>
    <t>Package</t>
  </si>
  <si>
    <t>0805</t>
  </si>
  <si>
    <t>BLM15AG601SN1D</t>
  </si>
  <si>
    <t>0402</t>
  </si>
  <si>
    <t>Murata Electronics</t>
  </si>
  <si>
    <t>0.3A</t>
  </si>
  <si>
    <t>0.52Ω</t>
  </si>
  <si>
    <t>https://www.murata.com/en-us/products/productdata/8796740059166/ENFA0018.pdf</t>
  </si>
  <si>
    <t>490-1006-1-ND</t>
  </si>
  <si>
    <t>BLM15AG221SN1D</t>
  </si>
  <si>
    <t>490-5178-1-ND</t>
  </si>
  <si>
    <t>220Ω@100MHz</t>
  </si>
  <si>
    <t>0.45A</t>
  </si>
  <si>
    <t>0.29Ω</t>
  </si>
  <si>
    <t>BLM15AX102SN1D</t>
  </si>
  <si>
    <t>490-5442-1-ND</t>
  </si>
  <si>
    <t>1kΩ@100MHz</t>
  </si>
  <si>
    <t>0.35A</t>
  </si>
  <si>
    <t>0.49Ω</t>
  </si>
  <si>
    <t>0603</t>
  </si>
  <si>
    <t>BLM18KG121TN1D</t>
  </si>
  <si>
    <t>490-5254-1-ND</t>
  </si>
  <si>
    <t>https://www.murata.com/products/productdata/8796738650142/ENFA0003.pdf</t>
  </si>
  <si>
    <t>120Ω@100MHz</t>
  </si>
  <si>
    <t>3A</t>
  </si>
  <si>
    <t>0.03Ω</t>
  </si>
  <si>
    <t>MPZ1608B471ATA00</t>
  </si>
  <si>
    <t>TDK Corporation</t>
  </si>
  <si>
    <t>445-MPZ1608B471ATA00CT-ND</t>
  </si>
  <si>
    <t>https://product.tdk.com/en/system/files/dam/doc/product/emc/emc/beads/catalog/beads_commercial_power_mpz1608_en.pdf</t>
  </si>
  <si>
    <t>470Ω@100MHz</t>
  </si>
  <si>
    <t>1A</t>
  </si>
  <si>
    <t>0.15Ω</t>
  </si>
  <si>
    <t>BLM18KG601SN1D</t>
  </si>
  <si>
    <t>490-5258-1-ND</t>
  </si>
  <si>
    <t>1.3A</t>
  </si>
  <si>
    <t>FBMH1608HM102-T</t>
  </si>
  <si>
    <t>Taiyo Yuden</t>
  </si>
  <si>
    <t>587-1739-1-ND</t>
  </si>
  <si>
    <t>https://mm.digikey.com/Volume0/opasdata/d220001/medias/docus/3715/FBMH1608HM102-T_SS.pdf</t>
  </si>
  <si>
    <t>0.6A</t>
  </si>
  <si>
    <t>0.35Ω</t>
  </si>
  <si>
    <t>2508051217Y6</t>
  </si>
  <si>
    <t>1934-1472-2-ND</t>
  </si>
  <si>
    <t>https://fair-rite.com/product/chip-beads-2508051217y6/</t>
  </si>
  <si>
    <t>6A</t>
  </si>
  <si>
    <t>0.025Ω</t>
  </si>
  <si>
    <t>BLM21PG221SN1D</t>
  </si>
  <si>
    <t>490-1054-1-ND</t>
  </si>
  <si>
    <t>https://www.murata.com/en-us/products/en-us/products/productdata/8796738977822/ENFA0005.pdf</t>
  </si>
  <si>
    <t>0.045Ω</t>
  </si>
  <si>
    <t>2508051527Y0</t>
  </si>
  <si>
    <t>1934-1470-1-ND</t>
  </si>
  <si>
    <t>https://fair-rite.com/product/chip-beads-2508051527y0/</t>
  </si>
  <si>
    <t>1.5kΩ@100MHz</t>
  </si>
  <si>
    <t>0.7Ω</t>
  </si>
  <si>
    <t>Inductors_SMD:L_0402_1005Metric</t>
  </si>
  <si>
    <t>Inductors_SMD:L_0603_1608Metric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</si>
</sst>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Fill="1"/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abSelected="1" topLeftCell="I1" workbookViewId="0">
      <selection activeCell="C7" sqref="C7"/>
    </sheetView>
  </sheetViews>
  <sheetFormatPr defaultRowHeight="14.4" x14ac:dyDescent="0.3"/>
  <cols>
    <col min="3" max="3" width="32.6640625" bestFit="1" customWidth="1"/>
    <col min="4" max="4" width="24.44140625" bestFit="1" customWidth="1"/>
    <col min="5" max="5" width="13.88671875" bestFit="1" customWidth="1"/>
    <col min="7" max="7" width="9.44140625" bestFit="1" customWidth="1"/>
    <col min="8" max="8" width="9.44140625" customWidth="1"/>
    <col min="9" max="9" width="20.5546875" bestFit="1" customWidth="1"/>
    <col min="10" max="10" width="18.109375" bestFit="1" customWidth="1"/>
    <col min="11" max="11" width="9.6640625" bestFit="1" customWidth="1"/>
    <col min="12" max="12" width="14.6640625" bestFit="1" customWidth="1"/>
    <col min="14" max="14" width="15.5546875" bestFit="1" customWidth="1"/>
    <col min="15" max="15" width="30.77734375" bestFit="1" customWidth="1"/>
    <col min="23" max="23" width="15" bestFit="1" customWidth="1"/>
  </cols>
  <sheetData>
    <row r="1" spans="1:24" x14ac:dyDescent="0.3">
      <c r="B1" s="1"/>
      <c r="J1" s="1"/>
    </row>
    <row r="2" spans="1:24" x14ac:dyDescent="0.3">
      <c r="B2" t="s">
        <v>0</v>
      </c>
      <c r="C2">
        <f>COUNTA(C7:C9998)</f>
        <v>11</v>
      </c>
      <c r="D2">
        <f>COUNTA(D7:D9998)</f>
        <v>11</v>
      </c>
      <c r="E2">
        <f>COUNTA(E7:E9998)</f>
        <v>11</v>
      </c>
      <c r="F2">
        <f>COUNTA(F7:F9998)</f>
        <v>11</v>
      </c>
      <c r="G2">
        <f>COUNTA(G7:G9998)</f>
        <v>11</v>
      </c>
      <c r="H2">
        <f>COUNTA(H7:H9998)</f>
        <v>11</v>
      </c>
      <c r="I2">
        <f>COUNTA(I7:I9998)</f>
        <v>11</v>
      </c>
      <c r="J2">
        <f>COUNTA(J7:J9998)</f>
        <v>11</v>
      </c>
      <c r="K2">
        <f>COUNTA(K7:K9998)</f>
        <v>11</v>
      </c>
      <c r="L2">
        <f>COUNTA(L7:L9998)</f>
        <v>11</v>
      </c>
      <c r="M2">
        <f>COUNTA(M7:M9998)</f>
        <v>11</v>
      </c>
      <c r="N2">
        <f>COUNTA(N7:N9998)</f>
        <v>11</v>
      </c>
      <c r="O2">
        <f>COUNTA(O7:O9998)</f>
        <v>11</v>
      </c>
      <c r="P2">
        <f>COUNTA(P7:P9998)</f>
        <v>11</v>
      </c>
      <c r="W2" t="s">
        <v>1</v>
      </c>
      <c r="X2">
        <f>AVERAGE(T7:T9998)</f>
        <v>100</v>
      </c>
    </row>
    <row r="3" spans="1:24" x14ac:dyDescent="0.3">
      <c r="W3" t="s">
        <v>2</v>
      </c>
      <c r="X3">
        <f>MAX(C2:P2)</f>
        <v>11</v>
      </c>
    </row>
    <row r="4" spans="1:24" x14ac:dyDescent="0.3">
      <c r="B4" t="s">
        <v>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W4" t="s">
        <v>4</v>
      </c>
      <c r="X4">
        <f>SUM(U7:U9998)</f>
        <v>11</v>
      </c>
    </row>
    <row r="5" spans="1:24" x14ac:dyDescent="0.3">
      <c r="W5" t="s">
        <v>5</v>
      </c>
      <c r="X5">
        <f>COUNTIF(T7:T9998,"&lt;100")</f>
        <v>0</v>
      </c>
    </row>
    <row r="6" spans="1:24" x14ac:dyDescent="0.3">
      <c r="C6" t="s">
        <v>6</v>
      </c>
      <c r="D6" t="s">
        <v>7</v>
      </c>
      <c r="E6" t="s">
        <v>28</v>
      </c>
      <c r="F6" t="s">
        <v>30</v>
      </c>
      <c r="G6" t="s">
        <v>32</v>
      </c>
      <c r="H6" t="s">
        <v>34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S6" t="s">
        <v>16</v>
      </c>
      <c r="T6" t="s">
        <v>17</v>
      </c>
      <c r="U6" t="s">
        <v>18</v>
      </c>
    </row>
    <row r="7" spans="1:24" x14ac:dyDescent="0.3">
      <c r="A7">
        <v>1</v>
      </c>
      <c r="C7" t="str">
        <f>_xlfn.CONCAT(E7," ",F7," ",G7,"DCR ",H7)</f>
        <v>600Ω@100MHz 2A 0.1ΩDCR 0805</v>
      </c>
      <c r="D7" t="str">
        <f>_xlfn.CONCAT(E7," ",G7,"DCR")</f>
        <v>600Ω@100MHz 0.1ΩDCR</v>
      </c>
      <c r="E7" t="s">
        <v>29</v>
      </c>
      <c r="F7" t="s">
        <v>31</v>
      </c>
      <c r="G7" t="s">
        <v>33</v>
      </c>
      <c r="H7" s="2" t="s">
        <v>35</v>
      </c>
      <c r="I7" t="s">
        <v>21</v>
      </c>
      <c r="J7" t="s">
        <v>20</v>
      </c>
      <c r="K7" t="s">
        <v>22</v>
      </c>
      <c r="L7" t="s">
        <v>23</v>
      </c>
      <c r="M7" t="s">
        <v>24</v>
      </c>
      <c r="N7" t="s">
        <v>25</v>
      </c>
      <c r="O7" t="s">
        <v>26</v>
      </c>
      <c r="P7" t="s">
        <v>27</v>
      </c>
      <c r="S7">
        <f>COUNTBLANK(C7:P7)</f>
        <v>0</v>
      </c>
      <c r="T7">
        <f>100*COUNTA(C7:P7)/$X$7</f>
        <v>100</v>
      </c>
      <c r="U7">
        <f>IF(T7=100,1,0)</f>
        <v>1</v>
      </c>
      <c r="W7" t="s">
        <v>19</v>
      </c>
      <c r="X7">
        <f>SUM(C4:P4)</f>
        <v>14</v>
      </c>
    </row>
    <row r="8" spans="1:24" x14ac:dyDescent="0.3">
      <c r="A8">
        <v>2</v>
      </c>
      <c r="C8" t="str">
        <f t="shared" ref="C8:C17" si="0">_xlfn.CONCAT(E8," ",F8," ",G8,"DCR ",H8)</f>
        <v>220Ω@100MHz 0.45A 0.29ΩDCR 0402</v>
      </c>
      <c r="D8" t="str">
        <f t="shared" ref="D8:D17" si="1">_xlfn.CONCAT(E8," ",G8,"DCR")</f>
        <v>220Ω@100MHz 0.29ΩDCR</v>
      </c>
      <c r="E8" s="3" t="s">
        <v>45</v>
      </c>
      <c r="F8" t="s">
        <v>46</v>
      </c>
      <c r="G8" t="s">
        <v>47</v>
      </c>
      <c r="H8" s="2" t="s">
        <v>37</v>
      </c>
      <c r="I8" t="s">
        <v>38</v>
      </c>
      <c r="J8" t="s">
        <v>43</v>
      </c>
      <c r="K8" t="s">
        <v>22</v>
      </c>
      <c r="L8" t="s">
        <v>44</v>
      </c>
      <c r="M8" t="s">
        <v>41</v>
      </c>
      <c r="N8" t="s">
        <v>25</v>
      </c>
      <c r="O8" t="s">
        <v>90</v>
      </c>
      <c r="P8" t="s">
        <v>27</v>
      </c>
      <c r="S8">
        <f t="shared" ref="S8:S17" si="2">COUNTBLANK(C8:P8)</f>
        <v>0</v>
      </c>
      <c r="T8">
        <f t="shared" ref="T8:T17" si="3">100*COUNTA(C8:P8)/$X$7</f>
        <v>100</v>
      </c>
      <c r="U8">
        <f t="shared" ref="U8:U17" si="4">IF(T8=100,1,0)</f>
        <v>1</v>
      </c>
    </row>
    <row r="9" spans="1:24" x14ac:dyDescent="0.3">
      <c r="A9">
        <v>3</v>
      </c>
      <c r="C9" t="str">
        <f t="shared" si="0"/>
        <v>600Ω@100MHz 0.3A 0.52ΩDCR 0402</v>
      </c>
      <c r="D9" t="str">
        <f t="shared" si="1"/>
        <v>600Ω@100MHz 0.52ΩDCR</v>
      </c>
      <c r="E9" t="s">
        <v>29</v>
      </c>
      <c r="F9" t="s">
        <v>39</v>
      </c>
      <c r="G9" t="s">
        <v>40</v>
      </c>
      <c r="H9" s="2" t="s">
        <v>37</v>
      </c>
      <c r="I9" t="s">
        <v>38</v>
      </c>
      <c r="J9" t="s">
        <v>36</v>
      </c>
      <c r="K9" t="s">
        <v>22</v>
      </c>
      <c r="L9" t="s">
        <v>42</v>
      </c>
      <c r="M9" t="s">
        <v>41</v>
      </c>
      <c r="N9" t="s">
        <v>25</v>
      </c>
      <c r="O9" t="s">
        <v>90</v>
      </c>
      <c r="P9" t="s">
        <v>27</v>
      </c>
      <c r="S9">
        <f t="shared" si="2"/>
        <v>0</v>
      </c>
      <c r="T9">
        <f t="shared" si="3"/>
        <v>100</v>
      </c>
      <c r="U9">
        <f t="shared" si="4"/>
        <v>1</v>
      </c>
    </row>
    <row r="10" spans="1:24" x14ac:dyDescent="0.3">
      <c r="A10">
        <v>4</v>
      </c>
      <c r="C10" t="str">
        <f t="shared" si="0"/>
        <v>1kΩ@100MHz 0.35A 0.49ΩDCR 0402</v>
      </c>
      <c r="D10" t="str">
        <f t="shared" si="1"/>
        <v>1kΩ@100MHz 0.49ΩDCR</v>
      </c>
      <c r="E10" s="3" t="s">
        <v>50</v>
      </c>
      <c r="F10" t="s">
        <v>51</v>
      </c>
      <c r="G10" t="s">
        <v>52</v>
      </c>
      <c r="H10" s="2" t="s">
        <v>37</v>
      </c>
      <c r="I10" t="s">
        <v>38</v>
      </c>
      <c r="J10" t="s">
        <v>48</v>
      </c>
      <c r="K10" t="s">
        <v>22</v>
      </c>
      <c r="L10" t="s">
        <v>49</v>
      </c>
      <c r="M10" t="s">
        <v>41</v>
      </c>
      <c r="N10" t="s">
        <v>25</v>
      </c>
      <c r="O10" t="s">
        <v>90</v>
      </c>
      <c r="P10" t="s">
        <v>27</v>
      </c>
      <c r="S10">
        <f t="shared" si="2"/>
        <v>0</v>
      </c>
      <c r="T10">
        <f t="shared" si="3"/>
        <v>100</v>
      </c>
      <c r="U10">
        <f t="shared" si="4"/>
        <v>1</v>
      </c>
    </row>
    <row r="11" spans="1:24" x14ac:dyDescent="0.3">
      <c r="A11">
        <v>5</v>
      </c>
      <c r="C11" t="str">
        <f t="shared" si="0"/>
        <v>120Ω@100MHz 3A 0.03ΩDCR 0603</v>
      </c>
      <c r="D11" t="str">
        <f t="shared" si="1"/>
        <v>120Ω@100MHz 0.03ΩDCR</v>
      </c>
      <c r="E11" s="3" t="s">
        <v>57</v>
      </c>
      <c r="F11" t="s">
        <v>58</v>
      </c>
      <c r="G11" t="s">
        <v>59</v>
      </c>
      <c r="H11" s="2" t="s">
        <v>53</v>
      </c>
      <c r="I11" t="s">
        <v>38</v>
      </c>
      <c r="J11" t="s">
        <v>54</v>
      </c>
      <c r="K11" t="s">
        <v>22</v>
      </c>
      <c r="L11" t="s">
        <v>55</v>
      </c>
      <c r="M11" t="s">
        <v>56</v>
      </c>
      <c r="N11" t="s">
        <v>25</v>
      </c>
      <c r="O11" t="s">
        <v>91</v>
      </c>
      <c r="P11" t="s">
        <v>27</v>
      </c>
      <c r="S11">
        <f t="shared" si="2"/>
        <v>0</v>
      </c>
      <c r="T11">
        <f t="shared" si="3"/>
        <v>100</v>
      </c>
      <c r="U11">
        <f t="shared" si="4"/>
        <v>1</v>
      </c>
    </row>
    <row r="12" spans="1:24" x14ac:dyDescent="0.3">
      <c r="A12">
        <v>6</v>
      </c>
      <c r="C12" t="str">
        <f t="shared" si="0"/>
        <v>470Ω@100MHz 1A 0.15ΩDCR 0603</v>
      </c>
      <c r="D12" t="str">
        <f t="shared" si="1"/>
        <v>470Ω@100MHz 0.15ΩDCR</v>
      </c>
      <c r="E12" s="3" t="s">
        <v>64</v>
      </c>
      <c r="F12" t="s">
        <v>65</v>
      </c>
      <c r="G12" t="s">
        <v>66</v>
      </c>
      <c r="H12" s="2" t="s">
        <v>53</v>
      </c>
      <c r="I12" t="s">
        <v>61</v>
      </c>
      <c r="J12" t="s">
        <v>60</v>
      </c>
      <c r="K12" t="s">
        <v>22</v>
      </c>
      <c r="L12" t="s">
        <v>62</v>
      </c>
      <c r="M12" t="s">
        <v>63</v>
      </c>
      <c r="N12" t="s">
        <v>25</v>
      </c>
      <c r="O12" t="s">
        <v>91</v>
      </c>
      <c r="P12" t="s">
        <v>27</v>
      </c>
      <c r="S12">
        <f t="shared" si="2"/>
        <v>0</v>
      </c>
      <c r="T12">
        <f t="shared" si="3"/>
        <v>100</v>
      </c>
      <c r="U12">
        <f t="shared" si="4"/>
        <v>1</v>
      </c>
    </row>
    <row r="13" spans="1:24" x14ac:dyDescent="0.3">
      <c r="A13">
        <v>7</v>
      </c>
      <c r="C13" t="str">
        <f t="shared" si="0"/>
        <v>600Ω@100MHz 1.3A 0.15ΩDCR 0603</v>
      </c>
      <c r="D13" t="str">
        <f t="shared" si="1"/>
        <v>600Ω@100MHz 0.15ΩDCR</v>
      </c>
      <c r="E13" s="3" t="s">
        <v>29</v>
      </c>
      <c r="F13" t="s">
        <v>69</v>
      </c>
      <c r="G13" t="s">
        <v>66</v>
      </c>
      <c r="H13" s="2" t="s">
        <v>53</v>
      </c>
      <c r="I13" t="s">
        <v>38</v>
      </c>
      <c r="J13" t="s">
        <v>67</v>
      </c>
      <c r="K13" t="s">
        <v>22</v>
      </c>
      <c r="L13" t="s">
        <v>68</v>
      </c>
      <c r="M13" t="s">
        <v>56</v>
      </c>
      <c r="N13" t="s">
        <v>25</v>
      </c>
      <c r="O13" t="s">
        <v>91</v>
      </c>
      <c r="P13" t="s">
        <v>27</v>
      </c>
      <c r="S13">
        <f t="shared" si="2"/>
        <v>0</v>
      </c>
      <c r="T13">
        <f t="shared" si="3"/>
        <v>100</v>
      </c>
      <c r="U13">
        <f t="shared" si="4"/>
        <v>1</v>
      </c>
    </row>
    <row r="14" spans="1:24" x14ac:dyDescent="0.3">
      <c r="A14">
        <v>8</v>
      </c>
      <c r="C14" t="str">
        <f t="shared" si="0"/>
        <v>1kΩ@100MHz 0.6A 0.35ΩDCR 0603</v>
      </c>
      <c r="D14" t="str">
        <f t="shared" si="1"/>
        <v>1kΩ@100MHz 0.35ΩDCR</v>
      </c>
      <c r="E14" s="3" t="s">
        <v>50</v>
      </c>
      <c r="F14" t="s">
        <v>74</v>
      </c>
      <c r="G14" t="s">
        <v>75</v>
      </c>
      <c r="H14" s="2" t="s">
        <v>53</v>
      </c>
      <c r="I14" t="s">
        <v>71</v>
      </c>
      <c r="J14" t="s">
        <v>70</v>
      </c>
      <c r="K14" t="s">
        <v>22</v>
      </c>
      <c r="L14" t="s">
        <v>72</v>
      </c>
      <c r="M14" t="s">
        <v>73</v>
      </c>
      <c r="N14" t="s">
        <v>25</v>
      </c>
      <c r="O14" t="s">
        <v>91</v>
      </c>
      <c r="P14" t="s">
        <v>27</v>
      </c>
      <c r="S14">
        <f t="shared" si="2"/>
        <v>0</v>
      </c>
      <c r="T14">
        <f t="shared" si="3"/>
        <v>100</v>
      </c>
      <c r="U14">
        <f t="shared" si="4"/>
        <v>1</v>
      </c>
    </row>
    <row r="15" spans="1:24" x14ac:dyDescent="0.3">
      <c r="A15">
        <v>9</v>
      </c>
      <c r="C15" t="str">
        <f t="shared" si="0"/>
        <v>120Ω@100MHz 6A 0.025ΩDCR 0805</v>
      </c>
      <c r="D15" t="str">
        <f t="shared" si="1"/>
        <v>120Ω@100MHz 0.025ΩDCR</v>
      </c>
      <c r="E15" s="3" t="s">
        <v>57</v>
      </c>
      <c r="F15" t="s">
        <v>79</v>
      </c>
      <c r="G15" t="s">
        <v>80</v>
      </c>
      <c r="H15" s="2" t="s">
        <v>35</v>
      </c>
      <c r="I15" t="s">
        <v>21</v>
      </c>
      <c r="J15" t="s">
        <v>76</v>
      </c>
      <c r="K15" t="s">
        <v>22</v>
      </c>
      <c r="L15" t="s">
        <v>77</v>
      </c>
      <c r="M15" t="s">
        <v>78</v>
      </c>
      <c r="N15" t="s">
        <v>25</v>
      </c>
      <c r="O15" t="s">
        <v>26</v>
      </c>
      <c r="P15" t="s">
        <v>27</v>
      </c>
      <c r="S15">
        <f t="shared" si="2"/>
        <v>0</v>
      </c>
      <c r="T15">
        <f t="shared" si="3"/>
        <v>100</v>
      </c>
      <c r="U15">
        <f t="shared" si="4"/>
        <v>1</v>
      </c>
    </row>
    <row r="16" spans="1:24" x14ac:dyDescent="0.3">
      <c r="A16">
        <v>10</v>
      </c>
      <c r="C16" t="str">
        <f t="shared" si="0"/>
        <v>220Ω@100MHz 2A 0.045ΩDCR 0805</v>
      </c>
      <c r="D16" t="str">
        <f t="shared" si="1"/>
        <v>220Ω@100MHz 0.045ΩDCR</v>
      </c>
      <c r="E16" s="3" t="s">
        <v>45</v>
      </c>
      <c r="F16" t="s">
        <v>31</v>
      </c>
      <c r="G16" t="s">
        <v>84</v>
      </c>
      <c r="H16" s="2" t="s">
        <v>35</v>
      </c>
      <c r="I16" t="s">
        <v>38</v>
      </c>
      <c r="J16" t="s">
        <v>81</v>
      </c>
      <c r="K16" t="s">
        <v>22</v>
      </c>
      <c r="L16" t="s">
        <v>82</v>
      </c>
      <c r="M16" t="s">
        <v>83</v>
      </c>
      <c r="N16" t="s">
        <v>25</v>
      </c>
      <c r="O16" t="s">
        <v>26</v>
      </c>
      <c r="P16" t="s">
        <v>27</v>
      </c>
      <c r="S16">
        <f t="shared" si="2"/>
        <v>0</v>
      </c>
      <c r="T16">
        <f t="shared" si="3"/>
        <v>100</v>
      </c>
      <c r="U16">
        <f t="shared" si="4"/>
        <v>1</v>
      </c>
    </row>
    <row r="17" spans="1:21" x14ac:dyDescent="0.3">
      <c r="A17">
        <v>11</v>
      </c>
      <c r="C17" t="str">
        <f t="shared" si="0"/>
        <v>1.5kΩ@100MHz 0.3A 0.7ΩDCR 0805</v>
      </c>
      <c r="D17" t="str">
        <f t="shared" si="1"/>
        <v>1.5kΩ@100MHz 0.7ΩDCR</v>
      </c>
      <c r="E17" s="3" t="s">
        <v>88</v>
      </c>
      <c r="F17" t="s">
        <v>39</v>
      </c>
      <c r="G17" t="s">
        <v>89</v>
      </c>
      <c r="H17" s="2" t="s">
        <v>35</v>
      </c>
      <c r="I17" t="s">
        <v>21</v>
      </c>
      <c r="J17" t="s">
        <v>85</v>
      </c>
      <c r="K17" t="s">
        <v>22</v>
      </c>
      <c r="L17" t="s">
        <v>86</v>
      </c>
      <c r="M17" t="s">
        <v>87</v>
      </c>
      <c r="N17" t="s">
        <v>25</v>
      </c>
      <c r="O17" t="s">
        <v>26</v>
      </c>
      <c r="P17" t="s">
        <v>27</v>
      </c>
      <c r="S17">
        <f t="shared" si="2"/>
        <v>0</v>
      </c>
      <c r="T17">
        <f t="shared" si="3"/>
        <v>100</v>
      </c>
      <c r="U17">
        <f t="shared" si="4"/>
        <v>1</v>
      </c>
    </row>
    <row r="18" spans="1:21" x14ac:dyDescent="0.3">
      <c r="H18" s="2"/>
    </row>
    <row r="19" spans="1:21" x14ac:dyDescent="0.3">
      <c r="H19" s="2"/>
    </row>
    <row r="20" spans="1:21" x14ac:dyDescent="0.3">
      <c r="H20" s="2"/>
    </row>
    <row r="21" spans="1:21" x14ac:dyDescent="0.3">
      <c r="H21" s="2"/>
    </row>
    <row r="22" spans="1:21" x14ac:dyDescent="0.3">
      <c r="H22" s="2"/>
    </row>
  </sheetData>
  <conditionalFormatting sqref="C7:P998">
    <cfRule type="containsBlanks" dxfId="2" priority="3">
      <formula>LEN(TRIM(C7))=0</formula>
    </cfRule>
  </conditionalFormatting>
  <conditionalFormatting sqref="J7:J998">
    <cfRule type="duplicateValues" dxfId="1" priority="6"/>
  </conditionalFormatting>
  <conditionalFormatting sqref="L7:L39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2025-04-12T02:29:08Z</dcterms:modified>
</cp:coreProperties>
</file>