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7CA6D4B6-C7D1-4FF7-8E02-0963253CE6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C7" i="1"/>
  <c r="C2" i="1" s="1"/>
  <c r="D7" i="1"/>
  <c r="E2" i="1"/>
  <c r="F2" i="1"/>
  <c r="G2" i="1"/>
  <c r="H2" i="1"/>
  <c r="Y7" i="1"/>
  <c r="I2" i="1"/>
  <c r="J2" i="1"/>
  <c r="K2" i="1"/>
  <c r="L2" i="1"/>
  <c r="M2" i="1"/>
  <c r="N2" i="1"/>
  <c r="O2" i="1"/>
  <c r="Q2" i="1"/>
  <c r="T7" i="1" l="1"/>
  <c r="D2" i="1"/>
  <c r="Y3" i="1" s="1"/>
  <c r="U7" i="1"/>
  <c r="Y2" i="1" s="1"/>
  <c r="Y5" i="1"/>
  <c r="V7" i="1" l="1"/>
  <c r="Y4" i="1" s="1"/>
</calcChain>
</file>

<file path=xl/sharedStrings.xml><?xml version="1.0" encoding="utf-8"?>
<sst xmlns="http://schemas.openxmlformats.org/spreadsheetml/2006/main" count="34" uniqueCount="34">
  <si>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</si>
  <si>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</si>
  <si>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</si>
  <si>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</si>
  <si>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</si>
  <si>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</si>
  <si>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</si>
  <si>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</si>
  <si>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</si>
  <si>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</si>
  <si>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</si>
  <si>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</si>
  <si>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</si>
  <si>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</si>
  <si>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</si>
  <si>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</si>
  <si>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</si>
  <si>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</si>
  <si>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</si>
  <si>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</si>
  <si>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WR9HH1000LCP-F(R6B)</t>
  </si>
  <si>
    <t>1939-2007-ND</t>
  </si>
  <si>
    <t>Digikey</t>
  </si>
  <si>
    <t>GlobTek, Inc.</t>
  </si>
  <si>
    <t>Voltage (v)</t>
  </si>
  <si>
    <t>Current (A)</t>
  </si>
  <si>
    <t>Wattage (W)</t>
  </si>
  <si>
    <t>https://globtek.secure.force.com/spec/?id=01t0c0000097CKB</t>
  </si>
  <si>
    <t>Mating Connector PN</t>
  </si>
  <si>
    <t>PJ-002B</t>
  </si>
  <si>
    <t>Schematic Only</t>
  </si>
  <si>
    <t> </t>
  </si>
  <si>
    <t>Connectors:CUI_PJ-002B</t>
  </si>
  <si>
    <t>0Dan_PSUs_WallWarts:WR9HH1000LCP-F(R6B)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</si>
</sst>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7"/>
  <sheetViews>
    <sheetView tabSelected="1" workbookViewId="0">
      <selection activeCell="Q7" sqref="C7:Q7"/>
    </sheetView>
  </sheetViews>
  <sheetFormatPr defaultRowHeight="14.4" x14ac:dyDescent="0.3"/>
  <cols>
    <col min="3" max="3" width="20.6640625" bestFit="1" customWidth="1"/>
    <col min="4" max="4" width="10.88671875" bestFit="1" customWidth="1"/>
    <col min="5" max="5" width="9.6640625" bestFit="1" customWidth="1"/>
    <col min="7" max="7" width="11.33203125" bestFit="1" customWidth="1"/>
    <col min="8" max="8" width="18.6640625" bestFit="1" customWidth="1"/>
    <col min="10" max="10" width="20.21875" customWidth="1"/>
    <col min="11" max="11" width="9.6640625" bestFit="1" customWidth="1"/>
    <col min="12" max="12" width="12.88671875" bestFit="1" customWidth="1"/>
    <col min="15" max="15" width="21.6640625" bestFit="1" customWidth="1"/>
    <col min="16" max="16" width="13.5546875" bestFit="1" customWidth="1"/>
    <col min="24" max="24" width="15" bestFit="1" customWidth="1"/>
  </cols>
  <sheetData>
    <row r="1" spans="2:25" x14ac:dyDescent="0.3">
      <c r="B1" s="1"/>
      <c r="J1" s="1"/>
    </row>
    <row r="2" spans="2:25" x14ac:dyDescent="0.3">
      <c r="B2" t="s">
        <v>0</v>
      </c>
      <c r="C2">
        <f>COUNTA(C7:C9999)</f>
        <v>1</v>
      </c>
      <c r="D2">
        <f t="shared" ref="D2:Q2" si="0">COUNTA(D7:D9999)</f>
        <v>1</v>
      </c>
      <c r="E2">
        <f t="shared" si="0"/>
        <v>1</v>
      </c>
      <c r="F2">
        <f t="shared" ref="F2:H2" si="1">COUNTA(F7:F9999)</f>
        <v>1</v>
      </c>
      <c r="G2">
        <f t="shared" si="1"/>
        <v>1</v>
      </c>
      <c r="H2">
        <f t="shared" si="1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ref="P2" si="2">COUNTA(P7:P9999)</f>
        <v>1</v>
      </c>
      <c r="Q2">
        <f t="shared" si="0"/>
        <v>1</v>
      </c>
      <c r="X2" t="s">
        <v>1</v>
      </c>
      <c r="Y2">
        <f>AVERAGE(U7:U9999)</f>
        <v>100</v>
      </c>
    </row>
    <row r="3" spans="2:25" x14ac:dyDescent="0.3">
      <c r="X3" t="s">
        <v>2</v>
      </c>
      <c r="Y3">
        <f>MAX(C2:Q2)</f>
        <v>1</v>
      </c>
    </row>
    <row r="4" spans="2:25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X4" t="s">
        <v>4</v>
      </c>
      <c r="Y4">
        <f>SUM(V7:V9999)</f>
        <v>1</v>
      </c>
    </row>
    <row r="5" spans="2:25" x14ac:dyDescent="0.3">
      <c r="X5" t="s">
        <v>5</v>
      </c>
      <c r="Y5">
        <f>COUNTIF(U7:U9999,"&lt;100")</f>
        <v>0</v>
      </c>
    </row>
    <row r="6" spans="2:25" x14ac:dyDescent="0.3">
      <c r="C6" t="s">
        <v>6</v>
      </c>
      <c r="D6" t="s">
        <v>7</v>
      </c>
      <c r="E6" t="s">
        <v>24</v>
      </c>
      <c r="F6" t="s">
        <v>25</v>
      </c>
      <c r="G6" t="s">
        <v>26</v>
      </c>
      <c r="H6" t="s">
        <v>28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30</v>
      </c>
      <c r="Q6" t="s">
        <v>15</v>
      </c>
      <c r="T6" t="s">
        <v>16</v>
      </c>
      <c r="U6" t="s">
        <v>17</v>
      </c>
      <c r="V6" t="s">
        <v>18</v>
      </c>
    </row>
    <row r="7" spans="2:25" x14ac:dyDescent="0.3">
      <c r="C7" t="str">
        <f>_xlfn.CONCAT(D7," Wall Wart ",Q7)</f>
        <v>18V 1A 18W Wall Wart  </v>
      </c>
      <c r="D7" t="str">
        <f>_xlfn.CONCAT(E7,"V ",F7,"A ",G7,"W")</f>
        <v>18V 1A 18W</v>
      </c>
      <c r="E7">
        <v>18</v>
      </c>
      <c r="F7">
        <v>1</v>
      </c>
      <c r="G7">
        <v>18</v>
      </c>
      <c r="H7" t="s">
        <v>29</v>
      </c>
      <c r="I7" t="s">
        <v>23</v>
      </c>
      <c r="J7" t="s">
        <v>20</v>
      </c>
      <c r="K7" t="s">
        <v>22</v>
      </c>
      <c r="L7" t="s">
        <v>21</v>
      </c>
      <c r="M7" t="s">
        <v>27</v>
      </c>
      <c r="N7" t="s">
        <v>33</v>
      </c>
      <c r="O7" t="s">
        <v>32</v>
      </c>
      <c r="P7" t="b">
        <v>1</v>
      </c>
      <c r="Q7" t="s">
        <v>31</v>
      </c>
      <c r="T7">
        <f>COUNTBLANK(C7:Q7)</f>
        <v>0</v>
      </c>
      <c r="U7">
        <f>100*COUNTA(C7:Q7)/$Y$7</f>
        <v>100</v>
      </c>
      <c r="V7">
        <f>IF(U7=100,1,0)</f>
        <v>1</v>
      </c>
      <c r="X7" t="s">
        <v>19</v>
      </c>
      <c r="Y7">
        <f>SUM(C4:Q4)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2025-03-05T16:45:41Z</dcterms:modified>
</cp:coreProperties>
</file>