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To Add v2\"/>
    </mc:Choice>
  </mc:AlternateContent>
  <xr:revisionPtr revIDLastSave="0" documentId="13_ncr:1_{B5929CA9-6F98-4E3D-9837-F48D0A954A22}" xr6:coauthVersionLast="47" xr6:coauthVersionMax="47" xr10:uidLastSave="{00000000-0000-0000-0000-000000000000}"/>
  <bookViews>
    <workbookView xWindow="1536" yWindow="1452" windowWidth="18732" windowHeight="1150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8" i="1" l="1"/>
  <c r="Y148" i="1" s="1"/>
  <c r="V2" i="1"/>
  <c r="C60" i="1"/>
  <c r="Y60" i="1" s="1"/>
  <c r="C61" i="1"/>
  <c r="Y61" i="1" s="1"/>
  <c r="C62" i="1"/>
  <c r="Y62" i="1" s="1"/>
  <c r="C63" i="1"/>
  <c r="Y63" i="1" s="1"/>
  <c r="C64" i="1"/>
  <c r="Y64" i="1" s="1"/>
  <c r="C65" i="1"/>
  <c r="Y65" i="1" s="1"/>
  <c r="C66" i="1"/>
  <c r="Y66" i="1" s="1"/>
  <c r="C67" i="1"/>
  <c r="Y67" i="1" s="1"/>
  <c r="C68" i="1"/>
  <c r="Y68" i="1" s="1"/>
  <c r="C69" i="1"/>
  <c r="C70" i="1"/>
  <c r="Y70" i="1" s="1"/>
  <c r="C71" i="1"/>
  <c r="Y71" i="1" s="1"/>
  <c r="C72" i="1"/>
  <c r="Y72" i="1" s="1"/>
  <c r="C73" i="1"/>
  <c r="C74" i="1"/>
  <c r="Y74" i="1" s="1"/>
  <c r="C75" i="1"/>
  <c r="Y75" i="1" s="1"/>
  <c r="C76" i="1"/>
  <c r="Y76" i="1" s="1"/>
  <c r="C77" i="1"/>
  <c r="Y77" i="1" s="1"/>
  <c r="C78" i="1"/>
  <c r="C79" i="1"/>
  <c r="C80" i="1"/>
  <c r="Y80" i="1" s="1"/>
  <c r="C81" i="1"/>
  <c r="Y81" i="1" s="1"/>
  <c r="C82" i="1"/>
  <c r="Y82" i="1" s="1"/>
  <c r="C83" i="1"/>
  <c r="C84" i="1"/>
  <c r="Y84" i="1" s="1"/>
  <c r="C85" i="1"/>
  <c r="C86" i="1"/>
  <c r="Y86" i="1" s="1"/>
  <c r="C87" i="1"/>
  <c r="Y87" i="1" s="1"/>
  <c r="C88" i="1"/>
  <c r="Y88" i="1" s="1"/>
  <c r="C89" i="1"/>
  <c r="C90" i="1"/>
  <c r="Y90" i="1" s="1"/>
  <c r="C91" i="1"/>
  <c r="Y91" i="1" s="1"/>
  <c r="C92" i="1"/>
  <c r="Y92" i="1" s="1"/>
  <c r="C93" i="1"/>
  <c r="Y93" i="1" s="1"/>
  <c r="C94" i="1"/>
  <c r="Y94" i="1" s="1"/>
  <c r="C95" i="1"/>
  <c r="Y95" i="1" s="1"/>
  <c r="C96" i="1"/>
  <c r="Y96" i="1" s="1"/>
  <c r="C97" i="1"/>
  <c r="Y97" i="1" s="1"/>
  <c r="C98" i="1"/>
  <c r="Y98" i="1" s="1"/>
  <c r="C99" i="1"/>
  <c r="C100" i="1"/>
  <c r="C101" i="1"/>
  <c r="Y101" i="1" s="1"/>
  <c r="C102" i="1"/>
  <c r="Y102" i="1" s="1"/>
  <c r="C103" i="1"/>
  <c r="Y103" i="1" s="1"/>
  <c r="C104" i="1"/>
  <c r="Y104" i="1" s="1"/>
  <c r="C105" i="1"/>
  <c r="Y105" i="1" s="1"/>
  <c r="C106" i="1"/>
  <c r="Y106" i="1" s="1"/>
  <c r="C107" i="1"/>
  <c r="Y107" i="1" s="1"/>
  <c r="C108" i="1"/>
  <c r="Y108" i="1" s="1"/>
  <c r="C109" i="1"/>
  <c r="Y109" i="1" s="1"/>
  <c r="C110" i="1"/>
  <c r="Y110" i="1" s="1"/>
  <c r="C111" i="1"/>
  <c r="Y111" i="1" s="1"/>
  <c r="C112" i="1"/>
  <c r="Y112" i="1" s="1"/>
  <c r="C113" i="1"/>
  <c r="Y113" i="1" s="1"/>
  <c r="C114" i="1"/>
  <c r="C115" i="1"/>
  <c r="Y115" i="1" s="1"/>
  <c r="C116" i="1"/>
  <c r="Y116" i="1" s="1"/>
  <c r="C117" i="1"/>
  <c r="Y117" i="1" s="1"/>
  <c r="C118" i="1"/>
  <c r="Y118" i="1" s="1"/>
  <c r="C119" i="1"/>
  <c r="Y119" i="1" s="1"/>
  <c r="C120" i="1"/>
  <c r="Y120" i="1" s="1"/>
  <c r="C121" i="1"/>
  <c r="Y121" i="1" s="1"/>
  <c r="C122" i="1"/>
  <c r="Y122" i="1" s="1"/>
  <c r="C123" i="1"/>
  <c r="Y123" i="1" s="1"/>
  <c r="C124" i="1"/>
  <c r="Y124" i="1" s="1"/>
  <c r="C125" i="1"/>
  <c r="Y125" i="1" s="1"/>
  <c r="C126" i="1"/>
  <c r="Y126" i="1" s="1"/>
  <c r="C127" i="1"/>
  <c r="Y127" i="1" s="1"/>
  <c r="C128" i="1"/>
  <c r="Y128" i="1" s="1"/>
  <c r="C129" i="1"/>
  <c r="Y129" i="1" s="1"/>
  <c r="C130" i="1"/>
  <c r="C131" i="1"/>
  <c r="Y131" i="1" s="1"/>
  <c r="C132" i="1"/>
  <c r="Y132" i="1" s="1"/>
  <c r="C133" i="1"/>
  <c r="Y133" i="1" s="1"/>
  <c r="C134" i="1"/>
  <c r="Y134" i="1" s="1"/>
  <c r="C135" i="1"/>
  <c r="Y135" i="1" s="1"/>
  <c r="C136" i="1"/>
  <c r="Y136" i="1" s="1"/>
  <c r="C137" i="1"/>
  <c r="Y137" i="1" s="1"/>
  <c r="C138" i="1"/>
  <c r="Y138" i="1" s="1"/>
  <c r="C139" i="1"/>
  <c r="Y139" i="1" s="1"/>
  <c r="C140" i="1"/>
  <c r="Y140" i="1" s="1"/>
  <c r="C141" i="1"/>
  <c r="C142" i="1"/>
  <c r="Y142" i="1" s="1"/>
  <c r="C143" i="1"/>
  <c r="Y143" i="1" s="1"/>
  <c r="C144" i="1"/>
  <c r="Y144" i="1" s="1"/>
  <c r="C145" i="1"/>
  <c r="Y145" i="1" s="1"/>
  <c r="C146" i="1"/>
  <c r="Y146" i="1" s="1"/>
  <c r="C34" i="1"/>
  <c r="Y34" i="1" s="1"/>
  <c r="C35" i="1"/>
  <c r="Y35" i="1" s="1"/>
  <c r="C36" i="1"/>
  <c r="Y36" i="1" s="1"/>
  <c r="C37" i="1"/>
  <c r="C38" i="1"/>
  <c r="Y38" i="1" s="1"/>
  <c r="C39" i="1"/>
  <c r="C40" i="1"/>
  <c r="Y40" i="1" s="1"/>
  <c r="C41" i="1"/>
  <c r="Y41" i="1" s="1"/>
  <c r="C42" i="1"/>
  <c r="Y42" i="1" s="1"/>
  <c r="C43" i="1"/>
  <c r="Y43" i="1" s="1"/>
  <c r="C44" i="1"/>
  <c r="Y44" i="1" s="1"/>
  <c r="C45" i="1"/>
  <c r="Y45" i="1" s="1"/>
  <c r="C46" i="1"/>
  <c r="Y46" i="1" s="1"/>
  <c r="C47" i="1"/>
  <c r="Y47" i="1" s="1"/>
  <c r="C48" i="1"/>
  <c r="Y48" i="1" s="1"/>
  <c r="C49" i="1"/>
  <c r="Y49" i="1" s="1"/>
  <c r="C50" i="1"/>
  <c r="Y50" i="1" s="1"/>
  <c r="C51" i="1"/>
  <c r="Y51" i="1" s="1"/>
  <c r="C52" i="1"/>
  <c r="Y52" i="1" s="1"/>
  <c r="C53" i="1"/>
  <c r="Y53" i="1" s="1"/>
  <c r="C54" i="1"/>
  <c r="Y54" i="1" s="1"/>
  <c r="C55" i="1"/>
  <c r="C56" i="1"/>
  <c r="Y56" i="1" s="1"/>
  <c r="C57" i="1"/>
  <c r="Y57" i="1" s="1"/>
  <c r="C58" i="1"/>
  <c r="Y58" i="1" s="1"/>
  <c r="C59" i="1"/>
  <c r="Y59" i="1" s="1"/>
  <c r="C33" i="1"/>
  <c r="Y33" i="1" s="1"/>
  <c r="C147" i="1"/>
  <c r="Y147" i="1" s="1"/>
  <c r="C32" i="1"/>
  <c r="Y32" i="1" s="1"/>
  <c r="C31" i="1"/>
  <c r="C18" i="1"/>
  <c r="C19" i="1"/>
  <c r="Y19" i="1" s="1"/>
  <c r="C11" i="1"/>
  <c r="Y11" i="1" s="1"/>
  <c r="C10" i="1"/>
  <c r="C12" i="1"/>
  <c r="C13" i="1"/>
  <c r="C14" i="1"/>
  <c r="Y14" i="1" s="1"/>
  <c r="C15" i="1"/>
  <c r="C16" i="1"/>
  <c r="Y16" i="1" s="1"/>
  <c r="C17" i="1"/>
  <c r="Y17" i="1" s="1"/>
  <c r="C20" i="1"/>
  <c r="C21" i="1"/>
  <c r="C22" i="1"/>
  <c r="Y22" i="1" s="1"/>
  <c r="C23" i="1"/>
  <c r="Y23" i="1" s="1"/>
  <c r="C24" i="1"/>
  <c r="Y24" i="1" s="1"/>
  <c r="C25" i="1"/>
  <c r="C26" i="1"/>
  <c r="Y26" i="1" s="1"/>
  <c r="C27" i="1"/>
  <c r="C28" i="1"/>
  <c r="Y28" i="1" s="1"/>
  <c r="C29" i="1"/>
  <c r="C30" i="1"/>
  <c r="Y30" i="1" s="1"/>
  <c r="Y18" i="1" l="1"/>
  <c r="Y21" i="1"/>
  <c r="Y20" i="1"/>
  <c r="Y29" i="1"/>
  <c r="Y15" i="1"/>
  <c r="Y27" i="1"/>
  <c r="Y13" i="1"/>
  <c r="Y12" i="1"/>
  <c r="Y25" i="1"/>
  <c r="Z148" i="1"/>
  <c r="AA148" i="1" s="1"/>
  <c r="Y141" i="1"/>
  <c r="Y130" i="1"/>
  <c r="Y114" i="1"/>
  <c r="Y99" i="1"/>
  <c r="Y79" i="1"/>
  <c r="Y55" i="1"/>
  <c r="Y39" i="1"/>
  <c r="Y37" i="1"/>
  <c r="Y100" i="1"/>
  <c r="Y89" i="1"/>
  <c r="Y85" i="1"/>
  <c r="Y83" i="1"/>
  <c r="Y78" i="1"/>
  <c r="Y73" i="1"/>
  <c r="Y69" i="1"/>
  <c r="Y31" i="1"/>
  <c r="C8" i="1"/>
  <c r="Y8" i="1" s="1"/>
  <c r="C9" i="1"/>
  <c r="Y10" i="1" s="1"/>
  <c r="C7" i="1"/>
  <c r="E2" i="1"/>
  <c r="F2" i="1"/>
  <c r="G2" i="1"/>
  <c r="H2" i="1"/>
  <c r="I2" i="1"/>
  <c r="J2" i="1"/>
  <c r="K2" i="1"/>
  <c r="L2" i="1"/>
  <c r="M2" i="1"/>
  <c r="AD7" i="1"/>
  <c r="D2" i="1"/>
  <c r="N2" i="1"/>
  <c r="O2" i="1"/>
  <c r="P2" i="1"/>
  <c r="Q2" i="1"/>
  <c r="R2" i="1"/>
  <c r="S2" i="1"/>
  <c r="T2" i="1"/>
  <c r="U2" i="1"/>
  <c r="Z107" i="1" l="1"/>
  <c r="AA107" i="1" s="1"/>
  <c r="Z134" i="1"/>
  <c r="AA134" i="1" s="1"/>
  <c r="Z53" i="1"/>
  <c r="AA53" i="1" s="1"/>
  <c r="Z48" i="1"/>
  <c r="AA48" i="1" s="1"/>
  <c r="Z112" i="1"/>
  <c r="AA112" i="1" s="1"/>
  <c r="Z123" i="1"/>
  <c r="AA123" i="1" s="1"/>
  <c r="Z64" i="1"/>
  <c r="AA64" i="1" s="1"/>
  <c r="Z42" i="1"/>
  <c r="AA42" i="1" s="1"/>
  <c r="Z76" i="1"/>
  <c r="AA76" i="1" s="1"/>
  <c r="Z86" i="1"/>
  <c r="AA86" i="1" s="1"/>
  <c r="Z117" i="1"/>
  <c r="AA117" i="1" s="1"/>
  <c r="Z139" i="1"/>
  <c r="AA139" i="1" s="1"/>
  <c r="Z144" i="1"/>
  <c r="AA144" i="1" s="1"/>
  <c r="Z38" i="1"/>
  <c r="AA38" i="1" s="1"/>
  <c r="Z54" i="1"/>
  <c r="AA54" i="1" s="1"/>
  <c r="Z77" i="1"/>
  <c r="AA77" i="1" s="1"/>
  <c r="Z113" i="1"/>
  <c r="AA113" i="1" s="1"/>
  <c r="Z129" i="1"/>
  <c r="AA129" i="1" s="1"/>
  <c r="Z135" i="1"/>
  <c r="AA135" i="1" s="1"/>
  <c r="Z36" i="1"/>
  <c r="AA36" i="1" s="1"/>
  <c r="Z60" i="1"/>
  <c r="AA60" i="1" s="1"/>
  <c r="Z90" i="1"/>
  <c r="AA90" i="1" s="1"/>
  <c r="Z104" i="1"/>
  <c r="AA104" i="1" s="1"/>
  <c r="Z61" i="1"/>
  <c r="AA61" i="1" s="1"/>
  <c r="Z137" i="1"/>
  <c r="AA137" i="1" s="1"/>
  <c r="Z41" i="1"/>
  <c r="AA41" i="1" s="1"/>
  <c r="Z133" i="1"/>
  <c r="AA133" i="1" s="1"/>
  <c r="Z108" i="1"/>
  <c r="AA108" i="1" s="1"/>
  <c r="Z95" i="1"/>
  <c r="AA95" i="1" s="1"/>
  <c r="Z122" i="1"/>
  <c r="AA122" i="1" s="1"/>
  <c r="Z96" i="1"/>
  <c r="AA96" i="1" s="1"/>
  <c r="Z70" i="1"/>
  <c r="AA70" i="1" s="1"/>
  <c r="Z100" i="1"/>
  <c r="AA100" i="1" s="1"/>
  <c r="Z145" i="1"/>
  <c r="AA145" i="1" s="1"/>
  <c r="Z67" i="1"/>
  <c r="AA67" i="1" s="1"/>
  <c r="Z52" i="1"/>
  <c r="AA52" i="1" s="1"/>
  <c r="Z101" i="1"/>
  <c r="AA101" i="1" s="1"/>
  <c r="Z34" i="1"/>
  <c r="AA34" i="1" s="1"/>
  <c r="Z80" i="1"/>
  <c r="AA80" i="1" s="1"/>
  <c r="Z85" i="1"/>
  <c r="AA85" i="1" s="1"/>
  <c r="Z57" i="1"/>
  <c r="AA57" i="1" s="1"/>
  <c r="Z44" i="1"/>
  <c r="AA44" i="1" s="1"/>
  <c r="Z126" i="1"/>
  <c r="AA126" i="1" s="1"/>
  <c r="Z89" i="1"/>
  <c r="AA89" i="1" s="1"/>
  <c r="Z73" i="1"/>
  <c r="AA73" i="1" s="1"/>
  <c r="Z74" i="1"/>
  <c r="AA74" i="1" s="1"/>
  <c r="Z91" i="1"/>
  <c r="AA91" i="1" s="1"/>
  <c r="Z50" i="1"/>
  <c r="AA50" i="1" s="1"/>
  <c r="Z103" i="1"/>
  <c r="AA103" i="1" s="1"/>
  <c r="Z46" i="1"/>
  <c r="AA46" i="1" s="1"/>
  <c r="Z82" i="1"/>
  <c r="AA82" i="1" s="1"/>
  <c r="Z58" i="1"/>
  <c r="AA58" i="1" s="1"/>
  <c r="Z69" i="1"/>
  <c r="AA69" i="1" s="1"/>
  <c r="Z146" i="1"/>
  <c r="AA146" i="1" s="1"/>
  <c r="Z56" i="1"/>
  <c r="AA56" i="1" s="1"/>
  <c r="Z71" i="1"/>
  <c r="AA71" i="1" s="1"/>
  <c r="Z75" i="1"/>
  <c r="AA75" i="1" s="1"/>
  <c r="Z102" i="1"/>
  <c r="AA102" i="1" s="1"/>
  <c r="Z109" i="1"/>
  <c r="AA109" i="1" s="1"/>
  <c r="Z115" i="1"/>
  <c r="AA115" i="1" s="1"/>
  <c r="Z62" i="1"/>
  <c r="AA62" i="1" s="1"/>
  <c r="Z111" i="1"/>
  <c r="AA111" i="1" s="1"/>
  <c r="Z128" i="1"/>
  <c r="AA128" i="1" s="1"/>
  <c r="Z79" i="1"/>
  <c r="AA79" i="1" s="1"/>
  <c r="Z99" i="1"/>
  <c r="AA99" i="1" s="1"/>
  <c r="Z92" i="1"/>
  <c r="AA92" i="1" s="1"/>
  <c r="Z125" i="1"/>
  <c r="AA125" i="1" s="1"/>
  <c r="Z120" i="1"/>
  <c r="AA120" i="1" s="1"/>
  <c r="Z72" i="1"/>
  <c r="AA72" i="1" s="1"/>
  <c r="Z116" i="1"/>
  <c r="AA116" i="1" s="1"/>
  <c r="Z140" i="1"/>
  <c r="AA140" i="1" s="1"/>
  <c r="Z118" i="1"/>
  <c r="AA118" i="1" s="1"/>
  <c r="Z88" i="1"/>
  <c r="AA88" i="1" s="1"/>
  <c r="Z81" i="1"/>
  <c r="AA81" i="1" s="1"/>
  <c r="Z97" i="1"/>
  <c r="AA97" i="1" s="1"/>
  <c r="Z136" i="1"/>
  <c r="AA136" i="1" s="1"/>
  <c r="Z131" i="1"/>
  <c r="AA131" i="1" s="1"/>
  <c r="Z105" i="1"/>
  <c r="AA105" i="1" s="1"/>
  <c r="Z127" i="1"/>
  <c r="AA127" i="1" s="1"/>
  <c r="Z43" i="1"/>
  <c r="AA43" i="1" s="1"/>
  <c r="Z124" i="1"/>
  <c r="AA124" i="1" s="1"/>
  <c r="Z87" i="1"/>
  <c r="AA87" i="1" s="1"/>
  <c r="Z98" i="1"/>
  <c r="AA98" i="1" s="1"/>
  <c r="Z147" i="1"/>
  <c r="AA147" i="1" s="1"/>
  <c r="Z142" i="1"/>
  <c r="AA142" i="1" s="1"/>
  <c r="Z121" i="1"/>
  <c r="AA121" i="1" s="1"/>
  <c r="Z138" i="1"/>
  <c r="AA138" i="1" s="1"/>
  <c r="Z49" i="1"/>
  <c r="AA49" i="1" s="1"/>
  <c r="Z141" i="1"/>
  <c r="AA141" i="1" s="1"/>
  <c r="Z59" i="1"/>
  <c r="AA59" i="1" s="1"/>
  <c r="Z93" i="1"/>
  <c r="AA93" i="1" s="1"/>
  <c r="Z83" i="1"/>
  <c r="AA83" i="1" s="1"/>
  <c r="Z35" i="1"/>
  <c r="AA35" i="1" s="1"/>
  <c r="Z132" i="1"/>
  <c r="AA132" i="1" s="1"/>
  <c r="Z47" i="1"/>
  <c r="AA47" i="1" s="1"/>
  <c r="Z130" i="1"/>
  <c r="AA130" i="1" s="1"/>
  <c r="Z114" i="1"/>
  <c r="AA114" i="1" s="1"/>
  <c r="Z51" i="1"/>
  <c r="AA51" i="1" s="1"/>
  <c r="Z143" i="1"/>
  <c r="AA143" i="1" s="1"/>
  <c r="Z63" i="1"/>
  <c r="AA63" i="1" s="1"/>
  <c r="Z68" i="1"/>
  <c r="AA68" i="1" s="1"/>
  <c r="Z119" i="1"/>
  <c r="AA119" i="1" s="1"/>
  <c r="Z37" i="1"/>
  <c r="AA37" i="1" s="1"/>
  <c r="Z66" i="1"/>
  <c r="AA66" i="1" s="1"/>
  <c r="Z84" i="1"/>
  <c r="AA84" i="1" s="1"/>
  <c r="Z40" i="1"/>
  <c r="AA40" i="1" s="1"/>
  <c r="Z65" i="1"/>
  <c r="AA65" i="1" s="1"/>
  <c r="Z94" i="1"/>
  <c r="AA94" i="1" s="1"/>
  <c r="Z45" i="1"/>
  <c r="AA45" i="1" s="1"/>
  <c r="Z110" i="1"/>
  <c r="AA110" i="1" s="1"/>
  <c r="Z78" i="1"/>
  <c r="AA78" i="1" s="1"/>
  <c r="Z106" i="1"/>
  <c r="AA106" i="1" s="1"/>
  <c r="Z55" i="1"/>
  <c r="AA55" i="1" s="1"/>
  <c r="Z39" i="1"/>
  <c r="AA39" i="1" s="1"/>
  <c r="Z11" i="1"/>
  <c r="AA11" i="1" s="1"/>
  <c r="Z33" i="1"/>
  <c r="AA33" i="1" s="1"/>
  <c r="Z32" i="1"/>
  <c r="AA32" i="1" s="1"/>
  <c r="Z31" i="1"/>
  <c r="AA31" i="1" s="1"/>
  <c r="Z9" i="1"/>
  <c r="AA9" i="1" s="1"/>
  <c r="Z18" i="1"/>
  <c r="AA18" i="1" s="1"/>
  <c r="Z19" i="1"/>
  <c r="AA19" i="1" s="1"/>
  <c r="Z10" i="1"/>
  <c r="AA10" i="1" s="1"/>
  <c r="Z27" i="1"/>
  <c r="AA27" i="1" s="1"/>
  <c r="Z23" i="1"/>
  <c r="AA23" i="1" s="1"/>
  <c r="Z21" i="1"/>
  <c r="AA21" i="1" s="1"/>
  <c r="Z30" i="1"/>
  <c r="AA30" i="1" s="1"/>
  <c r="Z28" i="1"/>
  <c r="AA28" i="1" s="1"/>
  <c r="Z14" i="1"/>
  <c r="AA14" i="1" s="1"/>
  <c r="Y9" i="1"/>
  <c r="Z15" i="1"/>
  <c r="AA15" i="1" s="1"/>
  <c r="Z26" i="1"/>
  <c r="AA26" i="1" s="1"/>
  <c r="Z22" i="1"/>
  <c r="AA22" i="1" s="1"/>
  <c r="Z17" i="1"/>
  <c r="AA17" i="1" s="1"/>
  <c r="Z25" i="1"/>
  <c r="AA25" i="1" s="1"/>
  <c r="Z12" i="1"/>
  <c r="AA12" i="1" s="1"/>
  <c r="Z13" i="1"/>
  <c r="AA13" i="1" s="1"/>
  <c r="Z29" i="1"/>
  <c r="AA29" i="1" s="1"/>
  <c r="Z24" i="1"/>
  <c r="AA24" i="1" s="1"/>
  <c r="Z20" i="1"/>
  <c r="AA20" i="1" s="1"/>
  <c r="Z16" i="1"/>
  <c r="AA16" i="1" s="1"/>
  <c r="Z8" i="1"/>
  <c r="AA8" i="1" s="1"/>
  <c r="C2" i="1"/>
  <c r="AD3" i="1" s="1"/>
  <c r="Z7" i="1"/>
  <c r="AA7" i="1" s="1"/>
  <c r="Y7" i="1"/>
  <c r="AD5" i="1" l="1"/>
  <c r="AD4" i="1"/>
  <c r="AD2" i="1"/>
</calcChain>
</file>

<file path=xl/sharedStrings.xml><?xml version="1.0" encoding="utf-8"?>
<sst xmlns="http://schemas.openxmlformats.org/spreadsheetml/2006/main" count="1770" uniqueCount="379">
  <si>
    <t>Totals</t>
  </si>
  <si>
    <t>% Completed</t>
  </si>
  <si>
    <t>Entries</t>
  </si>
  <si>
    <t>DB Param</t>
  </si>
  <si>
    <t>Total Complete</t>
  </si>
  <si>
    <t>Total Incomplete</t>
  </si>
  <si>
    <t>Name</t>
  </si>
  <si>
    <t>MFG</t>
  </si>
  <si>
    <t>MFG PN</t>
  </si>
  <si>
    <t>Distributor</t>
  </si>
  <si>
    <t>Distributor Pn</t>
  </si>
  <si>
    <t>Datasheet</t>
  </si>
  <si>
    <t>Symbol</t>
  </si>
  <si>
    <t>Footprint</t>
  </si>
  <si>
    <t>Comment</t>
  </si>
  <si>
    <t>Blanks</t>
  </si>
  <si>
    <t>% Filled</t>
  </si>
  <si>
    <t>Complete?</t>
  </si>
  <si>
    <t>DB Params</t>
  </si>
  <si>
    <t>Tolerance (%)</t>
  </si>
  <si>
    <t>Matching Ratio</t>
  </si>
  <si>
    <t>TCR (PPM/°C)</t>
  </si>
  <si>
    <t>Ratio Drift (PPM/°C)</t>
  </si>
  <si>
    <t>Number of elements</t>
  </si>
  <si>
    <t>Power / element (mW)</t>
  </si>
  <si>
    <t>Max Voltage</t>
  </si>
  <si>
    <t>Size</t>
  </si>
  <si>
    <t>Technology</t>
  </si>
  <si>
    <t>Value (Ω)</t>
  </si>
  <si>
    <t>1k</t>
  </si>
  <si>
    <t> </t>
  </si>
  <si>
    <t>Thick Film</t>
  </si>
  <si>
    <t>Stackpole Electronics Inc</t>
  </si>
  <si>
    <t>RAVF164DJT1K00</t>
  </si>
  <si>
    <t>Digikey</t>
  </si>
  <si>
    <t>RAVF164DJT1K00CT-ND</t>
  </si>
  <si>
    <t>https://www.seielect.com/catalog/sei-ravf.pdf</t>
  </si>
  <si>
    <t>0Dan_Passives:R_Network04_Iso</t>
  </si>
  <si>
    <t>Resistors_SMD_Networks:R_Array_Convex_4x1206</t>
  </si>
  <si>
    <t>Automotive</t>
  </si>
  <si>
    <t>10k</t>
  </si>
  <si>
    <t>RAVF164DJT10K0CT-ND</t>
  </si>
  <si>
    <t>4.7k</t>
  </si>
  <si>
    <t>RAVF164DJT4K70</t>
  </si>
  <si>
    <t>RAVF164DJT4K70CT-ND</t>
  </si>
  <si>
    <t>2.2k</t>
  </si>
  <si>
    <t>3.3k</t>
  </si>
  <si>
    <t>22k</t>
  </si>
  <si>
    <t>33k</t>
  </si>
  <si>
    <t>47k</t>
  </si>
  <si>
    <t>100k</t>
  </si>
  <si>
    <t>738-RAVF164DJT56R0CT-ND</t>
  </si>
  <si>
    <t>RAVF164DJT56R0</t>
  </si>
  <si>
    <t>RAVF164DJT33R0</t>
  </si>
  <si>
    <t>RAVF164DJT33R0CT-ND</t>
  </si>
  <si>
    <t>RAVF164DJT100K</t>
  </si>
  <si>
    <t>RAVF164DJT100KCT-ND</t>
  </si>
  <si>
    <t>RAVF164DJT22R0</t>
  </si>
  <si>
    <t>RAVF164DJT22R0CT-ND</t>
  </si>
  <si>
    <t>RAVF164DJT3K30</t>
  </si>
  <si>
    <t>738-RAVF164DJT3K30CT-ND</t>
  </si>
  <si>
    <t>RAVF164DJT100R</t>
  </si>
  <si>
    <t>RAVF164DJT100RCT-ND</t>
  </si>
  <si>
    <t>RAVF164DZT0R00</t>
  </si>
  <si>
    <t>RAVF164DZT0R00CT-ND</t>
  </si>
  <si>
    <t>RAVF164DJT10R0</t>
  </si>
  <si>
    <t>738-RAVF164DJT10R0CT-ND</t>
  </si>
  <si>
    <t>RAVF164DJT150R</t>
  </si>
  <si>
    <t>738-RAVF164DJT150RCT-ND</t>
  </si>
  <si>
    <t>RAVF164DJT33K0</t>
  </si>
  <si>
    <t>738-RAVF164DJT33K0CT-ND</t>
  </si>
  <si>
    <t>RAVF164DJT560R</t>
  </si>
  <si>
    <t>738-RAVF164DJT560RCT-ND</t>
  </si>
  <si>
    <t>RAVF164DJT120R</t>
  </si>
  <si>
    <t>738-RAVF164DJT120RCT-ND</t>
  </si>
  <si>
    <t>RAVF164DJT47R0</t>
  </si>
  <si>
    <t>RAVF164DJT47R0CT-ND</t>
  </si>
  <si>
    <t>RAVF164DJT470R</t>
  </si>
  <si>
    <t>738-RAVF164DJT470RCT-ND</t>
  </si>
  <si>
    <t>RAVF164DJT47K0</t>
  </si>
  <si>
    <t>738-RAVF164DJT47K0CT-ND</t>
  </si>
  <si>
    <t>YC164-JR-0775RL</t>
  </si>
  <si>
    <t>YC164J-75CT-ND</t>
  </si>
  <si>
    <t>https://www.yageo.com/upload/media/product/app/datasheet/rchip/pyu-yc_tc_group_51_rohs_l.pdf</t>
  </si>
  <si>
    <t>YAGEO</t>
  </si>
  <si>
    <t>RAVF164DJT220R</t>
  </si>
  <si>
    <t>RAVF164DJT220RCT-ND</t>
  </si>
  <si>
    <t>RAVF164DJT330R</t>
  </si>
  <si>
    <t>738-RAVF164DJT330RCT-ND</t>
  </si>
  <si>
    <t>RAVF164DJT680R</t>
  </si>
  <si>
    <t>738-RAVF164DJT680RCT-ND</t>
  </si>
  <si>
    <t>RAVF164DJT2K20</t>
  </si>
  <si>
    <t>738-RAVF164DJT2K20CT-ND</t>
  </si>
  <si>
    <t>RAVF164DJT22K0</t>
  </si>
  <si>
    <t>738-RAVF164DJT22K0CT-ND</t>
  </si>
  <si>
    <t>0606</t>
  </si>
  <si>
    <t>RAVF102DJT22R0</t>
  </si>
  <si>
    <t>738-RAVF102DJT22R0CT-ND</t>
  </si>
  <si>
    <t>0Dan_Passives:R_Network02_Iso</t>
  </si>
  <si>
    <t>Resistors_SMD_Networks:R_Array_Convex_2x0606</t>
  </si>
  <si>
    <t>5.1k</t>
  </si>
  <si>
    <t>RAVF164DJT5K10</t>
  </si>
  <si>
    <t>738-RAVF164DJT5K10CT-ND</t>
  </si>
  <si>
    <t>1206</t>
  </si>
  <si>
    <t>5.6k</t>
  </si>
  <si>
    <t>6.8k</t>
  </si>
  <si>
    <t>7.5k</t>
  </si>
  <si>
    <t>56k</t>
  </si>
  <si>
    <t>68k</t>
  </si>
  <si>
    <t>75k</t>
  </si>
  <si>
    <t>EXB-28V472JX</t>
  </si>
  <si>
    <t>Panasonic Electronic Components</t>
  </si>
  <si>
    <t>https://industrial.panasonic.com/cdbs/www-data/pdf/AOC0000/AOC0000C14.pdf</t>
  </si>
  <si>
    <t>Y7472CT-ND</t>
  </si>
  <si>
    <t>0804</t>
  </si>
  <si>
    <t>EXB-28VR000X</t>
  </si>
  <si>
    <t>Y7000CT-ND</t>
  </si>
  <si>
    <t>EXB-28V100JX</t>
  </si>
  <si>
    <t>Y7100CT-ND</t>
  </si>
  <si>
    <t>EXB-28V220JX</t>
  </si>
  <si>
    <t>Y7220CT-ND</t>
  </si>
  <si>
    <t>EXB-28V330JX</t>
  </si>
  <si>
    <t>Y7330CT-ND</t>
  </si>
  <si>
    <t>EXB-28V470JX</t>
  </si>
  <si>
    <t>Y7470CT-ND</t>
  </si>
  <si>
    <t>EXB-28V560JX</t>
  </si>
  <si>
    <t>Y7560CT-ND</t>
  </si>
  <si>
    <t>EXB-28V680JX</t>
  </si>
  <si>
    <t>Y7680CT-ND</t>
  </si>
  <si>
    <t>EXB-28V750JX</t>
  </si>
  <si>
    <t>Y7750CT-ND</t>
  </si>
  <si>
    <t>EXB-28V101JX</t>
  </si>
  <si>
    <t>Y7101CT-ND</t>
  </si>
  <si>
    <t>EXB-28V121JX</t>
  </si>
  <si>
    <t>Y7121CT-ND</t>
  </si>
  <si>
    <t>EXB-28V151JX</t>
  </si>
  <si>
    <t>Y7151CT-ND</t>
  </si>
  <si>
    <t>EXB-28V221JX</t>
  </si>
  <si>
    <t>Y7221CT-ND</t>
  </si>
  <si>
    <t>EXB-28V561JX</t>
  </si>
  <si>
    <t>Y7561CT-ND</t>
  </si>
  <si>
    <t>EXB-28V331JX</t>
  </si>
  <si>
    <t>Y7331CT-ND</t>
  </si>
  <si>
    <t>EXB-28V471JX</t>
  </si>
  <si>
    <t>Y7471CT-ND</t>
  </si>
  <si>
    <t>EXB-28V681JX</t>
  </si>
  <si>
    <t>Y7681CT-ND</t>
  </si>
  <si>
    <t>EXB-28V751JX</t>
  </si>
  <si>
    <t>Y7751CT-ND</t>
  </si>
  <si>
    <t>EXB-28V102JX</t>
  </si>
  <si>
    <t>Y7102CT-ND</t>
  </si>
  <si>
    <t>1.5k</t>
  </si>
  <si>
    <t>EXB-28V152JX</t>
  </si>
  <si>
    <t>Y7152CT-ND</t>
  </si>
  <si>
    <t>EXB-28V222JX</t>
  </si>
  <si>
    <t>Y7222CT-ND</t>
  </si>
  <si>
    <t>EXB-28V332JX</t>
  </si>
  <si>
    <t>Y7332CT-ND</t>
  </si>
  <si>
    <t>EXB-28V512JX</t>
  </si>
  <si>
    <t>Y7512CT-ND</t>
  </si>
  <si>
    <t>EXB-28V562JX</t>
  </si>
  <si>
    <t>Y7562CT-ND</t>
  </si>
  <si>
    <t>EXB-28V682JX</t>
  </si>
  <si>
    <t>Y7682CT-ND</t>
  </si>
  <si>
    <t>EXB-28V752JX</t>
  </si>
  <si>
    <t>Y7752CT-ND</t>
  </si>
  <si>
    <t>EXB-28V103JX</t>
  </si>
  <si>
    <t>Y7103CT-ND</t>
  </si>
  <si>
    <t>EXB-28V223JX</t>
  </si>
  <si>
    <t>Y7223CT-ND</t>
  </si>
  <si>
    <t>EXB-28V333JX</t>
  </si>
  <si>
    <t>Y7333CT-ND</t>
  </si>
  <si>
    <t>EXB-28V473JX</t>
  </si>
  <si>
    <t>Y7473CT-ND</t>
  </si>
  <si>
    <t>EXB-28V563JX</t>
  </si>
  <si>
    <t>Y7563CT-ND</t>
  </si>
  <si>
    <t>EXB-28V683JX</t>
  </si>
  <si>
    <t>Y7683CT-ND</t>
  </si>
  <si>
    <t>EXB-28V753JX</t>
  </si>
  <si>
    <t>Y7753CT-ND</t>
  </si>
  <si>
    <t>EXB-28V104JX</t>
  </si>
  <si>
    <t>Y7104CT-ND</t>
  </si>
  <si>
    <t>Resistors_SMD_Networks:R_Array_Convex_4x0804</t>
  </si>
  <si>
    <t>1.1k</t>
  </si>
  <si>
    <t>1.2k</t>
  </si>
  <si>
    <t>1.6k</t>
  </si>
  <si>
    <t>1.8k</t>
  </si>
  <si>
    <t>2k</t>
  </si>
  <si>
    <t>2.4k</t>
  </si>
  <si>
    <t>2.7k</t>
  </si>
  <si>
    <t>3k</t>
  </si>
  <si>
    <t>3.6k</t>
  </si>
  <si>
    <t>3.9k</t>
  </si>
  <si>
    <t>4.3k</t>
  </si>
  <si>
    <t>6.2k</t>
  </si>
  <si>
    <t>8.2k</t>
  </si>
  <si>
    <t>12k</t>
  </si>
  <si>
    <t>13k</t>
  </si>
  <si>
    <t>15k</t>
  </si>
  <si>
    <t>16k</t>
  </si>
  <si>
    <t>18k</t>
  </si>
  <si>
    <t>20k</t>
  </si>
  <si>
    <t>24k</t>
  </si>
  <si>
    <t>27k</t>
  </si>
  <si>
    <t>30k</t>
  </si>
  <si>
    <t>36k</t>
  </si>
  <si>
    <t>39k</t>
  </si>
  <si>
    <t>43k</t>
  </si>
  <si>
    <t>51k</t>
  </si>
  <si>
    <t>62k</t>
  </si>
  <si>
    <t>91k</t>
  </si>
  <si>
    <t>EXB-28V1R0JX</t>
  </si>
  <si>
    <t>Y71R0CT-ND</t>
  </si>
  <si>
    <t>EXB-28V1R1JX</t>
  </si>
  <si>
    <t>Y71R1CT-ND</t>
  </si>
  <si>
    <t>Y71R2CT-ND</t>
  </si>
  <si>
    <t>EXB-28V1R2JX</t>
  </si>
  <si>
    <t>EXB-28V1R3JX</t>
  </si>
  <si>
    <t>Y71R3CT-ND</t>
  </si>
  <si>
    <t>EXB-28V1R5JX</t>
  </si>
  <si>
    <t>Y71R5CT-ND</t>
  </si>
  <si>
    <t>EXB-28V1R6JX</t>
  </si>
  <si>
    <t>Y71R6CT-ND</t>
  </si>
  <si>
    <t>EXB-28V1R8JX</t>
  </si>
  <si>
    <t>Y71R8CT-ND</t>
  </si>
  <si>
    <t>EXB-28V2R0JX</t>
  </si>
  <si>
    <t>Y72R0CT-ND</t>
  </si>
  <si>
    <t>EXB-28V2R4JX</t>
  </si>
  <si>
    <t>Y72R4CT-ND</t>
  </si>
  <si>
    <t>EXB-28V2R7JX</t>
  </si>
  <si>
    <t>Y72R7CT-ND</t>
  </si>
  <si>
    <t>EXB-28V3R0JX</t>
  </si>
  <si>
    <t>Y73R0CT-ND</t>
  </si>
  <si>
    <t>EXB-28V3R6JX</t>
  </si>
  <si>
    <t>Y73R6CT-ND</t>
  </si>
  <si>
    <t>EXB-28V3R3JX</t>
  </si>
  <si>
    <t>Y73R3CT-ND</t>
  </si>
  <si>
    <t>EXB-28V3R9JX</t>
  </si>
  <si>
    <t>Y73R9CT-ND</t>
  </si>
  <si>
    <t>EXB-28V4R3JX</t>
  </si>
  <si>
    <t>Y74R3CT-ND</t>
  </si>
  <si>
    <t>EXB-28V4R7JX</t>
  </si>
  <si>
    <t>Y74R7CT-ND</t>
  </si>
  <si>
    <t>EXB-28V5R1JX</t>
  </si>
  <si>
    <t>Y75R1CT-ND</t>
  </si>
  <si>
    <t>EXB-28V5R6JX</t>
  </si>
  <si>
    <t>Y75R6CT-ND</t>
  </si>
  <si>
    <t>EXB-28V6R2JX</t>
  </si>
  <si>
    <t>Y76R2CT-ND</t>
  </si>
  <si>
    <t>EXB-28V6R8JX</t>
  </si>
  <si>
    <t>Y76R8CT-ND</t>
  </si>
  <si>
    <t>EXB-28V7R5JX</t>
  </si>
  <si>
    <t>Y77R5CT-ND</t>
  </si>
  <si>
    <t>EXB-28V8R2JX</t>
  </si>
  <si>
    <t>Y78R2CT-ND</t>
  </si>
  <si>
    <t>EXB-28V9R1JX</t>
  </si>
  <si>
    <t>Y79R1CT-ND</t>
  </si>
  <si>
    <t>EXB-28V120JX</t>
  </si>
  <si>
    <t>Y7120CT-ND</t>
  </si>
  <si>
    <t>EXB-28V130JX</t>
  </si>
  <si>
    <t>Y7130CT-ND</t>
  </si>
  <si>
    <t>EXB-28V150JX</t>
  </si>
  <si>
    <t>Y7150CT-ND</t>
  </si>
  <si>
    <t>EXB-28V160JX</t>
  </si>
  <si>
    <t>Y7160CT-ND</t>
  </si>
  <si>
    <t>EXB-28V180JX</t>
  </si>
  <si>
    <t>Y7180CT-ND</t>
  </si>
  <si>
    <t>EXB-28V200JX</t>
  </si>
  <si>
    <t>Y7200CT-ND</t>
  </si>
  <si>
    <t>EXB-28V240JX</t>
  </si>
  <si>
    <t>Y7240CT-ND</t>
  </si>
  <si>
    <t>EXB-28V270JX</t>
  </si>
  <si>
    <t>Y7270CT-ND</t>
  </si>
  <si>
    <t>EXB-28V300JX</t>
  </si>
  <si>
    <t>Y7300CT-ND</t>
  </si>
  <si>
    <t>EXB-28V360JX</t>
  </si>
  <si>
    <t>Y7360CT-ND</t>
  </si>
  <si>
    <t>EXB-28V390JX</t>
  </si>
  <si>
    <t>Y7390CT-ND</t>
  </si>
  <si>
    <t>EXB-28V430JX</t>
  </si>
  <si>
    <t>Y7430CT-ND</t>
  </si>
  <si>
    <t>EXB-28V510JX</t>
  </si>
  <si>
    <t>Y7510CT-ND</t>
  </si>
  <si>
    <t>EXB-28V620JX</t>
  </si>
  <si>
    <t>Y7620CT-ND</t>
  </si>
  <si>
    <t>EXB-28V820JX</t>
  </si>
  <si>
    <t>Y7820CT-ND</t>
  </si>
  <si>
    <t>EXB-28V910JX</t>
  </si>
  <si>
    <t>Y7910CT-ND</t>
  </si>
  <si>
    <t>EXB-28V111JX</t>
  </si>
  <si>
    <t>Y7111CT-ND</t>
  </si>
  <si>
    <t>EXB-28V131JX</t>
  </si>
  <si>
    <t>Y7131CT-ND</t>
  </si>
  <si>
    <t>EXB-28V161JX</t>
  </si>
  <si>
    <t>Y7161CT-ND</t>
  </si>
  <si>
    <t>EXB-28V181JX</t>
  </si>
  <si>
    <t>Y7181CT-ND</t>
  </si>
  <si>
    <t>EXB-28V201JX</t>
  </si>
  <si>
    <t>Y7201CT-ND</t>
  </si>
  <si>
    <t>EXB-28V241JX</t>
  </si>
  <si>
    <t>Y7241CT-ND</t>
  </si>
  <si>
    <t>EXB-28V271JX</t>
  </si>
  <si>
    <t>Y7271CT-ND</t>
  </si>
  <si>
    <t>EXB-28V301JX</t>
  </si>
  <si>
    <t>Y7301CT-ND</t>
  </si>
  <si>
    <t>EXB-28V361JX</t>
  </si>
  <si>
    <t>Y7361CT-ND</t>
  </si>
  <si>
    <t>EXB-28V391JX</t>
  </si>
  <si>
    <t>Y7391CT-ND</t>
  </si>
  <si>
    <t>EXB-28V431JX</t>
  </si>
  <si>
    <t>Y7431CT-ND</t>
  </si>
  <si>
    <t>EXB-28V511JX</t>
  </si>
  <si>
    <t>Y7511CT-ND</t>
  </si>
  <si>
    <t>EXB-28V621JX</t>
  </si>
  <si>
    <t>Y7621CT-ND</t>
  </si>
  <si>
    <t>EXB-28V821JX</t>
  </si>
  <si>
    <t>Y7821CT-ND</t>
  </si>
  <si>
    <t>EXB-28V112JX</t>
  </si>
  <si>
    <t>Y7112CT-ND</t>
  </si>
  <si>
    <t>EXB-28V122JX</t>
  </si>
  <si>
    <t>Y7122CT-ND</t>
  </si>
  <si>
    <t>EXB-28V162JX</t>
  </si>
  <si>
    <t>Y7162CT-ND</t>
  </si>
  <si>
    <t>EXB-28V182JX</t>
  </si>
  <si>
    <t>Y7182CT-ND</t>
  </si>
  <si>
    <t>EXB-28V202JX</t>
  </si>
  <si>
    <t>Y7202CT-ND</t>
  </si>
  <si>
    <t>EXB-28V242JX</t>
  </si>
  <si>
    <t>Y7242CT-ND</t>
  </si>
  <si>
    <t>EXB-28V302JX</t>
  </si>
  <si>
    <t>Y7302CT-ND</t>
  </si>
  <si>
    <t>EXB-28V272JX</t>
  </si>
  <si>
    <t>Y7272CT-ND</t>
  </si>
  <si>
    <t>EXB-28V362JX</t>
  </si>
  <si>
    <t>Y7362CT-ND</t>
  </si>
  <si>
    <t>EXB-28V392JX</t>
  </si>
  <si>
    <t>Y7392CT-ND</t>
  </si>
  <si>
    <t>EXB-28V432JX</t>
  </si>
  <si>
    <t>Y7432CT-ND</t>
  </si>
  <si>
    <t>EXB-28V622JX</t>
  </si>
  <si>
    <t>Y7622CT-ND</t>
  </si>
  <si>
    <t>EXB-28V822JX</t>
  </si>
  <si>
    <t>Y7822CT-ND</t>
  </si>
  <si>
    <t>EXB-28V123JX</t>
  </si>
  <si>
    <t>Y7123CT-ND</t>
  </si>
  <si>
    <t>EXB-28V133JX</t>
  </si>
  <si>
    <t>Y7133CT-ND</t>
  </si>
  <si>
    <t>EXB-28V153JX</t>
  </si>
  <si>
    <t>Y7153CT-ND</t>
  </si>
  <si>
    <t>EXB-28V163JX</t>
  </si>
  <si>
    <t>Y7163CT-ND</t>
  </si>
  <si>
    <t>EXB-28V183JX</t>
  </si>
  <si>
    <t>Y7183CT-ND</t>
  </si>
  <si>
    <t>EXB-28V203JX</t>
  </si>
  <si>
    <t>Y7203CT-ND</t>
  </si>
  <si>
    <t>EXB-28V243JX</t>
  </si>
  <si>
    <t>Y7243CT-ND</t>
  </si>
  <si>
    <t>EXB-28V273JX</t>
  </si>
  <si>
    <t>Y7273CT-ND</t>
  </si>
  <si>
    <t>EXB-28V303JX</t>
  </si>
  <si>
    <t>Y7303CT-ND</t>
  </si>
  <si>
    <t>EXB-28V363JX</t>
  </si>
  <si>
    <t>Y7363CT-ND</t>
  </si>
  <si>
    <t>EXB-28V393JX</t>
  </si>
  <si>
    <t>Y7393CT-ND</t>
  </si>
  <si>
    <t>EXB-28V433JX</t>
  </si>
  <si>
    <t>Y7433CT-ND</t>
  </si>
  <si>
    <t>EXB-28V513JX</t>
  </si>
  <si>
    <t>Y7513CT-ND</t>
  </si>
  <si>
    <t>EXB-28V623JX</t>
  </si>
  <si>
    <t>Y7623CT-ND</t>
  </si>
  <si>
    <t>EXB-28V913JX</t>
  </si>
  <si>
    <t>Y7913CT-ND</t>
  </si>
  <si>
    <t>Stocking?</t>
  </si>
  <si>
    <t>Resistors_SMD_Networks:BO_CAY16</t>
  </si>
  <si>
    <t>https://www.bourns.com/docs/Product-Datasheets/CATCAY.pdf</t>
  </si>
  <si>
    <t>CAY16-1001F4LFCT-ND</t>
  </si>
  <si>
    <t>CAY16-1001F4LF</t>
  </si>
  <si>
    <t>Bourns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</si>
</sst>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3" fillId="0" borderId="0" xfId="1"/>
    <xf numFmtId="0" fontId="4" fillId="0" borderId="0" xfId="1" applyFont="1"/>
  </cellXfs>
  <cellStyles count="2">
    <cellStyle name="Hyperlink" xfId="1" builtinId="8"/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DD8915-3FF5-405F-A953-2B052CAF19DF}" name="Table1" displayName="Table1" ref="C6:V148" totalsRowShown="0">
  <autoFilter ref="C6:V148" xr:uid="{26DD8915-3FF5-405F-A953-2B052CAF19DF}"/>
  <tableColumns count="20">
    <tableColumn id="1" xr3:uid="{C78B01A6-5AF0-44B5-B835-DF90E8ABC03B}" name="Name"/>
    <tableColumn id="2" xr3:uid="{AA50E913-A97E-40EF-9FA3-8F6B087113E8}" name="Value (Ω)"/>
    <tableColumn id="3" xr3:uid="{98DF23A4-8B4E-4615-BA4F-FD70C3DDED68}" name="Tolerance (%)"/>
    <tableColumn id="4" xr3:uid="{51F2760D-A9C2-4B57-ABF5-9900A052E040}" name="Matching Ratio"/>
    <tableColumn id="5" xr3:uid="{DCB69114-7F98-4764-9238-EB26DA23E940}" name="TCR (PPM/°C)"/>
    <tableColumn id="6" xr3:uid="{FC1B55B6-86A0-4518-A1E6-3C612166EE71}" name="Ratio Drift (PPM/°C)"/>
    <tableColumn id="7" xr3:uid="{EF2C1600-D7AB-4F06-B8C4-83E7A0B6A51A}" name="Number of elements"/>
    <tableColumn id="8" xr3:uid="{0AC24194-60A8-49E3-912E-2E34FF094E44}" name="Power / element (mW)"/>
    <tableColumn id="9" xr3:uid="{B16C3648-A7E9-4356-83D0-994BDD44FDF3}" name="Max Voltage"/>
    <tableColumn id="10" xr3:uid="{AF6CCD89-30B5-4C66-AD1A-6FE4918F2569}" name="Size" dataDxfId="0"/>
    <tableColumn id="11" xr3:uid="{0516832D-9DBC-4D3F-B613-F2E603F701E1}" name="Technology"/>
    <tableColumn id="12" xr3:uid="{D1B1B867-2545-444E-9CFD-3ABB947862D3}" name="MFG"/>
    <tableColumn id="13" xr3:uid="{50FCA996-DEAF-4BFA-B81D-337AAEC2A704}" name="MFG PN"/>
    <tableColumn id="14" xr3:uid="{936F63C5-4F83-41E1-95BF-8A0B5FEA21D7}" name="Distributor"/>
    <tableColumn id="15" xr3:uid="{3E18B925-3D5E-4001-9DC6-592EC72AAE73}" name="Distributor Pn"/>
    <tableColumn id="16" xr3:uid="{7720B3E9-884B-49DC-B8B2-F99C35788F5A}" name="Datasheet"/>
    <tableColumn id="17" xr3:uid="{112E18C9-2FDF-43EC-81E6-E973F8A7BDEE}" name="Symbol"/>
    <tableColumn id="18" xr3:uid="{E1DA41B3-E13C-4538-9332-49C168CCB1C1}" name="Footprint"/>
    <tableColumn id="19" xr3:uid="{74BCC5C7-AC2E-4FD5-A162-B9DC93E1BFE0}" name="Comment"/>
    <tableColumn id="20" xr3:uid="{8DB2A205-DAB2-4978-8D5B-14DF94713D4D}" name="Stocking?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industrial.panasonic.com/cdbs/www-data/pdf/AOC0000/AOC0000C14.pdf" TargetMode="External"/><Relationship Id="rId21" Type="http://schemas.openxmlformats.org/officeDocument/2006/relationships/hyperlink" Target="https://industrial.panasonic.com/cdbs/www-data/pdf/AOC0000/AOC0000C14.pdf" TargetMode="External"/><Relationship Id="rId42" Type="http://schemas.openxmlformats.org/officeDocument/2006/relationships/hyperlink" Target="https://industrial.panasonic.com/cdbs/www-data/pdf/AOC0000/AOC0000C14.pdf" TargetMode="External"/><Relationship Id="rId47" Type="http://schemas.openxmlformats.org/officeDocument/2006/relationships/hyperlink" Target="https://industrial.panasonic.com/cdbs/www-data/pdf/AOC0000/AOC0000C14.pdf" TargetMode="External"/><Relationship Id="rId63" Type="http://schemas.openxmlformats.org/officeDocument/2006/relationships/hyperlink" Target="https://industrial.panasonic.com/cdbs/www-data/pdf/AOC0000/AOC0000C14.pdf" TargetMode="External"/><Relationship Id="rId68" Type="http://schemas.openxmlformats.org/officeDocument/2006/relationships/hyperlink" Target="https://industrial.panasonic.com/cdbs/www-data/pdf/AOC0000/AOC0000C14.pdf" TargetMode="External"/><Relationship Id="rId84" Type="http://schemas.openxmlformats.org/officeDocument/2006/relationships/hyperlink" Target="https://industrial.panasonic.com/cdbs/www-data/pdf/AOC0000/AOC0000C14.pdf" TargetMode="External"/><Relationship Id="rId89" Type="http://schemas.openxmlformats.org/officeDocument/2006/relationships/hyperlink" Target="https://industrial.panasonic.com/cdbs/www-data/pdf/AOC0000/AOC0000C14.pdf" TargetMode="External"/><Relationship Id="rId112" Type="http://schemas.openxmlformats.org/officeDocument/2006/relationships/hyperlink" Target="https://industrial.panasonic.com/cdbs/www-data/pdf/AOC0000/AOC0000C14.pdf" TargetMode="External"/><Relationship Id="rId16" Type="http://schemas.openxmlformats.org/officeDocument/2006/relationships/hyperlink" Target="https://industrial.panasonic.com/cdbs/www-data/pdf/AOC0000/AOC0000C14.pdf" TargetMode="External"/><Relationship Id="rId107" Type="http://schemas.openxmlformats.org/officeDocument/2006/relationships/hyperlink" Target="https://industrial.panasonic.com/cdbs/www-data/pdf/AOC0000/AOC0000C14.pdf" TargetMode="External"/><Relationship Id="rId11" Type="http://schemas.openxmlformats.org/officeDocument/2006/relationships/hyperlink" Target="https://industrial.panasonic.com/cdbs/www-data/pdf/AOC0000/AOC0000C14.pdf" TargetMode="External"/><Relationship Id="rId32" Type="http://schemas.openxmlformats.org/officeDocument/2006/relationships/hyperlink" Target="https://industrial.panasonic.com/cdbs/www-data/pdf/AOC0000/AOC0000C14.pdf" TargetMode="External"/><Relationship Id="rId37" Type="http://schemas.openxmlformats.org/officeDocument/2006/relationships/hyperlink" Target="https://industrial.panasonic.com/cdbs/www-data/pdf/AOC0000/AOC0000C14.pdf" TargetMode="External"/><Relationship Id="rId53" Type="http://schemas.openxmlformats.org/officeDocument/2006/relationships/hyperlink" Target="https://industrial.panasonic.com/cdbs/www-data/pdf/AOC0000/AOC0000C14.pdf" TargetMode="External"/><Relationship Id="rId58" Type="http://schemas.openxmlformats.org/officeDocument/2006/relationships/hyperlink" Target="https://industrial.panasonic.com/cdbs/www-data/pdf/AOC0000/AOC0000C14.pdf" TargetMode="External"/><Relationship Id="rId74" Type="http://schemas.openxmlformats.org/officeDocument/2006/relationships/hyperlink" Target="https://industrial.panasonic.com/cdbs/www-data/pdf/AOC0000/AOC0000C14.pdf" TargetMode="External"/><Relationship Id="rId79" Type="http://schemas.openxmlformats.org/officeDocument/2006/relationships/hyperlink" Target="https://industrial.panasonic.com/cdbs/www-data/pdf/AOC0000/AOC0000C14.pdf" TargetMode="External"/><Relationship Id="rId102" Type="http://schemas.openxmlformats.org/officeDocument/2006/relationships/hyperlink" Target="https://industrial.panasonic.com/cdbs/www-data/pdf/AOC0000/AOC0000C14.pdf" TargetMode="External"/><Relationship Id="rId5" Type="http://schemas.openxmlformats.org/officeDocument/2006/relationships/hyperlink" Target="https://industrial.panasonic.com/cdbs/www-data/pdf/AOC0000/AOC0000C14.pdf" TargetMode="External"/><Relationship Id="rId90" Type="http://schemas.openxmlformats.org/officeDocument/2006/relationships/hyperlink" Target="https://industrial.panasonic.com/cdbs/www-data/pdf/AOC0000/AOC0000C14.pdf" TargetMode="External"/><Relationship Id="rId95" Type="http://schemas.openxmlformats.org/officeDocument/2006/relationships/hyperlink" Target="https://industrial.panasonic.com/cdbs/www-data/pdf/AOC0000/AOC0000C14.pdf" TargetMode="External"/><Relationship Id="rId22" Type="http://schemas.openxmlformats.org/officeDocument/2006/relationships/hyperlink" Target="https://industrial.panasonic.com/cdbs/www-data/pdf/AOC0000/AOC0000C14.pdf" TargetMode="External"/><Relationship Id="rId27" Type="http://schemas.openxmlformats.org/officeDocument/2006/relationships/hyperlink" Target="https://industrial.panasonic.com/cdbs/www-data/pdf/AOC0000/AOC0000C14.pdf" TargetMode="External"/><Relationship Id="rId43" Type="http://schemas.openxmlformats.org/officeDocument/2006/relationships/hyperlink" Target="https://industrial.panasonic.com/cdbs/www-data/pdf/AOC0000/AOC0000C14.pdf" TargetMode="External"/><Relationship Id="rId48" Type="http://schemas.openxmlformats.org/officeDocument/2006/relationships/hyperlink" Target="https://industrial.panasonic.com/cdbs/www-data/pdf/AOC0000/AOC0000C14.pdf" TargetMode="External"/><Relationship Id="rId64" Type="http://schemas.openxmlformats.org/officeDocument/2006/relationships/hyperlink" Target="https://industrial.panasonic.com/cdbs/www-data/pdf/AOC0000/AOC0000C14.pdf" TargetMode="External"/><Relationship Id="rId69" Type="http://schemas.openxmlformats.org/officeDocument/2006/relationships/hyperlink" Target="https://industrial.panasonic.com/cdbs/www-data/pdf/AOC0000/AOC0000C14.pdf" TargetMode="External"/><Relationship Id="rId113" Type="http://schemas.openxmlformats.org/officeDocument/2006/relationships/hyperlink" Target="https://industrial.panasonic.com/cdbs/www-data/pdf/AOC0000/AOC0000C14.pdf" TargetMode="External"/><Relationship Id="rId80" Type="http://schemas.openxmlformats.org/officeDocument/2006/relationships/hyperlink" Target="https://industrial.panasonic.com/cdbs/www-data/pdf/AOC0000/AOC0000C14.pdf" TargetMode="External"/><Relationship Id="rId85" Type="http://schemas.openxmlformats.org/officeDocument/2006/relationships/hyperlink" Target="https://industrial.panasonic.com/cdbs/www-data/pdf/AOC0000/AOC0000C14.pdf" TargetMode="External"/><Relationship Id="rId12" Type="http://schemas.openxmlformats.org/officeDocument/2006/relationships/hyperlink" Target="https://industrial.panasonic.com/cdbs/www-data/pdf/AOC0000/AOC0000C14.pdf" TargetMode="External"/><Relationship Id="rId17" Type="http://schemas.openxmlformats.org/officeDocument/2006/relationships/hyperlink" Target="https://industrial.panasonic.com/cdbs/www-data/pdf/AOC0000/AOC0000C14.pdf" TargetMode="External"/><Relationship Id="rId33" Type="http://schemas.openxmlformats.org/officeDocument/2006/relationships/hyperlink" Target="https://industrial.panasonic.com/cdbs/www-data/pdf/AOC0000/AOC0000C14.pdf" TargetMode="External"/><Relationship Id="rId38" Type="http://schemas.openxmlformats.org/officeDocument/2006/relationships/hyperlink" Target="https://industrial.panasonic.com/cdbs/www-data/pdf/AOC0000/AOC0000C14.pdf" TargetMode="External"/><Relationship Id="rId59" Type="http://schemas.openxmlformats.org/officeDocument/2006/relationships/hyperlink" Target="https://industrial.panasonic.com/cdbs/www-data/pdf/AOC0000/AOC0000C14.pdf" TargetMode="External"/><Relationship Id="rId103" Type="http://schemas.openxmlformats.org/officeDocument/2006/relationships/hyperlink" Target="https://industrial.panasonic.com/cdbs/www-data/pdf/AOC0000/AOC0000C14.pdf" TargetMode="External"/><Relationship Id="rId108" Type="http://schemas.openxmlformats.org/officeDocument/2006/relationships/hyperlink" Target="https://industrial.panasonic.com/cdbs/www-data/pdf/AOC0000/AOC0000C14.pdf" TargetMode="External"/><Relationship Id="rId54" Type="http://schemas.openxmlformats.org/officeDocument/2006/relationships/hyperlink" Target="https://industrial.panasonic.com/cdbs/www-data/pdf/AOC0000/AOC0000C14.pdf" TargetMode="External"/><Relationship Id="rId70" Type="http://schemas.openxmlformats.org/officeDocument/2006/relationships/hyperlink" Target="https://industrial.panasonic.com/cdbs/www-data/pdf/AOC0000/AOC0000C14.pdf" TargetMode="External"/><Relationship Id="rId75" Type="http://schemas.openxmlformats.org/officeDocument/2006/relationships/hyperlink" Target="https://industrial.panasonic.com/cdbs/www-data/pdf/AOC0000/AOC0000C14.pdf" TargetMode="External"/><Relationship Id="rId91" Type="http://schemas.openxmlformats.org/officeDocument/2006/relationships/hyperlink" Target="https://industrial.panasonic.com/cdbs/www-data/pdf/AOC0000/AOC0000C14.pdf" TargetMode="External"/><Relationship Id="rId96" Type="http://schemas.openxmlformats.org/officeDocument/2006/relationships/hyperlink" Target="https://industrial.panasonic.com/cdbs/www-data/pdf/AOC0000/AOC0000C14.pdf" TargetMode="External"/><Relationship Id="rId1" Type="http://schemas.openxmlformats.org/officeDocument/2006/relationships/hyperlink" Target="https://industrial.panasonic.com/cdbs/www-data/pdf/AOC0000/AOC0000C14.pdf" TargetMode="External"/><Relationship Id="rId6" Type="http://schemas.openxmlformats.org/officeDocument/2006/relationships/hyperlink" Target="https://industrial.panasonic.com/cdbs/www-data/pdf/AOC0000/AOC0000C14.pdf" TargetMode="External"/><Relationship Id="rId15" Type="http://schemas.openxmlformats.org/officeDocument/2006/relationships/hyperlink" Target="https://industrial.panasonic.com/cdbs/www-data/pdf/AOC0000/AOC0000C14.pdf" TargetMode="External"/><Relationship Id="rId23" Type="http://schemas.openxmlformats.org/officeDocument/2006/relationships/hyperlink" Target="https://industrial.panasonic.com/cdbs/www-data/pdf/AOC0000/AOC0000C14.pdf" TargetMode="External"/><Relationship Id="rId28" Type="http://schemas.openxmlformats.org/officeDocument/2006/relationships/hyperlink" Target="https://industrial.panasonic.com/cdbs/www-data/pdf/AOC0000/AOC0000C14.pdf" TargetMode="External"/><Relationship Id="rId36" Type="http://schemas.openxmlformats.org/officeDocument/2006/relationships/hyperlink" Target="https://industrial.panasonic.com/cdbs/www-data/pdf/AOC0000/AOC0000C14.pdf" TargetMode="External"/><Relationship Id="rId49" Type="http://schemas.openxmlformats.org/officeDocument/2006/relationships/hyperlink" Target="https://industrial.panasonic.com/cdbs/www-data/pdf/AOC0000/AOC0000C14.pdf" TargetMode="External"/><Relationship Id="rId57" Type="http://schemas.openxmlformats.org/officeDocument/2006/relationships/hyperlink" Target="https://industrial.panasonic.com/cdbs/www-data/pdf/AOC0000/AOC0000C14.pdf" TargetMode="External"/><Relationship Id="rId106" Type="http://schemas.openxmlformats.org/officeDocument/2006/relationships/hyperlink" Target="https://industrial.panasonic.com/cdbs/www-data/pdf/AOC0000/AOC0000C14.pdf" TargetMode="External"/><Relationship Id="rId114" Type="http://schemas.openxmlformats.org/officeDocument/2006/relationships/hyperlink" Target="https://industrial.panasonic.com/cdbs/www-data/pdf/AOC0000/AOC0000C14.pdf" TargetMode="External"/><Relationship Id="rId10" Type="http://schemas.openxmlformats.org/officeDocument/2006/relationships/hyperlink" Target="https://industrial.panasonic.com/cdbs/www-data/pdf/AOC0000/AOC0000C14.pdf" TargetMode="External"/><Relationship Id="rId31" Type="http://schemas.openxmlformats.org/officeDocument/2006/relationships/hyperlink" Target="https://industrial.panasonic.com/cdbs/www-data/pdf/AOC0000/AOC0000C14.pdf" TargetMode="External"/><Relationship Id="rId44" Type="http://schemas.openxmlformats.org/officeDocument/2006/relationships/hyperlink" Target="https://industrial.panasonic.com/cdbs/www-data/pdf/AOC0000/AOC0000C14.pdf" TargetMode="External"/><Relationship Id="rId52" Type="http://schemas.openxmlformats.org/officeDocument/2006/relationships/hyperlink" Target="https://industrial.panasonic.com/cdbs/www-data/pdf/AOC0000/AOC0000C14.pdf" TargetMode="External"/><Relationship Id="rId60" Type="http://schemas.openxmlformats.org/officeDocument/2006/relationships/hyperlink" Target="https://industrial.panasonic.com/cdbs/www-data/pdf/AOC0000/AOC0000C14.pdf" TargetMode="External"/><Relationship Id="rId65" Type="http://schemas.openxmlformats.org/officeDocument/2006/relationships/hyperlink" Target="https://industrial.panasonic.com/cdbs/www-data/pdf/AOC0000/AOC0000C14.pdf" TargetMode="External"/><Relationship Id="rId73" Type="http://schemas.openxmlformats.org/officeDocument/2006/relationships/hyperlink" Target="https://industrial.panasonic.com/cdbs/www-data/pdf/AOC0000/AOC0000C14.pdf" TargetMode="External"/><Relationship Id="rId78" Type="http://schemas.openxmlformats.org/officeDocument/2006/relationships/hyperlink" Target="https://industrial.panasonic.com/cdbs/www-data/pdf/AOC0000/AOC0000C14.pdf" TargetMode="External"/><Relationship Id="rId81" Type="http://schemas.openxmlformats.org/officeDocument/2006/relationships/hyperlink" Target="https://industrial.panasonic.com/cdbs/www-data/pdf/AOC0000/AOC0000C14.pdf" TargetMode="External"/><Relationship Id="rId86" Type="http://schemas.openxmlformats.org/officeDocument/2006/relationships/hyperlink" Target="https://industrial.panasonic.com/cdbs/www-data/pdf/AOC0000/AOC0000C14.pdf" TargetMode="External"/><Relationship Id="rId94" Type="http://schemas.openxmlformats.org/officeDocument/2006/relationships/hyperlink" Target="https://industrial.panasonic.com/cdbs/www-data/pdf/AOC0000/AOC0000C14.pdf" TargetMode="External"/><Relationship Id="rId99" Type="http://schemas.openxmlformats.org/officeDocument/2006/relationships/hyperlink" Target="https://industrial.panasonic.com/cdbs/www-data/pdf/AOC0000/AOC0000C14.pdf" TargetMode="External"/><Relationship Id="rId101" Type="http://schemas.openxmlformats.org/officeDocument/2006/relationships/hyperlink" Target="https://industrial.panasonic.com/cdbs/www-data/pdf/AOC0000/AOC0000C14.pdf" TargetMode="External"/><Relationship Id="rId4" Type="http://schemas.openxmlformats.org/officeDocument/2006/relationships/hyperlink" Target="https://industrial.panasonic.com/cdbs/www-data/pdf/AOC0000/AOC0000C14.pdf" TargetMode="External"/><Relationship Id="rId9" Type="http://schemas.openxmlformats.org/officeDocument/2006/relationships/hyperlink" Target="https://industrial.panasonic.com/cdbs/www-data/pdf/AOC0000/AOC0000C14.pdf" TargetMode="External"/><Relationship Id="rId13" Type="http://schemas.openxmlformats.org/officeDocument/2006/relationships/hyperlink" Target="https://industrial.panasonic.com/cdbs/www-data/pdf/AOC0000/AOC0000C14.pdf" TargetMode="External"/><Relationship Id="rId18" Type="http://schemas.openxmlformats.org/officeDocument/2006/relationships/hyperlink" Target="https://industrial.panasonic.com/cdbs/www-data/pdf/AOC0000/AOC0000C14.pdf" TargetMode="External"/><Relationship Id="rId39" Type="http://schemas.openxmlformats.org/officeDocument/2006/relationships/hyperlink" Target="https://industrial.panasonic.com/cdbs/www-data/pdf/AOC0000/AOC0000C14.pdf" TargetMode="External"/><Relationship Id="rId109" Type="http://schemas.openxmlformats.org/officeDocument/2006/relationships/hyperlink" Target="https://industrial.panasonic.com/cdbs/www-data/pdf/AOC0000/AOC0000C14.pdf" TargetMode="External"/><Relationship Id="rId34" Type="http://schemas.openxmlformats.org/officeDocument/2006/relationships/hyperlink" Target="https://industrial.panasonic.com/cdbs/www-data/pdf/AOC0000/AOC0000C14.pdf" TargetMode="External"/><Relationship Id="rId50" Type="http://schemas.openxmlformats.org/officeDocument/2006/relationships/hyperlink" Target="https://industrial.panasonic.com/cdbs/www-data/pdf/AOC0000/AOC0000C14.pdf" TargetMode="External"/><Relationship Id="rId55" Type="http://schemas.openxmlformats.org/officeDocument/2006/relationships/hyperlink" Target="https://industrial.panasonic.com/cdbs/www-data/pdf/AOC0000/AOC0000C14.pdf" TargetMode="External"/><Relationship Id="rId76" Type="http://schemas.openxmlformats.org/officeDocument/2006/relationships/hyperlink" Target="https://industrial.panasonic.com/cdbs/www-data/pdf/AOC0000/AOC0000C14.pdf" TargetMode="External"/><Relationship Id="rId97" Type="http://schemas.openxmlformats.org/officeDocument/2006/relationships/hyperlink" Target="https://industrial.panasonic.com/cdbs/www-data/pdf/AOC0000/AOC0000C14.pdf" TargetMode="External"/><Relationship Id="rId104" Type="http://schemas.openxmlformats.org/officeDocument/2006/relationships/hyperlink" Target="https://industrial.panasonic.com/cdbs/www-data/pdf/AOC0000/AOC0000C14.pdf" TargetMode="External"/><Relationship Id="rId7" Type="http://schemas.openxmlformats.org/officeDocument/2006/relationships/hyperlink" Target="https://industrial.panasonic.com/cdbs/www-data/pdf/AOC0000/AOC0000C14.pdf" TargetMode="External"/><Relationship Id="rId71" Type="http://schemas.openxmlformats.org/officeDocument/2006/relationships/hyperlink" Target="https://industrial.panasonic.com/cdbs/www-data/pdf/AOC0000/AOC0000C14.pdf" TargetMode="External"/><Relationship Id="rId92" Type="http://schemas.openxmlformats.org/officeDocument/2006/relationships/hyperlink" Target="https://industrial.panasonic.com/cdbs/www-data/pdf/AOC0000/AOC0000C14.pdf" TargetMode="External"/><Relationship Id="rId2" Type="http://schemas.openxmlformats.org/officeDocument/2006/relationships/hyperlink" Target="https://industrial.panasonic.com/cdbs/www-data/pdf/AOC0000/AOC0000C14.pdf" TargetMode="External"/><Relationship Id="rId29" Type="http://schemas.openxmlformats.org/officeDocument/2006/relationships/hyperlink" Target="https://industrial.panasonic.com/cdbs/www-data/pdf/AOC0000/AOC0000C14.pdf" TargetMode="External"/><Relationship Id="rId24" Type="http://schemas.openxmlformats.org/officeDocument/2006/relationships/hyperlink" Target="https://industrial.panasonic.com/cdbs/www-data/pdf/AOC0000/AOC0000C14.pdf" TargetMode="External"/><Relationship Id="rId40" Type="http://schemas.openxmlformats.org/officeDocument/2006/relationships/hyperlink" Target="https://industrial.panasonic.com/cdbs/www-data/pdf/AOC0000/AOC0000C14.pdf" TargetMode="External"/><Relationship Id="rId45" Type="http://schemas.openxmlformats.org/officeDocument/2006/relationships/hyperlink" Target="https://industrial.panasonic.com/cdbs/www-data/pdf/AOC0000/AOC0000C14.pdf" TargetMode="External"/><Relationship Id="rId66" Type="http://schemas.openxmlformats.org/officeDocument/2006/relationships/hyperlink" Target="https://industrial.panasonic.com/cdbs/www-data/pdf/AOC0000/AOC0000C14.pdf" TargetMode="External"/><Relationship Id="rId87" Type="http://schemas.openxmlformats.org/officeDocument/2006/relationships/hyperlink" Target="https://industrial.panasonic.com/cdbs/www-data/pdf/AOC0000/AOC0000C14.pdf" TargetMode="External"/><Relationship Id="rId110" Type="http://schemas.openxmlformats.org/officeDocument/2006/relationships/hyperlink" Target="https://industrial.panasonic.com/cdbs/www-data/pdf/AOC0000/AOC0000C14.pdf" TargetMode="External"/><Relationship Id="rId115" Type="http://schemas.openxmlformats.org/officeDocument/2006/relationships/hyperlink" Target="https://industrial.panasonic.com/cdbs/www-data/pdf/AOC0000/AOC0000C14.pdf" TargetMode="External"/><Relationship Id="rId61" Type="http://schemas.openxmlformats.org/officeDocument/2006/relationships/hyperlink" Target="https://industrial.panasonic.com/cdbs/www-data/pdf/AOC0000/AOC0000C14.pdf" TargetMode="External"/><Relationship Id="rId82" Type="http://schemas.openxmlformats.org/officeDocument/2006/relationships/hyperlink" Target="https://industrial.panasonic.com/cdbs/www-data/pdf/AOC0000/AOC0000C14.pdf" TargetMode="External"/><Relationship Id="rId19" Type="http://schemas.openxmlformats.org/officeDocument/2006/relationships/hyperlink" Target="https://industrial.panasonic.com/cdbs/www-data/pdf/AOC0000/AOC0000C14.pdf" TargetMode="External"/><Relationship Id="rId14" Type="http://schemas.openxmlformats.org/officeDocument/2006/relationships/hyperlink" Target="https://industrial.panasonic.com/cdbs/www-data/pdf/AOC0000/AOC0000C14.pdf" TargetMode="External"/><Relationship Id="rId30" Type="http://schemas.openxmlformats.org/officeDocument/2006/relationships/hyperlink" Target="https://industrial.panasonic.com/cdbs/www-data/pdf/AOC0000/AOC0000C14.pdf" TargetMode="External"/><Relationship Id="rId35" Type="http://schemas.openxmlformats.org/officeDocument/2006/relationships/hyperlink" Target="https://industrial.panasonic.com/cdbs/www-data/pdf/AOC0000/AOC0000C14.pdf" TargetMode="External"/><Relationship Id="rId56" Type="http://schemas.openxmlformats.org/officeDocument/2006/relationships/hyperlink" Target="https://industrial.panasonic.com/cdbs/www-data/pdf/AOC0000/AOC0000C14.pdf" TargetMode="External"/><Relationship Id="rId77" Type="http://schemas.openxmlformats.org/officeDocument/2006/relationships/hyperlink" Target="https://industrial.panasonic.com/cdbs/www-data/pdf/AOC0000/AOC0000C14.pdf" TargetMode="External"/><Relationship Id="rId100" Type="http://schemas.openxmlformats.org/officeDocument/2006/relationships/hyperlink" Target="https://industrial.panasonic.com/cdbs/www-data/pdf/AOC0000/AOC0000C14.pdf" TargetMode="External"/><Relationship Id="rId105" Type="http://schemas.openxmlformats.org/officeDocument/2006/relationships/hyperlink" Target="https://industrial.panasonic.com/cdbs/www-data/pdf/AOC0000/AOC0000C14.pdf" TargetMode="External"/><Relationship Id="rId8" Type="http://schemas.openxmlformats.org/officeDocument/2006/relationships/hyperlink" Target="https://industrial.panasonic.com/cdbs/www-data/pdf/AOC0000/AOC0000C14.pdf" TargetMode="External"/><Relationship Id="rId51" Type="http://schemas.openxmlformats.org/officeDocument/2006/relationships/hyperlink" Target="https://industrial.panasonic.com/cdbs/www-data/pdf/AOC0000/AOC0000C14.pdf" TargetMode="External"/><Relationship Id="rId72" Type="http://schemas.openxmlformats.org/officeDocument/2006/relationships/hyperlink" Target="https://industrial.panasonic.com/cdbs/www-data/pdf/AOC0000/AOC0000C14.pdf" TargetMode="External"/><Relationship Id="rId93" Type="http://schemas.openxmlformats.org/officeDocument/2006/relationships/hyperlink" Target="https://industrial.panasonic.com/cdbs/www-data/pdf/AOC0000/AOC0000C14.pdf" TargetMode="External"/><Relationship Id="rId98" Type="http://schemas.openxmlformats.org/officeDocument/2006/relationships/hyperlink" Target="https://industrial.panasonic.com/cdbs/www-data/pdf/AOC0000/AOC0000C14.pdf" TargetMode="External"/><Relationship Id="rId3" Type="http://schemas.openxmlformats.org/officeDocument/2006/relationships/hyperlink" Target="https://industrial.panasonic.com/cdbs/www-data/pdf/AOC0000/AOC0000C14.pdf" TargetMode="External"/><Relationship Id="rId25" Type="http://schemas.openxmlformats.org/officeDocument/2006/relationships/hyperlink" Target="https://industrial.panasonic.com/cdbs/www-data/pdf/AOC0000/AOC0000C14.pdf" TargetMode="External"/><Relationship Id="rId46" Type="http://schemas.openxmlformats.org/officeDocument/2006/relationships/hyperlink" Target="https://industrial.panasonic.com/cdbs/www-data/pdf/AOC0000/AOC0000C14.pdf" TargetMode="External"/><Relationship Id="rId67" Type="http://schemas.openxmlformats.org/officeDocument/2006/relationships/hyperlink" Target="https://industrial.panasonic.com/cdbs/www-data/pdf/AOC0000/AOC0000C14.pdf" TargetMode="External"/><Relationship Id="rId116" Type="http://schemas.openxmlformats.org/officeDocument/2006/relationships/table" Target="../tables/table1.xml"/><Relationship Id="rId20" Type="http://schemas.openxmlformats.org/officeDocument/2006/relationships/hyperlink" Target="https://industrial.panasonic.com/cdbs/www-data/pdf/AOC0000/AOC0000C14.pdf" TargetMode="External"/><Relationship Id="rId41" Type="http://schemas.openxmlformats.org/officeDocument/2006/relationships/hyperlink" Target="https://industrial.panasonic.com/cdbs/www-data/pdf/AOC0000/AOC0000C14.pdf" TargetMode="External"/><Relationship Id="rId62" Type="http://schemas.openxmlformats.org/officeDocument/2006/relationships/hyperlink" Target="https://industrial.panasonic.com/cdbs/www-data/pdf/AOC0000/AOC0000C14.pdf" TargetMode="External"/><Relationship Id="rId83" Type="http://schemas.openxmlformats.org/officeDocument/2006/relationships/hyperlink" Target="https://industrial.panasonic.com/cdbs/www-data/pdf/AOC0000/AOC0000C14.pdf" TargetMode="External"/><Relationship Id="rId88" Type="http://schemas.openxmlformats.org/officeDocument/2006/relationships/hyperlink" Target="https://industrial.panasonic.com/cdbs/www-data/pdf/AOC0000/AOC0000C14.pdf" TargetMode="External"/><Relationship Id="rId111" Type="http://schemas.openxmlformats.org/officeDocument/2006/relationships/hyperlink" Target="https://industrial.panasonic.com/cdbs/www-data/pdf/AOC0000/AOC0000C1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48"/>
  <sheetViews>
    <sheetView tabSelected="1" topLeftCell="A135" zoomScale="70" zoomScaleNormal="70" workbookViewId="0">
      <selection activeCell="I7" sqref="C7:V148"/>
    </sheetView>
  </sheetViews>
  <sheetFormatPr defaultRowHeight="14.4" x14ac:dyDescent="0.3"/>
  <cols>
    <col min="3" max="3" width="65.5546875" bestFit="1" customWidth="1"/>
    <col min="4" max="4" width="6.21875" customWidth="1"/>
    <col min="5" max="5" width="14" customWidth="1"/>
    <col min="6" max="6" width="7.77734375" customWidth="1"/>
    <col min="7" max="7" width="6.33203125" customWidth="1"/>
    <col min="8" max="8" width="10.5546875" customWidth="1"/>
    <col min="9" max="9" width="10.109375" customWidth="1"/>
    <col min="10" max="10" width="9.44140625" customWidth="1"/>
    <col min="11" max="11" width="8.88671875" customWidth="1"/>
    <col min="13" max="13" width="12.21875" customWidth="1"/>
    <col min="14" max="14" width="9" customWidth="1"/>
    <col min="15" max="15" width="20.6640625" bestFit="1" customWidth="1"/>
    <col min="16" max="16" width="12.109375" bestFit="1" customWidth="1"/>
    <col min="17" max="17" width="24.5546875" bestFit="1" customWidth="1"/>
    <col min="18" max="18" width="45.21875" customWidth="1"/>
    <col min="19" max="19" width="28.5546875" bestFit="1" customWidth="1"/>
    <col min="20" max="20" width="46.109375" bestFit="1" customWidth="1"/>
    <col min="21" max="22" width="10.88671875" customWidth="1"/>
    <col min="29" max="29" width="15" bestFit="1" customWidth="1"/>
  </cols>
  <sheetData>
    <row r="1" spans="1:30" x14ac:dyDescent="0.3">
      <c r="B1" s="1"/>
      <c r="O1" s="1"/>
    </row>
    <row r="2" spans="1:30" x14ac:dyDescent="0.3">
      <c r="B2" t="s">
        <v>0</v>
      </c>
      <c r="C2">
        <f t="shared" ref="C2:V2" si="0">COUNTA(C7:C10077)</f>
        <v>142</v>
      </c>
      <c r="D2">
        <f t="shared" si="0"/>
        <v>142</v>
      </c>
      <c r="E2">
        <f t="shared" si="0"/>
        <v>142</v>
      </c>
      <c r="F2">
        <f t="shared" si="0"/>
        <v>142</v>
      </c>
      <c r="G2">
        <f t="shared" si="0"/>
        <v>142</v>
      </c>
      <c r="H2">
        <f t="shared" si="0"/>
        <v>142</v>
      </c>
      <c r="I2">
        <f t="shared" si="0"/>
        <v>142</v>
      </c>
      <c r="J2">
        <f t="shared" si="0"/>
        <v>142</v>
      </c>
      <c r="K2">
        <f t="shared" si="0"/>
        <v>142</v>
      </c>
      <c r="L2">
        <f t="shared" si="0"/>
        <v>142</v>
      </c>
      <c r="M2">
        <f t="shared" si="0"/>
        <v>142</v>
      </c>
      <c r="N2">
        <f t="shared" si="0"/>
        <v>142</v>
      </c>
      <c r="O2">
        <f t="shared" si="0"/>
        <v>142</v>
      </c>
      <c r="P2">
        <f t="shared" si="0"/>
        <v>142</v>
      </c>
      <c r="Q2">
        <f t="shared" si="0"/>
        <v>142</v>
      </c>
      <c r="R2">
        <f t="shared" si="0"/>
        <v>142</v>
      </c>
      <c r="S2">
        <f t="shared" si="0"/>
        <v>142</v>
      </c>
      <c r="T2">
        <f t="shared" si="0"/>
        <v>142</v>
      </c>
      <c r="U2">
        <f t="shared" si="0"/>
        <v>142</v>
      </c>
      <c r="V2">
        <f t="shared" si="0"/>
        <v>142</v>
      </c>
      <c r="AC2" t="s">
        <v>1</v>
      </c>
      <c r="AD2">
        <f>AVERAGE(Z7:Z10077)</f>
        <v>100</v>
      </c>
    </row>
    <row r="3" spans="1:30" x14ac:dyDescent="0.3">
      <c r="AC3" t="s">
        <v>2</v>
      </c>
      <c r="AD3">
        <f>MAX(C2:U2)</f>
        <v>142</v>
      </c>
    </row>
    <row r="4" spans="1:30" x14ac:dyDescent="0.3">
      <c r="B4" t="s">
        <v>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  <c r="AC4" t="s">
        <v>4</v>
      </c>
      <c r="AD4">
        <f>SUM(AA7:AA10077)</f>
        <v>142</v>
      </c>
    </row>
    <row r="5" spans="1:30" x14ac:dyDescent="0.3">
      <c r="AC5" t="s">
        <v>5</v>
      </c>
      <c r="AD5">
        <f>COUNTIF(Z7:Z10077,"&lt;100")</f>
        <v>0</v>
      </c>
    </row>
    <row r="6" spans="1:30" x14ac:dyDescent="0.3">
      <c r="C6" t="s">
        <v>6</v>
      </c>
      <c r="D6" t="s">
        <v>28</v>
      </c>
      <c r="E6" t="s">
        <v>19</v>
      </c>
      <c r="F6" t="s">
        <v>20</v>
      </c>
      <c r="G6" t="s">
        <v>21</v>
      </c>
      <c r="H6" t="s">
        <v>22</v>
      </c>
      <c r="I6" t="s">
        <v>23</v>
      </c>
      <c r="J6" t="s">
        <v>24</v>
      </c>
      <c r="K6" t="s">
        <v>25</v>
      </c>
      <c r="L6" t="s">
        <v>26</v>
      </c>
      <c r="M6" t="s">
        <v>27</v>
      </c>
      <c r="N6" t="s">
        <v>7</v>
      </c>
      <c r="O6" t="s">
        <v>8</v>
      </c>
      <c r="P6" t="s">
        <v>9</v>
      </c>
      <c r="Q6" t="s">
        <v>10</v>
      </c>
      <c r="R6" t="s">
        <v>11</v>
      </c>
      <c r="S6" t="s">
        <v>12</v>
      </c>
      <c r="T6" t="s">
        <v>13</v>
      </c>
      <c r="U6" t="s">
        <v>14</v>
      </c>
      <c r="V6" t="s">
        <v>373</v>
      </c>
      <c r="Y6" t="s">
        <v>15</v>
      </c>
      <c r="Z6" t="s">
        <v>16</v>
      </c>
      <c r="AA6" t="s">
        <v>17</v>
      </c>
    </row>
    <row r="7" spans="1:30" x14ac:dyDescent="0.3">
      <c r="A7">
        <v>1</v>
      </c>
      <c r="C7" t="str">
        <f>_xlfn.CONCAT(D7,"Ω ",E7,"% ",I7,"-Element ",L7," ",J7,"mW ",K7,"V ",M7," ",G7,"PPM/°C ",U7)</f>
        <v>1kΩ 5% 4-Element 1206 100mW 50V Thick Film 200PPM/°C Automotive</v>
      </c>
      <c r="D7" t="s">
        <v>29</v>
      </c>
      <c r="E7">
        <v>5</v>
      </c>
      <c r="F7" t="s">
        <v>30</v>
      </c>
      <c r="G7">
        <v>200</v>
      </c>
      <c r="H7" t="s">
        <v>30</v>
      </c>
      <c r="I7">
        <v>4</v>
      </c>
      <c r="J7">
        <v>100</v>
      </c>
      <c r="K7">
        <v>50</v>
      </c>
      <c r="L7" s="2">
        <v>1206</v>
      </c>
      <c r="M7" t="s">
        <v>31</v>
      </c>
      <c r="N7" t="s">
        <v>32</v>
      </c>
      <c r="O7" t="s">
        <v>33</v>
      </c>
      <c r="P7" t="s">
        <v>34</v>
      </c>
      <c r="Q7" t="s">
        <v>35</v>
      </c>
      <c r="R7" t="s">
        <v>36</v>
      </c>
      <c r="S7" t="s">
        <v>37</v>
      </c>
      <c r="T7" t="s">
        <v>38</v>
      </c>
      <c r="U7" t="s">
        <v>39</v>
      </c>
      <c r="V7" t="b">
        <v>1</v>
      </c>
      <c r="Y7">
        <f>COUNTBLANK(C7:U7)</f>
        <v>0</v>
      </c>
      <c r="Z7">
        <f>100*COUNTA(C7:U7)/$AD$7</f>
        <v>100</v>
      </c>
      <c r="AA7">
        <f>IF(Z7=100,1,0)</f>
        <v>1</v>
      </c>
      <c r="AC7" t="s">
        <v>18</v>
      </c>
      <c r="AD7">
        <f>SUM(C4:U4)</f>
        <v>19</v>
      </c>
    </row>
    <row r="8" spans="1:30" x14ac:dyDescent="0.3">
      <c r="A8">
        <v>2</v>
      </c>
      <c r="C8" t="str">
        <f>_xlfn.CONCAT(D8,"Ω ",E8,"% ",I8,"-Element ",L8," ",J8,"mW ",K8,"V ",M8," ",G8,"PPM/°C ",U8)</f>
        <v>10kΩ 5% 4-Element 1206 100mW 50V Thick Film 200PPM/°C Automotive</v>
      </c>
      <c r="D8" t="s">
        <v>40</v>
      </c>
      <c r="E8">
        <v>5</v>
      </c>
      <c r="F8" t="s">
        <v>30</v>
      </c>
      <c r="G8">
        <v>200</v>
      </c>
      <c r="H8" t="s">
        <v>30</v>
      </c>
      <c r="I8">
        <v>4</v>
      </c>
      <c r="J8">
        <v>100</v>
      </c>
      <c r="K8">
        <v>50</v>
      </c>
      <c r="L8" s="2">
        <v>1206</v>
      </c>
      <c r="M8" t="s">
        <v>31</v>
      </c>
      <c r="N8" t="s">
        <v>32</v>
      </c>
      <c r="O8" t="s">
        <v>41</v>
      </c>
      <c r="P8" t="s">
        <v>34</v>
      </c>
      <c r="Q8" t="s">
        <v>41</v>
      </c>
      <c r="R8" t="s">
        <v>36</v>
      </c>
      <c r="S8" t="s">
        <v>37</v>
      </c>
      <c r="T8" t="s">
        <v>38</v>
      </c>
      <c r="U8" t="s">
        <v>39</v>
      </c>
      <c r="V8" t="b">
        <v>1</v>
      </c>
      <c r="Y8">
        <f t="shared" ref="Y8:Y9" si="1">COUNTBLANK(C8:U8)</f>
        <v>0</v>
      </c>
      <c r="Z8">
        <f t="shared" ref="Z8:Z9" si="2">100*COUNTA(C8:U8)/$AD$7</f>
        <v>100</v>
      </c>
      <c r="AA8">
        <f t="shared" ref="AA8:AA29" si="3">IF(Z8=100,1,0)</f>
        <v>1</v>
      </c>
    </row>
    <row r="9" spans="1:30" x14ac:dyDescent="0.3">
      <c r="A9">
        <v>3</v>
      </c>
      <c r="C9" t="str">
        <f>_xlfn.CONCAT(D9,"Ω ",E9,"% ",I9,"-Element ",L9," ",J9,"mW ",K9,"V ",M9," ",G9,"PPM/°C ",U9)</f>
        <v>4.7kΩ 5% 4-Element 1206 100mW 50V Thick Film 200PPM/°C Automotive</v>
      </c>
      <c r="D9" t="s">
        <v>42</v>
      </c>
      <c r="E9">
        <v>5</v>
      </c>
      <c r="F9" t="s">
        <v>30</v>
      </c>
      <c r="G9">
        <v>200</v>
      </c>
      <c r="H9" t="s">
        <v>30</v>
      </c>
      <c r="I9">
        <v>4</v>
      </c>
      <c r="J9">
        <v>100</v>
      </c>
      <c r="K9">
        <v>50</v>
      </c>
      <c r="L9" s="2">
        <v>1206</v>
      </c>
      <c r="M9" t="s">
        <v>31</v>
      </c>
      <c r="N9" t="s">
        <v>32</v>
      </c>
      <c r="O9" t="s">
        <v>43</v>
      </c>
      <c r="P9" t="s">
        <v>34</v>
      </c>
      <c r="Q9" t="s">
        <v>44</v>
      </c>
      <c r="R9" t="s">
        <v>36</v>
      </c>
      <c r="S9" t="s">
        <v>37</v>
      </c>
      <c r="T9" t="s">
        <v>38</v>
      </c>
      <c r="U9" t="s">
        <v>39</v>
      </c>
      <c r="V9" t="b">
        <v>1</v>
      </c>
      <c r="Y9">
        <f t="shared" si="1"/>
        <v>0</v>
      </c>
      <c r="Z9">
        <f t="shared" si="2"/>
        <v>100</v>
      </c>
      <c r="AA9">
        <f t="shared" si="3"/>
        <v>1</v>
      </c>
    </row>
    <row r="10" spans="1:30" x14ac:dyDescent="0.3">
      <c r="A10">
        <v>4</v>
      </c>
      <c r="C10" t="str">
        <f>_xlfn.CONCAT(D10,"Ω ",E10,"% ",I10,"-Element ",L10," ",J10,"mW ",K10,"V ",M10," ",G10,"PPM/°C ",U10)</f>
        <v>0Ω  % 4-Element 1206 100mW 50V Thick Film  PPM/°C Automotive</v>
      </c>
      <c r="D10">
        <v>0</v>
      </c>
      <c r="E10" t="s">
        <v>30</v>
      </c>
      <c r="F10" t="s">
        <v>30</v>
      </c>
      <c r="G10" t="s">
        <v>30</v>
      </c>
      <c r="H10" t="s">
        <v>30</v>
      </c>
      <c r="I10">
        <v>4</v>
      </c>
      <c r="J10">
        <v>100</v>
      </c>
      <c r="K10">
        <v>50</v>
      </c>
      <c r="L10" s="2">
        <v>1206</v>
      </c>
      <c r="M10" t="s">
        <v>31</v>
      </c>
      <c r="N10" t="s">
        <v>32</v>
      </c>
      <c r="O10" t="s">
        <v>63</v>
      </c>
      <c r="P10" t="s">
        <v>34</v>
      </c>
      <c r="Q10" t="s">
        <v>64</v>
      </c>
      <c r="R10" t="s">
        <v>36</v>
      </c>
      <c r="S10" t="s">
        <v>37</v>
      </c>
      <c r="T10" t="s">
        <v>38</v>
      </c>
      <c r="U10" t="s">
        <v>39</v>
      </c>
      <c r="V10" t="b">
        <v>0</v>
      </c>
      <c r="Y10">
        <f t="shared" ref="Y10" si="4">COUNTBLANK(C10:U10)</f>
        <v>0</v>
      </c>
      <c r="Z10">
        <f t="shared" ref="Z10" si="5">100*COUNTA(C10:U10)/$AD$7</f>
        <v>100</v>
      </c>
      <c r="AA10">
        <f t="shared" si="3"/>
        <v>1</v>
      </c>
    </row>
    <row r="11" spans="1:30" x14ac:dyDescent="0.3">
      <c r="A11">
        <v>5</v>
      </c>
      <c r="C11" t="str">
        <f>_xlfn.CONCAT(D11,"Ω ",E11,"% ",I11,"-Element ",L11," ",J11,"mW ",K11,"V ",M11," ",G11,"PPM/°C ",U11)</f>
        <v>10Ω 5% 4-Element 1206 100mW 50V Thick Film 200PPM/°C Automotive</v>
      </c>
      <c r="D11">
        <v>10</v>
      </c>
      <c r="E11">
        <v>5</v>
      </c>
      <c r="F11" t="s">
        <v>30</v>
      </c>
      <c r="G11">
        <v>200</v>
      </c>
      <c r="H11" t="s">
        <v>30</v>
      </c>
      <c r="I11">
        <v>4</v>
      </c>
      <c r="J11">
        <v>100</v>
      </c>
      <c r="K11">
        <v>50</v>
      </c>
      <c r="L11" s="2">
        <v>1206</v>
      </c>
      <c r="M11" t="s">
        <v>31</v>
      </c>
      <c r="N11" t="s">
        <v>32</v>
      </c>
      <c r="O11" t="s">
        <v>65</v>
      </c>
      <c r="P11" t="s">
        <v>34</v>
      </c>
      <c r="Q11" t="s">
        <v>66</v>
      </c>
      <c r="R11" t="s">
        <v>36</v>
      </c>
      <c r="S11" t="s">
        <v>37</v>
      </c>
      <c r="T11" t="s">
        <v>38</v>
      </c>
      <c r="U11" t="s">
        <v>39</v>
      </c>
      <c r="V11" t="b">
        <v>0</v>
      </c>
      <c r="Y11">
        <f t="shared" ref="Y11" si="6">COUNTBLANK(C11:U11)</f>
        <v>0</v>
      </c>
      <c r="Z11">
        <f t="shared" ref="Z11" si="7">100*COUNTA(C11:U11)/$AD$7</f>
        <v>100</v>
      </c>
      <c r="AA11">
        <f t="shared" si="3"/>
        <v>1</v>
      </c>
    </row>
    <row r="12" spans="1:30" x14ac:dyDescent="0.3">
      <c r="A12">
        <v>6</v>
      </c>
      <c r="C12" t="str">
        <f>_xlfn.CONCAT(D12,"Ω ",E12,"% ",I12,"-Element ",L12," ",J12,"mW ",K12,"V ",M12," ",G12,"PPM/°C ",U12)</f>
        <v>22Ω 5% 4-Element 1206 100mW 50V Thick Film 200PPM/°C Automotive</v>
      </c>
      <c r="D12">
        <v>22</v>
      </c>
      <c r="E12">
        <v>5</v>
      </c>
      <c r="F12" t="s">
        <v>30</v>
      </c>
      <c r="G12">
        <v>200</v>
      </c>
      <c r="H12" t="s">
        <v>30</v>
      </c>
      <c r="I12">
        <v>4</v>
      </c>
      <c r="J12">
        <v>100</v>
      </c>
      <c r="K12">
        <v>50</v>
      </c>
      <c r="L12" s="2">
        <v>1206</v>
      </c>
      <c r="M12" t="s">
        <v>31</v>
      </c>
      <c r="N12" t="s">
        <v>32</v>
      </c>
      <c r="O12" t="s">
        <v>57</v>
      </c>
      <c r="P12" t="s">
        <v>34</v>
      </c>
      <c r="Q12" t="s">
        <v>58</v>
      </c>
      <c r="R12" t="s">
        <v>36</v>
      </c>
      <c r="S12" t="s">
        <v>37</v>
      </c>
      <c r="T12" t="s">
        <v>38</v>
      </c>
      <c r="U12" t="s">
        <v>39</v>
      </c>
      <c r="V12" t="b">
        <v>0</v>
      </c>
      <c r="Y12">
        <f t="shared" ref="Y12:Y29" si="8">COUNTBLANK(C12:U12)</f>
        <v>0</v>
      </c>
      <c r="Z12">
        <f t="shared" ref="Z12:Z29" si="9">100*COUNTA(C12:U12)/$AD$7</f>
        <v>100</v>
      </c>
      <c r="AA12">
        <f t="shared" si="3"/>
        <v>1</v>
      </c>
    </row>
    <row r="13" spans="1:30" x14ac:dyDescent="0.3">
      <c r="A13">
        <v>7</v>
      </c>
      <c r="C13" t="str">
        <f>_xlfn.CONCAT(D13,"Ω ",E13,"% ",I13,"-Element ",L13," ",J13,"mW ",K13,"V ",M13," ",G13,"PPM/°C ",U13)</f>
        <v>33Ω 5% 4-Element 1206 100mW 50V Thick Film 200PPM/°C Automotive</v>
      </c>
      <c r="D13">
        <v>33</v>
      </c>
      <c r="E13">
        <v>5</v>
      </c>
      <c r="F13" t="s">
        <v>30</v>
      </c>
      <c r="G13">
        <v>200</v>
      </c>
      <c r="H13" t="s">
        <v>30</v>
      </c>
      <c r="I13">
        <v>4</v>
      </c>
      <c r="J13">
        <v>100</v>
      </c>
      <c r="K13">
        <v>50</v>
      </c>
      <c r="L13" s="2">
        <v>1206</v>
      </c>
      <c r="M13" t="s">
        <v>31</v>
      </c>
      <c r="N13" t="s">
        <v>32</v>
      </c>
      <c r="O13" t="s">
        <v>53</v>
      </c>
      <c r="P13" t="s">
        <v>34</v>
      </c>
      <c r="Q13" t="s">
        <v>54</v>
      </c>
      <c r="R13" t="s">
        <v>36</v>
      </c>
      <c r="S13" t="s">
        <v>37</v>
      </c>
      <c r="T13" t="s">
        <v>38</v>
      </c>
      <c r="U13" t="s">
        <v>39</v>
      </c>
      <c r="V13" t="b">
        <v>0</v>
      </c>
      <c r="Y13">
        <f t="shared" si="8"/>
        <v>0</v>
      </c>
      <c r="Z13">
        <f t="shared" si="9"/>
        <v>100</v>
      </c>
      <c r="AA13">
        <f t="shared" si="3"/>
        <v>1</v>
      </c>
    </row>
    <row r="14" spans="1:30" x14ac:dyDescent="0.3">
      <c r="A14">
        <v>8</v>
      </c>
      <c r="C14" t="str">
        <f>_xlfn.CONCAT(D14,"Ω ",E14,"% ",I14,"-Element ",L14," ",J14,"mW ",K14,"V ",M14," ",G14,"PPM/°C ",U14)</f>
        <v>47Ω 5% 4-Element 1206 100mW 50V Thick Film 200PPM/°C Automotive</v>
      </c>
      <c r="D14">
        <v>47</v>
      </c>
      <c r="E14">
        <v>5</v>
      </c>
      <c r="F14" t="s">
        <v>30</v>
      </c>
      <c r="G14">
        <v>200</v>
      </c>
      <c r="H14" t="s">
        <v>30</v>
      </c>
      <c r="I14">
        <v>4</v>
      </c>
      <c r="J14">
        <v>100</v>
      </c>
      <c r="K14">
        <v>50</v>
      </c>
      <c r="L14" s="2">
        <v>1206</v>
      </c>
      <c r="M14" t="s">
        <v>31</v>
      </c>
      <c r="N14" t="s">
        <v>32</v>
      </c>
      <c r="O14" t="s">
        <v>75</v>
      </c>
      <c r="P14" t="s">
        <v>34</v>
      </c>
      <c r="Q14" t="s">
        <v>76</v>
      </c>
      <c r="R14" t="s">
        <v>36</v>
      </c>
      <c r="S14" t="s">
        <v>37</v>
      </c>
      <c r="T14" t="s">
        <v>38</v>
      </c>
      <c r="U14" t="s">
        <v>39</v>
      </c>
      <c r="V14" t="b">
        <v>0</v>
      </c>
      <c r="Y14">
        <f t="shared" si="8"/>
        <v>0</v>
      </c>
      <c r="Z14">
        <f t="shared" si="9"/>
        <v>100</v>
      </c>
      <c r="AA14">
        <f t="shared" si="3"/>
        <v>1</v>
      </c>
    </row>
    <row r="15" spans="1:30" x14ac:dyDescent="0.3">
      <c r="A15">
        <v>9</v>
      </c>
      <c r="C15" t="str">
        <f>_xlfn.CONCAT(D15,"Ω ",E15,"% ",I15,"-Element ",L15," ",J15,"mW ",K15,"V ",M15," ",G15,"PPM/°C ",U15)</f>
        <v>56Ω 5% 4-Element 1206 100mW 50V Thick Film 200PPM/°C Automotive</v>
      </c>
      <c r="D15">
        <v>56</v>
      </c>
      <c r="E15">
        <v>5</v>
      </c>
      <c r="F15" t="s">
        <v>30</v>
      </c>
      <c r="G15">
        <v>200</v>
      </c>
      <c r="H15" t="s">
        <v>30</v>
      </c>
      <c r="I15">
        <v>4</v>
      </c>
      <c r="J15">
        <v>100</v>
      </c>
      <c r="K15">
        <v>50</v>
      </c>
      <c r="L15" s="2">
        <v>1206</v>
      </c>
      <c r="M15" t="s">
        <v>31</v>
      </c>
      <c r="N15" t="s">
        <v>32</v>
      </c>
      <c r="O15" t="s">
        <v>52</v>
      </c>
      <c r="P15" t="s">
        <v>34</v>
      </c>
      <c r="Q15" t="s">
        <v>51</v>
      </c>
      <c r="R15" t="s">
        <v>36</v>
      </c>
      <c r="S15" t="s">
        <v>37</v>
      </c>
      <c r="T15" t="s">
        <v>38</v>
      </c>
      <c r="U15" t="s">
        <v>39</v>
      </c>
      <c r="V15" t="b">
        <v>0</v>
      </c>
      <c r="Y15">
        <f t="shared" si="8"/>
        <v>0</v>
      </c>
      <c r="Z15">
        <f t="shared" si="9"/>
        <v>100</v>
      </c>
      <c r="AA15">
        <f t="shared" si="3"/>
        <v>1</v>
      </c>
    </row>
    <row r="16" spans="1:30" x14ac:dyDescent="0.3">
      <c r="A16">
        <v>10</v>
      </c>
      <c r="C16" t="str">
        <f>_xlfn.CONCAT(D16,"Ω ",E16,"% ",I16,"-Element ",L16," ",J16,"mW ",K16,"V ",M16," ",G16,"PPM/°C ",U16)</f>
        <v>75Ω 5% 4-Element 1206 62.5mW 50V Thick Film 200PPM/°C Automotive</v>
      </c>
      <c r="D16">
        <v>75</v>
      </c>
      <c r="E16">
        <v>5</v>
      </c>
      <c r="F16" t="s">
        <v>30</v>
      </c>
      <c r="G16">
        <v>200</v>
      </c>
      <c r="H16" t="s">
        <v>30</v>
      </c>
      <c r="I16">
        <v>4</v>
      </c>
      <c r="J16">
        <v>62.5</v>
      </c>
      <c r="K16">
        <v>50</v>
      </c>
      <c r="L16" s="2">
        <v>1206</v>
      </c>
      <c r="M16" t="s">
        <v>31</v>
      </c>
      <c r="N16" t="s">
        <v>84</v>
      </c>
      <c r="O16" t="s">
        <v>81</v>
      </c>
      <c r="P16" t="s">
        <v>34</v>
      </c>
      <c r="Q16" t="s">
        <v>82</v>
      </c>
      <c r="R16" t="s">
        <v>83</v>
      </c>
      <c r="S16" t="s">
        <v>37</v>
      </c>
      <c r="T16" t="s">
        <v>38</v>
      </c>
      <c r="U16" t="s">
        <v>39</v>
      </c>
      <c r="V16" t="b">
        <v>0</v>
      </c>
      <c r="Y16">
        <f t="shared" si="8"/>
        <v>0</v>
      </c>
      <c r="Z16">
        <f t="shared" si="9"/>
        <v>100</v>
      </c>
      <c r="AA16">
        <f t="shared" si="3"/>
        <v>1</v>
      </c>
    </row>
    <row r="17" spans="1:27" x14ac:dyDescent="0.3">
      <c r="A17">
        <v>11</v>
      </c>
      <c r="C17" t="str">
        <f>_xlfn.CONCAT(D17,"Ω ",E17,"% ",I17,"-Element ",L17," ",J17,"mW ",K17,"V ",M17," ",G17,"PPM/°C ",U17)</f>
        <v>100Ω 5% 4-Element 1206 100mW 50V Thick Film 200PPM/°C Automotive</v>
      </c>
      <c r="D17">
        <v>100</v>
      </c>
      <c r="E17">
        <v>5</v>
      </c>
      <c r="F17" t="s">
        <v>30</v>
      </c>
      <c r="G17">
        <v>200</v>
      </c>
      <c r="H17" t="s">
        <v>30</v>
      </c>
      <c r="I17">
        <v>4</v>
      </c>
      <c r="J17">
        <v>100</v>
      </c>
      <c r="K17">
        <v>50</v>
      </c>
      <c r="L17" s="2">
        <v>1206</v>
      </c>
      <c r="M17" t="s">
        <v>31</v>
      </c>
      <c r="N17" t="s">
        <v>32</v>
      </c>
      <c r="O17" t="s">
        <v>61</v>
      </c>
      <c r="P17" t="s">
        <v>34</v>
      </c>
      <c r="Q17" t="s">
        <v>62</v>
      </c>
      <c r="R17" t="s">
        <v>36</v>
      </c>
      <c r="S17" t="s">
        <v>37</v>
      </c>
      <c r="T17" t="s">
        <v>38</v>
      </c>
      <c r="U17" t="s">
        <v>39</v>
      </c>
      <c r="V17" t="b">
        <v>0</v>
      </c>
      <c r="Y17">
        <f t="shared" si="8"/>
        <v>0</v>
      </c>
      <c r="Z17">
        <f t="shared" si="9"/>
        <v>100</v>
      </c>
      <c r="AA17">
        <f t="shared" si="3"/>
        <v>1</v>
      </c>
    </row>
    <row r="18" spans="1:27" x14ac:dyDescent="0.3">
      <c r="A18">
        <v>12</v>
      </c>
      <c r="C18" t="str">
        <f>_xlfn.CONCAT(D18,"Ω ",E18,"% ",I18,"-Element ",L18," ",J18,"mW ",K18,"V ",M18," ",G18,"PPM/°C ",U18)</f>
        <v>120Ω 5% 4-Element 1206 100mW 50V Thick Film 200PPM/°C Automotive</v>
      </c>
      <c r="D18">
        <v>120</v>
      </c>
      <c r="E18">
        <v>5</v>
      </c>
      <c r="F18" t="s">
        <v>30</v>
      </c>
      <c r="G18">
        <v>200</v>
      </c>
      <c r="H18" t="s">
        <v>30</v>
      </c>
      <c r="I18">
        <v>4</v>
      </c>
      <c r="J18">
        <v>100</v>
      </c>
      <c r="K18">
        <v>50</v>
      </c>
      <c r="L18" s="2">
        <v>1206</v>
      </c>
      <c r="M18" t="s">
        <v>31</v>
      </c>
      <c r="N18" t="s">
        <v>32</v>
      </c>
      <c r="O18" t="s">
        <v>73</v>
      </c>
      <c r="P18" t="s">
        <v>34</v>
      </c>
      <c r="Q18" t="s">
        <v>74</v>
      </c>
      <c r="R18" t="s">
        <v>36</v>
      </c>
      <c r="S18" t="s">
        <v>37</v>
      </c>
      <c r="T18" t="s">
        <v>38</v>
      </c>
      <c r="U18" t="s">
        <v>39</v>
      </c>
      <c r="V18" t="b">
        <v>0</v>
      </c>
      <c r="Y18">
        <f t="shared" ref="Y18" si="10">COUNTBLANK(C18:U18)</f>
        <v>0</v>
      </c>
      <c r="Z18">
        <f t="shared" ref="Z18" si="11">100*COUNTA(C18:U18)/$AD$7</f>
        <v>100</v>
      </c>
      <c r="AA18">
        <f t="shared" si="3"/>
        <v>1</v>
      </c>
    </row>
    <row r="19" spans="1:27" x14ac:dyDescent="0.3">
      <c r="A19">
        <v>13</v>
      </c>
      <c r="C19" t="str">
        <f>_xlfn.CONCAT(D19,"Ω ",E19,"% ",I19,"-Element ",L19," ",J19,"mW ",K19,"V ",M19," ",G19,"PPM/°C ",U19)</f>
        <v>150Ω 5% 4-Element 1206 100mW 50V Thick Film 200PPM/°C Automotive</v>
      </c>
      <c r="D19">
        <v>150</v>
      </c>
      <c r="E19">
        <v>5</v>
      </c>
      <c r="F19" t="s">
        <v>30</v>
      </c>
      <c r="G19">
        <v>200</v>
      </c>
      <c r="H19" t="s">
        <v>30</v>
      </c>
      <c r="I19">
        <v>4</v>
      </c>
      <c r="J19">
        <v>100</v>
      </c>
      <c r="K19">
        <v>50</v>
      </c>
      <c r="L19" s="2">
        <v>1206</v>
      </c>
      <c r="M19" t="s">
        <v>31</v>
      </c>
      <c r="N19" t="s">
        <v>32</v>
      </c>
      <c r="O19" t="s">
        <v>67</v>
      </c>
      <c r="P19" t="s">
        <v>34</v>
      </c>
      <c r="Q19" t="s">
        <v>68</v>
      </c>
      <c r="R19" t="s">
        <v>36</v>
      </c>
      <c r="S19" t="s">
        <v>37</v>
      </c>
      <c r="T19" t="s">
        <v>38</v>
      </c>
      <c r="U19" t="s">
        <v>39</v>
      </c>
      <c r="V19" t="b">
        <v>0</v>
      </c>
      <c r="Y19">
        <f t="shared" ref="Y19" si="12">COUNTBLANK(C19:U19)</f>
        <v>0</v>
      </c>
      <c r="Z19">
        <f t="shared" ref="Z19" si="13">100*COUNTA(C19:U19)/$AD$7</f>
        <v>100</v>
      </c>
      <c r="AA19">
        <f t="shared" si="3"/>
        <v>1</v>
      </c>
    </row>
    <row r="20" spans="1:27" x14ac:dyDescent="0.3">
      <c r="A20">
        <v>14</v>
      </c>
      <c r="C20" t="str">
        <f>_xlfn.CONCAT(D20,"Ω ",E20,"% ",I20,"-Element ",L20," ",J20,"mW ",K20,"V ",M20," ",G20,"PPM/°C ",U20)</f>
        <v>220Ω 5% 4-Element 1206 100mW 50V Thick Film 200PPM/°C Automotive</v>
      </c>
      <c r="D20">
        <v>220</v>
      </c>
      <c r="E20">
        <v>5</v>
      </c>
      <c r="F20" t="s">
        <v>30</v>
      </c>
      <c r="G20">
        <v>200</v>
      </c>
      <c r="H20" t="s">
        <v>30</v>
      </c>
      <c r="I20">
        <v>4</v>
      </c>
      <c r="J20">
        <v>100</v>
      </c>
      <c r="K20">
        <v>50</v>
      </c>
      <c r="L20" s="2">
        <v>1206</v>
      </c>
      <c r="M20" t="s">
        <v>31</v>
      </c>
      <c r="N20" t="s">
        <v>32</v>
      </c>
      <c r="O20" t="s">
        <v>85</v>
      </c>
      <c r="P20" t="s">
        <v>34</v>
      </c>
      <c r="Q20" t="s">
        <v>86</v>
      </c>
      <c r="R20" t="s">
        <v>36</v>
      </c>
      <c r="S20" t="s">
        <v>37</v>
      </c>
      <c r="T20" t="s">
        <v>38</v>
      </c>
      <c r="U20" t="s">
        <v>39</v>
      </c>
      <c r="V20" t="b">
        <v>0</v>
      </c>
      <c r="Y20">
        <f t="shared" si="8"/>
        <v>0</v>
      </c>
      <c r="Z20">
        <f t="shared" si="9"/>
        <v>100</v>
      </c>
      <c r="AA20">
        <f t="shared" si="3"/>
        <v>1</v>
      </c>
    </row>
    <row r="21" spans="1:27" x14ac:dyDescent="0.3">
      <c r="A21">
        <v>15</v>
      </c>
      <c r="C21" t="str">
        <f>_xlfn.CONCAT(D21,"Ω ",E21,"% ",I21,"-Element ",L21," ",J21,"mW ",K21,"V ",M21," ",G21,"PPM/°C ",U21)</f>
        <v>330Ω 5% 4-Element 1206 100mW 50V Thick Film 200PPM/°C Automotive</v>
      </c>
      <c r="D21">
        <v>330</v>
      </c>
      <c r="E21">
        <v>5</v>
      </c>
      <c r="F21" t="s">
        <v>30</v>
      </c>
      <c r="G21">
        <v>200</v>
      </c>
      <c r="H21" t="s">
        <v>30</v>
      </c>
      <c r="I21">
        <v>4</v>
      </c>
      <c r="J21">
        <v>100</v>
      </c>
      <c r="K21">
        <v>50</v>
      </c>
      <c r="L21" s="2">
        <v>1206</v>
      </c>
      <c r="M21" t="s">
        <v>31</v>
      </c>
      <c r="N21" t="s">
        <v>32</v>
      </c>
      <c r="O21" t="s">
        <v>87</v>
      </c>
      <c r="P21" t="s">
        <v>34</v>
      </c>
      <c r="Q21" t="s">
        <v>88</v>
      </c>
      <c r="R21" t="s">
        <v>36</v>
      </c>
      <c r="S21" t="s">
        <v>37</v>
      </c>
      <c r="T21" t="s">
        <v>38</v>
      </c>
      <c r="U21" t="s">
        <v>39</v>
      </c>
      <c r="V21" t="b">
        <v>0</v>
      </c>
      <c r="Y21">
        <f t="shared" si="8"/>
        <v>0</v>
      </c>
      <c r="Z21">
        <f t="shared" si="9"/>
        <v>100</v>
      </c>
      <c r="AA21">
        <f t="shared" si="3"/>
        <v>1</v>
      </c>
    </row>
    <row r="22" spans="1:27" x14ac:dyDescent="0.3">
      <c r="A22">
        <v>16</v>
      </c>
      <c r="C22" t="str">
        <f>_xlfn.CONCAT(D22,"Ω ",E22,"% ",I22,"-Element ",L22," ",J22,"mW ",K22,"V ",M22," ",G22,"PPM/°C ",U22)</f>
        <v>470Ω 5% 4-Element 1206 100mW 50V Thick Film 200PPM/°C Automotive</v>
      </c>
      <c r="D22">
        <v>470</v>
      </c>
      <c r="E22">
        <v>5</v>
      </c>
      <c r="F22" t="s">
        <v>30</v>
      </c>
      <c r="G22">
        <v>200</v>
      </c>
      <c r="H22" t="s">
        <v>30</v>
      </c>
      <c r="I22">
        <v>4</v>
      </c>
      <c r="J22">
        <v>100</v>
      </c>
      <c r="K22">
        <v>50</v>
      </c>
      <c r="L22" s="2">
        <v>1206</v>
      </c>
      <c r="M22" t="s">
        <v>31</v>
      </c>
      <c r="N22" t="s">
        <v>32</v>
      </c>
      <c r="O22" t="s">
        <v>77</v>
      </c>
      <c r="P22" t="s">
        <v>34</v>
      </c>
      <c r="Q22" t="s">
        <v>78</v>
      </c>
      <c r="R22" t="s">
        <v>36</v>
      </c>
      <c r="S22" t="s">
        <v>37</v>
      </c>
      <c r="T22" t="s">
        <v>38</v>
      </c>
      <c r="U22" t="s">
        <v>39</v>
      </c>
      <c r="V22" t="b">
        <v>0</v>
      </c>
      <c r="Y22">
        <f t="shared" si="8"/>
        <v>0</v>
      </c>
      <c r="Z22">
        <f t="shared" si="9"/>
        <v>100</v>
      </c>
      <c r="AA22">
        <f t="shared" si="3"/>
        <v>1</v>
      </c>
    </row>
    <row r="23" spans="1:27" x14ac:dyDescent="0.3">
      <c r="A23">
        <v>17</v>
      </c>
      <c r="C23" t="str">
        <f>_xlfn.CONCAT(D23,"Ω ",E23,"% ",I23,"-Element ",L23," ",J23,"mW ",K23,"V ",M23," ",G23,"PPM/°C ",U23)</f>
        <v>560Ω 5% 4-Element 1206 100mW 50V Thick Film 200PPM/°C Automotive</v>
      </c>
      <c r="D23">
        <v>560</v>
      </c>
      <c r="E23">
        <v>5</v>
      </c>
      <c r="F23" t="s">
        <v>30</v>
      </c>
      <c r="G23">
        <v>200</v>
      </c>
      <c r="H23" t="s">
        <v>30</v>
      </c>
      <c r="I23">
        <v>4</v>
      </c>
      <c r="J23">
        <v>100</v>
      </c>
      <c r="K23">
        <v>50</v>
      </c>
      <c r="L23" s="2">
        <v>1206</v>
      </c>
      <c r="M23" t="s">
        <v>31</v>
      </c>
      <c r="N23" t="s">
        <v>32</v>
      </c>
      <c r="O23" t="s">
        <v>71</v>
      </c>
      <c r="P23" t="s">
        <v>34</v>
      </c>
      <c r="Q23" t="s">
        <v>72</v>
      </c>
      <c r="R23" t="s">
        <v>36</v>
      </c>
      <c r="S23" t="s">
        <v>37</v>
      </c>
      <c r="T23" t="s">
        <v>38</v>
      </c>
      <c r="U23" t="s">
        <v>39</v>
      </c>
      <c r="V23" t="b">
        <v>0</v>
      </c>
      <c r="Y23">
        <f t="shared" si="8"/>
        <v>0</v>
      </c>
      <c r="Z23">
        <f t="shared" si="9"/>
        <v>100</v>
      </c>
      <c r="AA23">
        <f t="shared" si="3"/>
        <v>1</v>
      </c>
    </row>
    <row r="24" spans="1:27" x14ac:dyDescent="0.3">
      <c r="A24">
        <v>18</v>
      </c>
      <c r="C24" t="str">
        <f>_xlfn.CONCAT(D24,"Ω ",E24,"% ",I24,"-Element ",L24," ",J24,"mW ",K24,"V ",M24," ",G24,"PPM/°C ",U24)</f>
        <v>680Ω 5% 4-Element 1206 100mW 50V Thick Film 200PPM/°C Automotive</v>
      </c>
      <c r="D24">
        <v>680</v>
      </c>
      <c r="E24">
        <v>5</v>
      </c>
      <c r="F24" t="s">
        <v>30</v>
      </c>
      <c r="G24">
        <v>200</v>
      </c>
      <c r="H24" t="s">
        <v>30</v>
      </c>
      <c r="I24">
        <v>4</v>
      </c>
      <c r="J24">
        <v>100</v>
      </c>
      <c r="K24">
        <v>50</v>
      </c>
      <c r="L24" s="2">
        <v>1206</v>
      </c>
      <c r="M24" t="s">
        <v>31</v>
      </c>
      <c r="N24" t="s">
        <v>32</v>
      </c>
      <c r="O24" t="s">
        <v>89</v>
      </c>
      <c r="P24" t="s">
        <v>34</v>
      </c>
      <c r="Q24" t="s">
        <v>90</v>
      </c>
      <c r="R24" t="s">
        <v>36</v>
      </c>
      <c r="S24" t="s">
        <v>37</v>
      </c>
      <c r="T24" t="s">
        <v>38</v>
      </c>
      <c r="U24" t="s">
        <v>39</v>
      </c>
      <c r="V24" t="b">
        <v>0</v>
      </c>
      <c r="Y24">
        <f t="shared" si="8"/>
        <v>0</v>
      </c>
      <c r="Z24">
        <f t="shared" si="9"/>
        <v>100</v>
      </c>
      <c r="AA24">
        <f t="shared" si="3"/>
        <v>1</v>
      </c>
    </row>
    <row r="25" spans="1:27" x14ac:dyDescent="0.3">
      <c r="A25">
        <v>19</v>
      </c>
      <c r="C25" t="str">
        <f>_xlfn.CONCAT(D25,"Ω ",E25,"% ",I25,"-Element ",L25," ",J25,"mW ",K25,"V ",M25," ",G25,"PPM/°C ",U25)</f>
        <v>2.2kΩ 5% 4-Element 1206 100mW 50V Thick Film 200PPM/°C Automotive</v>
      </c>
      <c r="D25" t="s">
        <v>45</v>
      </c>
      <c r="E25">
        <v>5</v>
      </c>
      <c r="F25" t="s">
        <v>30</v>
      </c>
      <c r="G25">
        <v>200</v>
      </c>
      <c r="H25" t="s">
        <v>30</v>
      </c>
      <c r="I25">
        <v>4</v>
      </c>
      <c r="J25">
        <v>100</v>
      </c>
      <c r="K25">
        <v>50</v>
      </c>
      <c r="L25" s="2">
        <v>1206</v>
      </c>
      <c r="M25" t="s">
        <v>31</v>
      </c>
      <c r="N25" t="s">
        <v>32</v>
      </c>
      <c r="O25" t="s">
        <v>91</v>
      </c>
      <c r="P25" t="s">
        <v>34</v>
      </c>
      <c r="Q25" t="s">
        <v>92</v>
      </c>
      <c r="R25" t="s">
        <v>36</v>
      </c>
      <c r="S25" t="s">
        <v>37</v>
      </c>
      <c r="T25" t="s">
        <v>38</v>
      </c>
      <c r="U25" t="s">
        <v>39</v>
      </c>
      <c r="V25" t="b">
        <v>0</v>
      </c>
      <c r="Y25">
        <f t="shared" si="8"/>
        <v>0</v>
      </c>
      <c r="Z25">
        <f t="shared" si="9"/>
        <v>100</v>
      </c>
      <c r="AA25">
        <f t="shared" si="3"/>
        <v>1</v>
      </c>
    </row>
    <row r="26" spans="1:27" x14ac:dyDescent="0.3">
      <c r="A26">
        <v>20</v>
      </c>
      <c r="C26" t="str">
        <f>_xlfn.CONCAT(D26,"Ω ",E26,"% ",I26,"-Element ",L26," ",J26,"mW ",K26,"V ",M26," ",G26,"PPM/°C ",U26)</f>
        <v>3.3kΩ 5% 4-Element 1206 100mW 50V Thick Film 200PPM/°C Automotive</v>
      </c>
      <c r="D26" t="s">
        <v>46</v>
      </c>
      <c r="E26">
        <v>5</v>
      </c>
      <c r="F26" t="s">
        <v>30</v>
      </c>
      <c r="G26">
        <v>200</v>
      </c>
      <c r="H26" t="s">
        <v>30</v>
      </c>
      <c r="I26">
        <v>4</v>
      </c>
      <c r="J26">
        <v>100</v>
      </c>
      <c r="K26">
        <v>50</v>
      </c>
      <c r="L26" s="2">
        <v>1206</v>
      </c>
      <c r="M26" t="s">
        <v>31</v>
      </c>
      <c r="N26" t="s">
        <v>32</v>
      </c>
      <c r="O26" t="s">
        <v>59</v>
      </c>
      <c r="P26" t="s">
        <v>34</v>
      </c>
      <c r="Q26" t="s">
        <v>60</v>
      </c>
      <c r="R26" t="s">
        <v>36</v>
      </c>
      <c r="S26" t="s">
        <v>37</v>
      </c>
      <c r="T26" t="s">
        <v>38</v>
      </c>
      <c r="U26" t="s">
        <v>39</v>
      </c>
      <c r="V26" t="b">
        <v>0</v>
      </c>
      <c r="Y26">
        <f t="shared" si="8"/>
        <v>0</v>
      </c>
      <c r="Z26">
        <f t="shared" si="9"/>
        <v>100</v>
      </c>
      <c r="AA26">
        <f t="shared" si="3"/>
        <v>1</v>
      </c>
    </row>
    <row r="27" spans="1:27" x14ac:dyDescent="0.3">
      <c r="A27">
        <v>21</v>
      </c>
      <c r="C27" t="str">
        <f>_xlfn.CONCAT(D27,"Ω ",E27,"% ",I27,"-Element ",L27," ",J27,"mW ",K27,"V ",M27," ",G27,"PPM/°C ",U27)</f>
        <v>22kΩ 5% 4-Element 1206 100mW 50V Thick Film 200PPM/°C Automotive</v>
      </c>
      <c r="D27" t="s">
        <v>47</v>
      </c>
      <c r="E27">
        <v>5</v>
      </c>
      <c r="F27" t="s">
        <v>30</v>
      </c>
      <c r="G27">
        <v>200</v>
      </c>
      <c r="H27" t="s">
        <v>30</v>
      </c>
      <c r="I27">
        <v>4</v>
      </c>
      <c r="J27">
        <v>100</v>
      </c>
      <c r="K27">
        <v>50</v>
      </c>
      <c r="L27" s="2">
        <v>1206</v>
      </c>
      <c r="M27" t="s">
        <v>31</v>
      </c>
      <c r="N27" t="s">
        <v>32</v>
      </c>
      <c r="O27" t="s">
        <v>93</v>
      </c>
      <c r="P27" t="s">
        <v>34</v>
      </c>
      <c r="Q27" t="s">
        <v>94</v>
      </c>
      <c r="R27" t="s">
        <v>36</v>
      </c>
      <c r="S27" t="s">
        <v>37</v>
      </c>
      <c r="T27" t="s">
        <v>38</v>
      </c>
      <c r="U27" t="s">
        <v>39</v>
      </c>
      <c r="V27" t="b">
        <v>0</v>
      </c>
      <c r="Y27">
        <f t="shared" si="8"/>
        <v>0</v>
      </c>
      <c r="Z27">
        <f t="shared" si="9"/>
        <v>100</v>
      </c>
      <c r="AA27">
        <f t="shared" si="3"/>
        <v>1</v>
      </c>
    </row>
    <row r="28" spans="1:27" x14ac:dyDescent="0.3">
      <c r="A28">
        <v>22</v>
      </c>
      <c r="C28" t="str">
        <f>_xlfn.CONCAT(D28,"Ω ",E28,"% ",I28,"-Element ",L28," ",J28,"mW ",K28,"V ",M28," ",G28,"PPM/°C ",U28)</f>
        <v>33kΩ 5% 4-Element 1206 100mW 50V Thick Film 200PPM/°C Automotive</v>
      </c>
      <c r="D28" t="s">
        <v>48</v>
      </c>
      <c r="E28">
        <v>5</v>
      </c>
      <c r="F28" t="s">
        <v>30</v>
      </c>
      <c r="G28">
        <v>200</v>
      </c>
      <c r="H28" t="s">
        <v>30</v>
      </c>
      <c r="I28">
        <v>4</v>
      </c>
      <c r="J28">
        <v>100</v>
      </c>
      <c r="K28">
        <v>50</v>
      </c>
      <c r="L28" s="2">
        <v>1206</v>
      </c>
      <c r="M28" t="s">
        <v>31</v>
      </c>
      <c r="N28" t="s">
        <v>32</v>
      </c>
      <c r="O28" t="s">
        <v>69</v>
      </c>
      <c r="P28" t="s">
        <v>34</v>
      </c>
      <c r="Q28" t="s">
        <v>70</v>
      </c>
      <c r="R28" t="s">
        <v>36</v>
      </c>
      <c r="S28" t="s">
        <v>37</v>
      </c>
      <c r="T28" t="s">
        <v>38</v>
      </c>
      <c r="U28" t="s">
        <v>39</v>
      </c>
      <c r="V28" t="b">
        <v>0</v>
      </c>
      <c r="Y28">
        <f t="shared" si="8"/>
        <v>0</v>
      </c>
      <c r="Z28">
        <f t="shared" si="9"/>
        <v>100</v>
      </c>
      <c r="AA28">
        <f t="shared" si="3"/>
        <v>1</v>
      </c>
    </row>
    <row r="29" spans="1:27" x14ac:dyDescent="0.3">
      <c r="A29">
        <v>23</v>
      </c>
      <c r="C29" t="str">
        <f>_xlfn.CONCAT(D29,"Ω ",E29,"% ",I29,"-Element ",L29," ",J29,"mW ",K29,"V ",M29," ",G29,"PPM/°C ",U29)</f>
        <v>47kΩ 5% 4-Element 1206 100mW 50V Thick Film 200PPM/°C Automotive</v>
      </c>
      <c r="D29" t="s">
        <v>49</v>
      </c>
      <c r="E29">
        <v>5</v>
      </c>
      <c r="F29" t="s">
        <v>30</v>
      </c>
      <c r="G29">
        <v>200</v>
      </c>
      <c r="H29" t="s">
        <v>30</v>
      </c>
      <c r="I29">
        <v>4</v>
      </c>
      <c r="J29">
        <v>100</v>
      </c>
      <c r="K29">
        <v>50</v>
      </c>
      <c r="L29" s="2">
        <v>1206</v>
      </c>
      <c r="M29" t="s">
        <v>31</v>
      </c>
      <c r="N29" t="s">
        <v>32</v>
      </c>
      <c r="O29" t="s">
        <v>79</v>
      </c>
      <c r="P29" t="s">
        <v>34</v>
      </c>
      <c r="Q29" t="s">
        <v>80</v>
      </c>
      <c r="R29" t="s">
        <v>36</v>
      </c>
      <c r="S29" t="s">
        <v>37</v>
      </c>
      <c r="T29" t="s">
        <v>38</v>
      </c>
      <c r="U29" t="s">
        <v>39</v>
      </c>
      <c r="V29" t="b">
        <v>0</v>
      </c>
      <c r="Y29">
        <f t="shared" si="8"/>
        <v>0</v>
      </c>
      <c r="Z29">
        <f t="shared" si="9"/>
        <v>100</v>
      </c>
      <c r="AA29">
        <f t="shared" si="3"/>
        <v>1</v>
      </c>
    </row>
    <row r="30" spans="1:27" x14ac:dyDescent="0.3">
      <c r="A30">
        <v>24</v>
      </c>
      <c r="C30" t="str">
        <f>_xlfn.CONCAT(D30,"Ω ",E30,"% ",I30,"-Element ",L30," ",J30,"mW ",K30,"V ",M30," ",G30,"PPM/°C ",U30)</f>
        <v>100kΩ 5% 4-Element 1206 100mW 50V Thick Film 200PPM/°C Automotive</v>
      </c>
      <c r="D30" t="s">
        <v>50</v>
      </c>
      <c r="E30">
        <v>5</v>
      </c>
      <c r="F30" t="s">
        <v>30</v>
      </c>
      <c r="G30">
        <v>200</v>
      </c>
      <c r="H30" t="s">
        <v>30</v>
      </c>
      <c r="I30">
        <v>4</v>
      </c>
      <c r="J30">
        <v>100</v>
      </c>
      <c r="K30">
        <v>50</v>
      </c>
      <c r="L30" s="2">
        <v>1206</v>
      </c>
      <c r="M30" t="s">
        <v>31</v>
      </c>
      <c r="N30" t="s">
        <v>32</v>
      </c>
      <c r="O30" t="s">
        <v>55</v>
      </c>
      <c r="P30" t="s">
        <v>34</v>
      </c>
      <c r="Q30" t="s">
        <v>56</v>
      </c>
      <c r="R30" t="s">
        <v>36</v>
      </c>
      <c r="S30" t="s">
        <v>37</v>
      </c>
      <c r="T30" t="s">
        <v>38</v>
      </c>
      <c r="U30" t="s">
        <v>39</v>
      </c>
      <c r="V30" t="b">
        <v>0</v>
      </c>
      <c r="Y30">
        <f>COUNTBLANK(C30:U30)</f>
        <v>0</v>
      </c>
      <c r="Z30">
        <f>100*COUNTA(C30:U30)/$AD$7</f>
        <v>100</v>
      </c>
      <c r="AA30">
        <f>IF(Z30=100,1,0)</f>
        <v>1</v>
      </c>
    </row>
    <row r="31" spans="1:27" x14ac:dyDescent="0.3">
      <c r="A31">
        <v>25</v>
      </c>
      <c r="C31" t="str">
        <f>_xlfn.CONCAT(D31,"Ω ",E31,"% ",I31,"-Element ",L31," ",J31,"mW ",K31,"V ",M31," ",G31,"PPM/°C ",U31)</f>
        <v>22Ω 5% 2-Element 0606 62.5mW 50V Thick Film 200PPM/°C Automotive</v>
      </c>
      <c r="D31">
        <v>22</v>
      </c>
      <c r="E31">
        <v>5</v>
      </c>
      <c r="F31" t="s">
        <v>30</v>
      </c>
      <c r="G31">
        <v>200</v>
      </c>
      <c r="H31" t="s">
        <v>30</v>
      </c>
      <c r="I31">
        <v>2</v>
      </c>
      <c r="J31">
        <v>62.5</v>
      </c>
      <c r="K31">
        <v>50</v>
      </c>
      <c r="L31" s="2" t="s">
        <v>95</v>
      </c>
      <c r="M31" t="s">
        <v>31</v>
      </c>
      <c r="N31" t="s">
        <v>32</v>
      </c>
      <c r="O31" t="s">
        <v>96</v>
      </c>
      <c r="P31" t="s">
        <v>34</v>
      </c>
      <c r="Q31" t="s">
        <v>97</v>
      </c>
      <c r="R31" t="s">
        <v>36</v>
      </c>
      <c r="S31" t="s">
        <v>98</v>
      </c>
      <c r="T31" t="s">
        <v>99</v>
      </c>
      <c r="U31" t="s">
        <v>39</v>
      </c>
      <c r="V31" t="b">
        <v>0</v>
      </c>
      <c r="Y31">
        <f>COUNTBLANK(C31:U31)</f>
        <v>0</v>
      </c>
      <c r="Z31">
        <f>100*COUNTA(C31:U31)/$AD$7</f>
        <v>100</v>
      </c>
      <c r="AA31">
        <f>IF(Z31=100,1,0)</f>
        <v>1</v>
      </c>
    </row>
    <row r="32" spans="1:27" x14ac:dyDescent="0.3">
      <c r="A32">
        <v>26</v>
      </c>
      <c r="C32" t="str">
        <f>_xlfn.CONCAT(D32,"Ω ",E32,"% ",I32,"-Element ",L32," ",J32,"mW ",K32,"V ",M32," ",G32,"PPM/°C ",U32)</f>
        <v>5.1kΩ 5% 4-Element 1206 100mW 50V Thick Film 200PPM/°C Automotive</v>
      </c>
      <c r="D32" t="s">
        <v>100</v>
      </c>
      <c r="E32">
        <v>5</v>
      </c>
      <c r="F32" t="s">
        <v>30</v>
      </c>
      <c r="G32">
        <v>200</v>
      </c>
      <c r="H32" t="s">
        <v>30</v>
      </c>
      <c r="I32">
        <v>4</v>
      </c>
      <c r="J32">
        <v>100</v>
      </c>
      <c r="K32">
        <v>50</v>
      </c>
      <c r="L32" s="2" t="s">
        <v>103</v>
      </c>
      <c r="M32" t="s">
        <v>31</v>
      </c>
      <c r="N32" t="s">
        <v>32</v>
      </c>
      <c r="O32" t="s">
        <v>101</v>
      </c>
      <c r="P32" t="s">
        <v>34</v>
      </c>
      <c r="Q32" t="s">
        <v>102</v>
      </c>
      <c r="R32" t="s">
        <v>36</v>
      </c>
      <c r="S32" t="s">
        <v>37</v>
      </c>
      <c r="T32" t="s">
        <v>38</v>
      </c>
      <c r="U32" t="s">
        <v>39</v>
      </c>
      <c r="V32" t="b">
        <v>0</v>
      </c>
      <c r="Y32">
        <f>COUNTBLANK(C32:U32)</f>
        <v>0</v>
      </c>
      <c r="Z32">
        <f>100*COUNTA(C32:U32)/$AD$7</f>
        <v>100</v>
      </c>
      <c r="AA32">
        <f>IF(Z32=100,1,0)</f>
        <v>1</v>
      </c>
    </row>
    <row r="33" spans="1:27" x14ac:dyDescent="0.3">
      <c r="A33">
        <v>27</v>
      </c>
      <c r="C33" t="str">
        <f>_xlfn.CONCAT(D33,"Ω ",E33,"% ",I33,"-Element ",L33," ",J33,"mW ",K33,"V ",M33," ",G33,"PPM/°C ",U33)</f>
        <v>0Ω  % 4-Element 0804 62.5mW 50V Thick Film  PPM/°C Automotive</v>
      </c>
      <c r="D33">
        <v>0</v>
      </c>
      <c r="E33" t="s">
        <v>30</v>
      </c>
      <c r="F33" t="s">
        <v>30</v>
      </c>
      <c r="G33" t="s">
        <v>30</v>
      </c>
      <c r="H33" t="s">
        <v>30</v>
      </c>
      <c r="I33">
        <v>4</v>
      </c>
      <c r="J33">
        <v>62.5</v>
      </c>
      <c r="K33">
        <v>50</v>
      </c>
      <c r="L33" s="2" t="s">
        <v>114</v>
      </c>
      <c r="M33" t="s">
        <v>31</v>
      </c>
      <c r="N33" t="s">
        <v>111</v>
      </c>
      <c r="O33" t="s">
        <v>115</v>
      </c>
      <c r="P33" t="s">
        <v>34</v>
      </c>
      <c r="Q33" t="s">
        <v>116</v>
      </c>
      <c r="R33" s="3" t="s">
        <v>112</v>
      </c>
      <c r="S33" t="s">
        <v>37</v>
      </c>
      <c r="T33" t="s">
        <v>182</v>
      </c>
      <c r="U33" t="s">
        <v>39</v>
      </c>
      <c r="V33" t="b">
        <v>0</v>
      </c>
      <c r="Y33">
        <f t="shared" ref="Y33:Y35" si="14">COUNTBLANK(C33:U33)</f>
        <v>0</v>
      </c>
      <c r="Z33">
        <f t="shared" ref="Z33:Z35" si="15">100*COUNTA(C33:U33)/$AD$7</f>
        <v>100</v>
      </c>
      <c r="AA33">
        <f t="shared" ref="AA33:AA35" si="16">IF(Z33=100,1,0)</f>
        <v>1</v>
      </c>
    </row>
    <row r="34" spans="1:27" x14ac:dyDescent="0.3">
      <c r="A34" s="4">
        <v>28</v>
      </c>
      <c r="C34" t="str">
        <f>_xlfn.CONCAT(D34,"Ω ",E34,"% ",I34,"-Element ",L34," ",J34,"mW ",K34,"V ",M34," ",G34,"PPM/°C ",U34)</f>
        <v>1Ω 5% 4-Element 0804 62.5mW 50V Thick Film 200PPM/°C Automotive</v>
      </c>
      <c r="D34">
        <v>1</v>
      </c>
      <c r="E34">
        <v>5</v>
      </c>
      <c r="F34" t="s">
        <v>30</v>
      </c>
      <c r="G34">
        <v>200</v>
      </c>
      <c r="H34" t="s">
        <v>30</v>
      </c>
      <c r="I34">
        <v>4</v>
      </c>
      <c r="J34">
        <v>62.5</v>
      </c>
      <c r="K34">
        <v>50</v>
      </c>
      <c r="L34" s="2" t="s">
        <v>114</v>
      </c>
      <c r="M34" t="s">
        <v>31</v>
      </c>
      <c r="N34" t="s">
        <v>111</v>
      </c>
      <c r="O34" t="s">
        <v>211</v>
      </c>
      <c r="P34" t="s">
        <v>34</v>
      </c>
      <c r="Q34" t="s">
        <v>212</v>
      </c>
      <c r="R34" s="3" t="s">
        <v>112</v>
      </c>
      <c r="S34" t="s">
        <v>37</v>
      </c>
      <c r="T34" t="s">
        <v>182</v>
      </c>
      <c r="U34" t="s">
        <v>39</v>
      </c>
      <c r="V34" t="b">
        <v>0</v>
      </c>
      <c r="Y34">
        <f t="shared" si="14"/>
        <v>0</v>
      </c>
      <c r="Z34">
        <f t="shared" si="15"/>
        <v>100</v>
      </c>
      <c r="AA34">
        <f t="shared" si="16"/>
        <v>1</v>
      </c>
    </row>
    <row r="35" spans="1:27" x14ac:dyDescent="0.3">
      <c r="A35">
        <v>29</v>
      </c>
      <c r="C35" t="str">
        <f>_xlfn.CONCAT(D35,"Ω ",E35,"% ",I35,"-Element ",L35," ",J35,"mW ",K35,"V ",M35," ",G35,"PPM/°C ",U35)</f>
        <v>1.1Ω 5% 4-Element 0804 62.5mW 50V Thick Film 200PPM/°C Automotive</v>
      </c>
      <c r="D35">
        <v>1.1000000000000001</v>
      </c>
      <c r="E35">
        <v>5</v>
      </c>
      <c r="F35" t="s">
        <v>30</v>
      </c>
      <c r="G35">
        <v>200</v>
      </c>
      <c r="H35" t="s">
        <v>30</v>
      </c>
      <c r="I35">
        <v>4</v>
      </c>
      <c r="J35">
        <v>62.5</v>
      </c>
      <c r="K35">
        <v>50</v>
      </c>
      <c r="L35" s="2" t="s">
        <v>114</v>
      </c>
      <c r="M35" t="s">
        <v>31</v>
      </c>
      <c r="N35" t="s">
        <v>111</v>
      </c>
      <c r="O35" t="s">
        <v>213</v>
      </c>
      <c r="P35" t="s">
        <v>34</v>
      </c>
      <c r="Q35" t="s">
        <v>214</v>
      </c>
      <c r="R35" s="3" t="s">
        <v>112</v>
      </c>
      <c r="S35" t="s">
        <v>37</v>
      </c>
      <c r="T35" t="s">
        <v>182</v>
      </c>
      <c r="U35" t="s">
        <v>39</v>
      </c>
      <c r="V35" t="b">
        <v>0</v>
      </c>
      <c r="Y35">
        <f t="shared" si="14"/>
        <v>0</v>
      </c>
      <c r="Z35">
        <f t="shared" si="15"/>
        <v>100</v>
      </c>
      <c r="AA35">
        <f t="shared" si="16"/>
        <v>1</v>
      </c>
    </row>
    <row r="36" spans="1:27" x14ac:dyDescent="0.3">
      <c r="A36" s="4">
        <v>30</v>
      </c>
      <c r="C36" t="str">
        <f>_xlfn.CONCAT(D36,"Ω ",E36,"% ",I36,"-Element ",L36," ",J36,"mW ",K36,"V ",M36," ",G36,"PPM/°C ",U36)</f>
        <v>1.2Ω 5% 4-Element 0804 62.5mW 50V Thick Film 200PPM/°C Automotive</v>
      </c>
      <c r="D36">
        <v>1.2</v>
      </c>
      <c r="E36">
        <v>5</v>
      </c>
      <c r="F36" t="s">
        <v>30</v>
      </c>
      <c r="G36">
        <v>200</v>
      </c>
      <c r="H36" t="s">
        <v>30</v>
      </c>
      <c r="I36">
        <v>4</v>
      </c>
      <c r="J36">
        <v>62.5</v>
      </c>
      <c r="K36">
        <v>50</v>
      </c>
      <c r="L36" s="2" t="s">
        <v>114</v>
      </c>
      <c r="M36" t="s">
        <v>31</v>
      </c>
      <c r="N36" t="s">
        <v>111</v>
      </c>
      <c r="O36" t="s">
        <v>216</v>
      </c>
      <c r="P36" t="s">
        <v>34</v>
      </c>
      <c r="Q36" t="s">
        <v>215</v>
      </c>
      <c r="R36" s="3" t="s">
        <v>112</v>
      </c>
      <c r="S36" t="s">
        <v>37</v>
      </c>
      <c r="T36" t="s">
        <v>182</v>
      </c>
      <c r="U36" t="s">
        <v>39</v>
      </c>
      <c r="V36" t="b">
        <v>0</v>
      </c>
      <c r="Y36">
        <f t="shared" ref="Y36:Y99" si="17">COUNTBLANK(C36:U36)</f>
        <v>0</v>
      </c>
      <c r="Z36">
        <f t="shared" ref="Z36:Z99" si="18">100*COUNTA(C36:U36)/$AD$7</f>
        <v>100</v>
      </c>
      <c r="AA36">
        <f t="shared" ref="AA36:AA99" si="19">IF(Z36=100,1,0)</f>
        <v>1</v>
      </c>
    </row>
    <row r="37" spans="1:27" x14ac:dyDescent="0.3">
      <c r="A37">
        <v>31</v>
      </c>
      <c r="C37" t="str">
        <f>_xlfn.CONCAT(D37,"Ω ",E37,"% ",I37,"-Element ",L37," ",J37,"mW ",K37,"V ",M37," ",G37,"PPM/°C ",U37)</f>
        <v>1.3Ω 5% 4-Element 0804 62.5mW 50V Thick Film 200PPM/°C Automotive</v>
      </c>
      <c r="D37">
        <v>1.3</v>
      </c>
      <c r="E37">
        <v>5</v>
      </c>
      <c r="F37" t="s">
        <v>30</v>
      </c>
      <c r="G37">
        <v>200</v>
      </c>
      <c r="H37" t="s">
        <v>30</v>
      </c>
      <c r="I37">
        <v>4</v>
      </c>
      <c r="J37">
        <v>62.5</v>
      </c>
      <c r="K37">
        <v>50</v>
      </c>
      <c r="L37" s="2" t="s">
        <v>114</v>
      </c>
      <c r="M37" t="s">
        <v>31</v>
      </c>
      <c r="N37" t="s">
        <v>111</v>
      </c>
      <c r="O37" t="s">
        <v>217</v>
      </c>
      <c r="P37" t="s">
        <v>34</v>
      </c>
      <c r="Q37" t="s">
        <v>218</v>
      </c>
      <c r="R37" s="3" t="s">
        <v>112</v>
      </c>
      <c r="S37" t="s">
        <v>37</v>
      </c>
      <c r="T37" t="s">
        <v>182</v>
      </c>
      <c r="U37" t="s">
        <v>39</v>
      </c>
      <c r="V37" t="b">
        <v>0</v>
      </c>
      <c r="Y37">
        <f t="shared" si="17"/>
        <v>0</v>
      </c>
      <c r="Z37">
        <f t="shared" si="18"/>
        <v>100</v>
      </c>
      <c r="AA37">
        <f t="shared" si="19"/>
        <v>1</v>
      </c>
    </row>
    <row r="38" spans="1:27" x14ac:dyDescent="0.3">
      <c r="A38" s="4">
        <v>32</v>
      </c>
      <c r="C38" t="str">
        <f>_xlfn.CONCAT(D38,"Ω ",E38,"% ",I38,"-Element ",L38," ",J38,"mW ",K38,"V ",M38," ",G38,"PPM/°C ",U38)</f>
        <v>1.5Ω 5% 4-Element 0804 62.5mW 50V Thick Film 200PPM/°C Automotive</v>
      </c>
      <c r="D38">
        <v>1.5</v>
      </c>
      <c r="E38">
        <v>5</v>
      </c>
      <c r="F38" t="s">
        <v>30</v>
      </c>
      <c r="G38">
        <v>200</v>
      </c>
      <c r="H38" t="s">
        <v>30</v>
      </c>
      <c r="I38">
        <v>4</v>
      </c>
      <c r="J38">
        <v>62.5</v>
      </c>
      <c r="K38">
        <v>50</v>
      </c>
      <c r="L38" s="2" t="s">
        <v>114</v>
      </c>
      <c r="M38" t="s">
        <v>31</v>
      </c>
      <c r="N38" t="s">
        <v>111</v>
      </c>
      <c r="O38" t="s">
        <v>219</v>
      </c>
      <c r="P38" t="s">
        <v>34</v>
      </c>
      <c r="Q38" t="s">
        <v>220</v>
      </c>
      <c r="R38" s="3" t="s">
        <v>112</v>
      </c>
      <c r="S38" t="s">
        <v>37</v>
      </c>
      <c r="T38" t="s">
        <v>182</v>
      </c>
      <c r="U38" t="s">
        <v>39</v>
      </c>
      <c r="V38" t="b">
        <v>0</v>
      </c>
      <c r="Y38">
        <f t="shared" si="17"/>
        <v>0</v>
      </c>
      <c r="Z38">
        <f t="shared" si="18"/>
        <v>100</v>
      </c>
      <c r="AA38">
        <f t="shared" si="19"/>
        <v>1</v>
      </c>
    </row>
    <row r="39" spans="1:27" x14ac:dyDescent="0.3">
      <c r="A39">
        <v>33</v>
      </c>
      <c r="C39" t="str">
        <f>_xlfn.CONCAT(D39,"Ω ",E39,"% ",I39,"-Element ",L39," ",J39,"mW ",K39,"V ",M39," ",G39,"PPM/°C ",U39)</f>
        <v>1.6Ω 5% 4-Element 0804 62.5mW 50V Thick Film 200PPM/°C Automotive</v>
      </c>
      <c r="D39">
        <v>1.6</v>
      </c>
      <c r="E39">
        <v>5</v>
      </c>
      <c r="F39" t="s">
        <v>30</v>
      </c>
      <c r="G39">
        <v>200</v>
      </c>
      <c r="H39" t="s">
        <v>30</v>
      </c>
      <c r="I39">
        <v>4</v>
      </c>
      <c r="J39">
        <v>62.5</v>
      </c>
      <c r="K39">
        <v>50</v>
      </c>
      <c r="L39" s="2" t="s">
        <v>114</v>
      </c>
      <c r="M39" t="s">
        <v>31</v>
      </c>
      <c r="N39" t="s">
        <v>111</v>
      </c>
      <c r="O39" t="s">
        <v>221</v>
      </c>
      <c r="P39" t="s">
        <v>34</v>
      </c>
      <c r="Q39" t="s">
        <v>222</v>
      </c>
      <c r="R39" s="3" t="s">
        <v>112</v>
      </c>
      <c r="S39" t="s">
        <v>37</v>
      </c>
      <c r="T39" t="s">
        <v>182</v>
      </c>
      <c r="U39" t="s">
        <v>39</v>
      </c>
      <c r="V39" t="b">
        <v>0</v>
      </c>
      <c r="Y39">
        <f t="shared" si="17"/>
        <v>0</v>
      </c>
      <c r="Z39">
        <f t="shared" si="18"/>
        <v>100</v>
      </c>
      <c r="AA39">
        <f t="shared" si="19"/>
        <v>1</v>
      </c>
    </row>
    <row r="40" spans="1:27" x14ac:dyDescent="0.3">
      <c r="A40" s="4">
        <v>34</v>
      </c>
      <c r="C40" t="str">
        <f>_xlfn.CONCAT(D40,"Ω ",E40,"% ",I40,"-Element ",L40," ",J40,"mW ",K40,"V ",M40," ",G40,"PPM/°C ",U40)</f>
        <v>1.8Ω 5% 4-Element 0804 62.5mW 50V Thick Film 200PPM/°C Automotive</v>
      </c>
      <c r="D40">
        <v>1.8</v>
      </c>
      <c r="E40">
        <v>5</v>
      </c>
      <c r="F40" t="s">
        <v>30</v>
      </c>
      <c r="G40">
        <v>200</v>
      </c>
      <c r="H40" t="s">
        <v>30</v>
      </c>
      <c r="I40">
        <v>4</v>
      </c>
      <c r="J40">
        <v>62.5</v>
      </c>
      <c r="K40">
        <v>50</v>
      </c>
      <c r="L40" s="2" t="s">
        <v>114</v>
      </c>
      <c r="M40" t="s">
        <v>31</v>
      </c>
      <c r="N40" t="s">
        <v>111</v>
      </c>
      <c r="O40" t="s">
        <v>223</v>
      </c>
      <c r="P40" t="s">
        <v>34</v>
      </c>
      <c r="Q40" t="s">
        <v>224</v>
      </c>
      <c r="R40" s="3" t="s">
        <v>112</v>
      </c>
      <c r="S40" t="s">
        <v>37</v>
      </c>
      <c r="T40" t="s">
        <v>182</v>
      </c>
      <c r="U40" t="s">
        <v>39</v>
      </c>
      <c r="V40" t="b">
        <v>0</v>
      </c>
      <c r="Y40">
        <f t="shared" si="17"/>
        <v>0</v>
      </c>
      <c r="Z40">
        <f t="shared" si="18"/>
        <v>100</v>
      </c>
      <c r="AA40">
        <f t="shared" si="19"/>
        <v>1</v>
      </c>
    </row>
    <row r="41" spans="1:27" x14ac:dyDescent="0.3">
      <c r="A41">
        <v>35</v>
      </c>
      <c r="C41" t="str">
        <f>_xlfn.CONCAT(D41,"Ω ",E41,"% ",I41,"-Element ",L41," ",J41,"mW ",K41,"V ",M41," ",G41,"PPM/°C ",U41)</f>
        <v>2Ω 5% 4-Element 0804 62.5mW 50V Thick Film 200PPM/°C Automotive</v>
      </c>
      <c r="D41">
        <v>2</v>
      </c>
      <c r="E41">
        <v>5</v>
      </c>
      <c r="F41" t="s">
        <v>30</v>
      </c>
      <c r="G41">
        <v>200</v>
      </c>
      <c r="H41" t="s">
        <v>30</v>
      </c>
      <c r="I41">
        <v>4</v>
      </c>
      <c r="J41">
        <v>62.5</v>
      </c>
      <c r="K41">
        <v>50</v>
      </c>
      <c r="L41" s="2" t="s">
        <v>114</v>
      </c>
      <c r="M41" t="s">
        <v>31</v>
      </c>
      <c r="N41" t="s">
        <v>111</v>
      </c>
      <c r="O41" t="s">
        <v>225</v>
      </c>
      <c r="P41" t="s">
        <v>34</v>
      </c>
      <c r="Q41" t="s">
        <v>226</v>
      </c>
      <c r="R41" s="3" t="s">
        <v>112</v>
      </c>
      <c r="S41" t="s">
        <v>37</v>
      </c>
      <c r="T41" t="s">
        <v>182</v>
      </c>
      <c r="U41" t="s">
        <v>39</v>
      </c>
      <c r="V41" t="b">
        <v>0</v>
      </c>
      <c r="Y41">
        <f t="shared" si="17"/>
        <v>0</v>
      </c>
      <c r="Z41">
        <f t="shared" si="18"/>
        <v>100</v>
      </c>
      <c r="AA41">
        <f t="shared" si="19"/>
        <v>1</v>
      </c>
    </row>
    <row r="42" spans="1:27" x14ac:dyDescent="0.3">
      <c r="A42" s="4">
        <v>36</v>
      </c>
      <c r="C42" t="str">
        <f>_xlfn.CONCAT(D42,"Ω ",E42,"% ",I42,"-Element ",L42," ",J42,"mW ",K42,"V ",M42," ",G42,"PPM/°C ",U42)</f>
        <v>2.4Ω 5% 4-Element 0804 62.5mW 50V Thick Film 200PPM/°C Automotive</v>
      </c>
      <c r="D42">
        <v>2.4</v>
      </c>
      <c r="E42">
        <v>5</v>
      </c>
      <c r="F42" t="s">
        <v>30</v>
      </c>
      <c r="G42">
        <v>200</v>
      </c>
      <c r="H42" t="s">
        <v>30</v>
      </c>
      <c r="I42">
        <v>4</v>
      </c>
      <c r="J42">
        <v>62.5</v>
      </c>
      <c r="K42">
        <v>50</v>
      </c>
      <c r="L42" s="2" t="s">
        <v>114</v>
      </c>
      <c r="M42" t="s">
        <v>31</v>
      </c>
      <c r="N42" t="s">
        <v>111</v>
      </c>
      <c r="O42" t="s">
        <v>227</v>
      </c>
      <c r="P42" t="s">
        <v>34</v>
      </c>
      <c r="Q42" t="s">
        <v>228</v>
      </c>
      <c r="R42" s="3" t="s">
        <v>112</v>
      </c>
      <c r="S42" t="s">
        <v>37</v>
      </c>
      <c r="T42" t="s">
        <v>182</v>
      </c>
      <c r="U42" t="s">
        <v>39</v>
      </c>
      <c r="V42" t="b">
        <v>0</v>
      </c>
      <c r="Y42">
        <f t="shared" si="17"/>
        <v>0</v>
      </c>
      <c r="Z42">
        <f t="shared" si="18"/>
        <v>100</v>
      </c>
      <c r="AA42">
        <f t="shared" si="19"/>
        <v>1</v>
      </c>
    </row>
    <row r="43" spans="1:27" x14ac:dyDescent="0.3">
      <c r="A43">
        <v>37</v>
      </c>
      <c r="C43" t="str">
        <f>_xlfn.CONCAT(D43,"Ω ",E43,"% ",I43,"-Element ",L43," ",J43,"mW ",K43,"V ",M43," ",G43,"PPM/°C ",U43)</f>
        <v>2.7Ω 5% 4-Element 0804 62.5mW 50V Thick Film 200PPM/°C Automotive</v>
      </c>
      <c r="D43">
        <v>2.7</v>
      </c>
      <c r="E43">
        <v>5</v>
      </c>
      <c r="F43" t="s">
        <v>30</v>
      </c>
      <c r="G43">
        <v>200</v>
      </c>
      <c r="H43" t="s">
        <v>30</v>
      </c>
      <c r="I43">
        <v>4</v>
      </c>
      <c r="J43">
        <v>62.5</v>
      </c>
      <c r="K43">
        <v>50</v>
      </c>
      <c r="L43" s="2" t="s">
        <v>114</v>
      </c>
      <c r="M43" t="s">
        <v>31</v>
      </c>
      <c r="N43" t="s">
        <v>111</v>
      </c>
      <c r="O43" t="s">
        <v>229</v>
      </c>
      <c r="P43" t="s">
        <v>34</v>
      </c>
      <c r="Q43" t="s">
        <v>230</v>
      </c>
      <c r="R43" s="3" t="s">
        <v>112</v>
      </c>
      <c r="S43" t="s">
        <v>37</v>
      </c>
      <c r="T43" t="s">
        <v>182</v>
      </c>
      <c r="U43" t="s">
        <v>39</v>
      </c>
      <c r="V43" t="b">
        <v>0</v>
      </c>
      <c r="Y43">
        <f t="shared" si="17"/>
        <v>0</v>
      </c>
      <c r="Z43">
        <f t="shared" si="18"/>
        <v>100</v>
      </c>
      <c r="AA43">
        <f t="shared" si="19"/>
        <v>1</v>
      </c>
    </row>
    <row r="44" spans="1:27" x14ac:dyDescent="0.3">
      <c r="A44" s="4">
        <v>38</v>
      </c>
      <c r="C44" t="str">
        <f>_xlfn.CONCAT(D44,"Ω ",E44,"% ",I44,"-Element ",L44," ",J44,"mW ",K44,"V ",M44," ",G44,"PPM/°C ",U44)</f>
        <v>3Ω 5% 4-Element 0804 62.5mW 50V Thick Film 200PPM/°C Automotive</v>
      </c>
      <c r="D44">
        <v>3</v>
      </c>
      <c r="E44">
        <v>5</v>
      </c>
      <c r="F44" t="s">
        <v>30</v>
      </c>
      <c r="G44">
        <v>200</v>
      </c>
      <c r="H44" t="s">
        <v>30</v>
      </c>
      <c r="I44">
        <v>4</v>
      </c>
      <c r="J44">
        <v>62.5</v>
      </c>
      <c r="K44">
        <v>50</v>
      </c>
      <c r="L44" s="2" t="s">
        <v>114</v>
      </c>
      <c r="M44" t="s">
        <v>31</v>
      </c>
      <c r="N44" t="s">
        <v>111</v>
      </c>
      <c r="O44" t="s">
        <v>231</v>
      </c>
      <c r="P44" t="s">
        <v>34</v>
      </c>
      <c r="Q44" t="s">
        <v>232</v>
      </c>
      <c r="R44" s="3" t="s">
        <v>112</v>
      </c>
      <c r="S44" t="s">
        <v>37</v>
      </c>
      <c r="T44" t="s">
        <v>182</v>
      </c>
      <c r="U44" t="s">
        <v>39</v>
      </c>
      <c r="V44" t="b">
        <v>0</v>
      </c>
      <c r="Y44">
        <f t="shared" si="17"/>
        <v>0</v>
      </c>
      <c r="Z44">
        <f t="shared" si="18"/>
        <v>100</v>
      </c>
      <c r="AA44">
        <f t="shared" si="19"/>
        <v>1</v>
      </c>
    </row>
    <row r="45" spans="1:27" x14ac:dyDescent="0.3">
      <c r="A45">
        <v>39</v>
      </c>
      <c r="C45" t="str">
        <f>_xlfn.CONCAT(D45,"Ω ",E45,"% ",I45,"-Element ",L45," ",J45,"mW ",K45,"V ",M45," ",G45,"PPM/°C ",U45)</f>
        <v>3.3Ω 5% 4-Element 0804 62.5mW 50V Thick Film 200PPM/°C Automotive</v>
      </c>
      <c r="D45">
        <v>3.3</v>
      </c>
      <c r="E45">
        <v>5</v>
      </c>
      <c r="F45" t="s">
        <v>30</v>
      </c>
      <c r="G45">
        <v>200</v>
      </c>
      <c r="H45" t="s">
        <v>30</v>
      </c>
      <c r="I45">
        <v>4</v>
      </c>
      <c r="J45">
        <v>62.5</v>
      </c>
      <c r="K45">
        <v>50</v>
      </c>
      <c r="L45" s="2" t="s">
        <v>114</v>
      </c>
      <c r="M45" t="s">
        <v>31</v>
      </c>
      <c r="N45" t="s">
        <v>111</v>
      </c>
      <c r="O45" t="s">
        <v>235</v>
      </c>
      <c r="P45" t="s">
        <v>34</v>
      </c>
      <c r="Q45" t="s">
        <v>236</v>
      </c>
      <c r="R45" s="3" t="s">
        <v>112</v>
      </c>
      <c r="S45" t="s">
        <v>37</v>
      </c>
      <c r="T45" t="s">
        <v>182</v>
      </c>
      <c r="U45" t="s">
        <v>39</v>
      </c>
      <c r="V45" t="b">
        <v>0</v>
      </c>
      <c r="Y45">
        <f t="shared" si="17"/>
        <v>0</v>
      </c>
      <c r="Z45">
        <f t="shared" si="18"/>
        <v>100</v>
      </c>
      <c r="AA45">
        <f t="shared" si="19"/>
        <v>1</v>
      </c>
    </row>
    <row r="46" spans="1:27" x14ac:dyDescent="0.3">
      <c r="A46" s="4">
        <v>40</v>
      </c>
      <c r="C46" t="str">
        <f>_xlfn.CONCAT(D46,"Ω ",E46,"% ",I46,"-Element ",L46," ",J46,"mW ",K46,"V ",M46," ",G46,"PPM/°C ",U46)</f>
        <v>3.6Ω 5% 4-Element 0804 62.5mW 50V Thick Film 200PPM/°C Automotive</v>
      </c>
      <c r="D46">
        <v>3.6</v>
      </c>
      <c r="E46">
        <v>5</v>
      </c>
      <c r="F46" t="s">
        <v>30</v>
      </c>
      <c r="G46">
        <v>200</v>
      </c>
      <c r="H46" t="s">
        <v>30</v>
      </c>
      <c r="I46">
        <v>4</v>
      </c>
      <c r="J46">
        <v>62.5</v>
      </c>
      <c r="K46">
        <v>50</v>
      </c>
      <c r="L46" s="2" t="s">
        <v>114</v>
      </c>
      <c r="M46" t="s">
        <v>31</v>
      </c>
      <c r="N46" t="s">
        <v>111</v>
      </c>
      <c r="O46" t="s">
        <v>233</v>
      </c>
      <c r="P46" t="s">
        <v>34</v>
      </c>
      <c r="Q46" t="s">
        <v>234</v>
      </c>
      <c r="R46" s="3" t="s">
        <v>112</v>
      </c>
      <c r="S46" t="s">
        <v>37</v>
      </c>
      <c r="T46" t="s">
        <v>182</v>
      </c>
      <c r="U46" t="s">
        <v>39</v>
      </c>
      <c r="V46" t="b">
        <v>0</v>
      </c>
      <c r="Y46">
        <f t="shared" si="17"/>
        <v>0</v>
      </c>
      <c r="Z46">
        <f t="shared" si="18"/>
        <v>100</v>
      </c>
      <c r="AA46">
        <f t="shared" si="19"/>
        <v>1</v>
      </c>
    </row>
    <row r="47" spans="1:27" x14ac:dyDescent="0.3">
      <c r="A47">
        <v>41</v>
      </c>
      <c r="C47" t="str">
        <f>_xlfn.CONCAT(D47,"Ω ",E47,"% ",I47,"-Element ",L47," ",J47,"mW ",K47,"V ",M47," ",G47,"PPM/°C ",U47)</f>
        <v>3.9Ω 5% 4-Element 0804 62.5mW 50V Thick Film 200PPM/°C Automotive</v>
      </c>
      <c r="D47">
        <v>3.9</v>
      </c>
      <c r="E47">
        <v>5</v>
      </c>
      <c r="F47" t="s">
        <v>30</v>
      </c>
      <c r="G47">
        <v>200</v>
      </c>
      <c r="H47" t="s">
        <v>30</v>
      </c>
      <c r="I47">
        <v>4</v>
      </c>
      <c r="J47">
        <v>62.5</v>
      </c>
      <c r="K47">
        <v>50</v>
      </c>
      <c r="L47" s="2" t="s">
        <v>114</v>
      </c>
      <c r="M47" t="s">
        <v>31</v>
      </c>
      <c r="N47" t="s">
        <v>111</v>
      </c>
      <c r="O47" t="s">
        <v>237</v>
      </c>
      <c r="P47" t="s">
        <v>34</v>
      </c>
      <c r="Q47" t="s">
        <v>238</v>
      </c>
      <c r="R47" s="3" t="s">
        <v>112</v>
      </c>
      <c r="S47" t="s">
        <v>37</v>
      </c>
      <c r="T47" t="s">
        <v>182</v>
      </c>
      <c r="U47" t="s">
        <v>39</v>
      </c>
      <c r="V47" t="b">
        <v>0</v>
      </c>
      <c r="Y47">
        <f t="shared" si="17"/>
        <v>0</v>
      </c>
      <c r="Z47">
        <f t="shared" si="18"/>
        <v>100</v>
      </c>
      <c r="AA47">
        <f t="shared" si="19"/>
        <v>1</v>
      </c>
    </row>
    <row r="48" spans="1:27" x14ac:dyDescent="0.3">
      <c r="A48" s="4">
        <v>42</v>
      </c>
      <c r="C48" t="str">
        <f>_xlfn.CONCAT(D48,"Ω ",E48,"% ",I48,"-Element ",L48," ",J48,"mW ",K48,"V ",M48," ",G48,"PPM/°C ",U48)</f>
        <v>4.3Ω 5% 4-Element 0804 62.5mW 50V Thick Film 200PPM/°C Automotive</v>
      </c>
      <c r="D48">
        <v>4.3</v>
      </c>
      <c r="E48">
        <v>5</v>
      </c>
      <c r="F48" t="s">
        <v>30</v>
      </c>
      <c r="G48">
        <v>200</v>
      </c>
      <c r="H48" t="s">
        <v>30</v>
      </c>
      <c r="I48">
        <v>4</v>
      </c>
      <c r="J48">
        <v>62.5</v>
      </c>
      <c r="K48">
        <v>50</v>
      </c>
      <c r="L48" s="2" t="s">
        <v>114</v>
      </c>
      <c r="M48" t="s">
        <v>31</v>
      </c>
      <c r="N48" t="s">
        <v>111</v>
      </c>
      <c r="O48" t="s">
        <v>239</v>
      </c>
      <c r="P48" t="s">
        <v>34</v>
      </c>
      <c r="Q48" t="s">
        <v>240</v>
      </c>
      <c r="R48" s="3" t="s">
        <v>112</v>
      </c>
      <c r="S48" t="s">
        <v>37</v>
      </c>
      <c r="T48" t="s">
        <v>182</v>
      </c>
      <c r="U48" t="s">
        <v>39</v>
      </c>
      <c r="V48" t="b">
        <v>0</v>
      </c>
      <c r="Y48">
        <f t="shared" si="17"/>
        <v>0</v>
      </c>
      <c r="Z48">
        <f t="shared" si="18"/>
        <v>100</v>
      </c>
      <c r="AA48">
        <f t="shared" si="19"/>
        <v>1</v>
      </c>
    </row>
    <row r="49" spans="1:27" x14ac:dyDescent="0.3">
      <c r="A49">
        <v>43</v>
      </c>
      <c r="C49" t="str">
        <f>_xlfn.CONCAT(D49,"Ω ",E49,"% ",I49,"-Element ",L49," ",J49,"mW ",K49,"V ",M49," ",G49,"PPM/°C ",U49)</f>
        <v>4.7Ω 5% 4-Element 0804 62.5mW 50V Thick Film 200PPM/°C Automotive</v>
      </c>
      <c r="D49">
        <v>4.7</v>
      </c>
      <c r="E49">
        <v>5</v>
      </c>
      <c r="F49" t="s">
        <v>30</v>
      </c>
      <c r="G49">
        <v>200</v>
      </c>
      <c r="H49" t="s">
        <v>30</v>
      </c>
      <c r="I49">
        <v>4</v>
      </c>
      <c r="J49">
        <v>62.5</v>
      </c>
      <c r="K49">
        <v>50</v>
      </c>
      <c r="L49" s="2" t="s">
        <v>114</v>
      </c>
      <c r="M49" t="s">
        <v>31</v>
      </c>
      <c r="N49" t="s">
        <v>111</v>
      </c>
      <c r="O49" t="s">
        <v>241</v>
      </c>
      <c r="P49" t="s">
        <v>34</v>
      </c>
      <c r="Q49" t="s">
        <v>242</v>
      </c>
      <c r="R49" s="3" t="s">
        <v>112</v>
      </c>
      <c r="S49" t="s">
        <v>37</v>
      </c>
      <c r="T49" t="s">
        <v>182</v>
      </c>
      <c r="U49" t="s">
        <v>39</v>
      </c>
      <c r="V49" t="b">
        <v>0</v>
      </c>
      <c r="Y49">
        <f t="shared" si="17"/>
        <v>0</v>
      </c>
      <c r="Z49">
        <f t="shared" si="18"/>
        <v>100</v>
      </c>
      <c r="AA49">
        <f t="shared" si="19"/>
        <v>1</v>
      </c>
    </row>
    <row r="50" spans="1:27" x14ac:dyDescent="0.3">
      <c r="A50" s="4">
        <v>44</v>
      </c>
      <c r="C50" t="str">
        <f>_xlfn.CONCAT(D50,"Ω ",E50,"% ",I50,"-Element ",L50," ",J50,"mW ",K50,"V ",M50," ",G50,"PPM/°C ",U50)</f>
        <v>5.1Ω 5% 4-Element 0804 62.5mW 50V Thick Film 200PPM/°C Automotive</v>
      </c>
      <c r="D50">
        <v>5.0999999999999996</v>
      </c>
      <c r="E50">
        <v>5</v>
      </c>
      <c r="F50" t="s">
        <v>30</v>
      </c>
      <c r="G50">
        <v>200</v>
      </c>
      <c r="H50" t="s">
        <v>30</v>
      </c>
      <c r="I50">
        <v>4</v>
      </c>
      <c r="J50">
        <v>62.5</v>
      </c>
      <c r="K50">
        <v>50</v>
      </c>
      <c r="L50" s="2" t="s">
        <v>114</v>
      </c>
      <c r="M50" t="s">
        <v>31</v>
      </c>
      <c r="N50" t="s">
        <v>111</v>
      </c>
      <c r="O50" t="s">
        <v>243</v>
      </c>
      <c r="P50" t="s">
        <v>34</v>
      </c>
      <c r="Q50" t="s">
        <v>244</v>
      </c>
      <c r="R50" s="3" t="s">
        <v>112</v>
      </c>
      <c r="S50" t="s">
        <v>37</v>
      </c>
      <c r="T50" t="s">
        <v>182</v>
      </c>
      <c r="U50" t="s">
        <v>39</v>
      </c>
      <c r="V50" t="b">
        <v>0</v>
      </c>
      <c r="Y50">
        <f t="shared" si="17"/>
        <v>0</v>
      </c>
      <c r="Z50">
        <f t="shared" si="18"/>
        <v>100</v>
      </c>
      <c r="AA50">
        <f t="shared" si="19"/>
        <v>1</v>
      </c>
    </row>
    <row r="51" spans="1:27" x14ac:dyDescent="0.3">
      <c r="A51">
        <v>45</v>
      </c>
      <c r="C51" t="str">
        <f>_xlfn.CONCAT(D51,"Ω ",E51,"% ",I51,"-Element ",L51," ",J51,"mW ",K51,"V ",M51," ",G51,"PPM/°C ",U51)</f>
        <v>5.6Ω 5% 4-Element 0804 62.5mW 50V Thick Film 200PPM/°C Automotive</v>
      </c>
      <c r="D51">
        <v>5.6</v>
      </c>
      <c r="E51">
        <v>5</v>
      </c>
      <c r="F51" t="s">
        <v>30</v>
      </c>
      <c r="G51">
        <v>200</v>
      </c>
      <c r="H51" t="s">
        <v>30</v>
      </c>
      <c r="I51">
        <v>4</v>
      </c>
      <c r="J51">
        <v>62.5</v>
      </c>
      <c r="K51">
        <v>50</v>
      </c>
      <c r="L51" s="2" t="s">
        <v>114</v>
      </c>
      <c r="M51" t="s">
        <v>31</v>
      </c>
      <c r="N51" t="s">
        <v>111</v>
      </c>
      <c r="O51" t="s">
        <v>245</v>
      </c>
      <c r="P51" t="s">
        <v>34</v>
      </c>
      <c r="Q51" t="s">
        <v>246</v>
      </c>
      <c r="R51" s="3" t="s">
        <v>112</v>
      </c>
      <c r="S51" t="s">
        <v>37</v>
      </c>
      <c r="T51" t="s">
        <v>182</v>
      </c>
      <c r="U51" t="s">
        <v>39</v>
      </c>
      <c r="V51" t="b">
        <v>0</v>
      </c>
      <c r="Y51">
        <f t="shared" si="17"/>
        <v>0</v>
      </c>
      <c r="Z51">
        <f t="shared" si="18"/>
        <v>100</v>
      </c>
      <c r="AA51">
        <f t="shared" si="19"/>
        <v>1</v>
      </c>
    </row>
    <row r="52" spans="1:27" x14ac:dyDescent="0.3">
      <c r="A52" s="4">
        <v>46</v>
      </c>
      <c r="C52" t="str">
        <f>_xlfn.CONCAT(D52,"Ω ",E52,"% ",I52,"-Element ",L52," ",J52,"mW ",K52,"V ",M52," ",G52,"PPM/°C ",U52)</f>
        <v>6.2Ω 5% 4-Element 0804 62.5mW 50V Thick Film 200PPM/°C Automotive</v>
      </c>
      <c r="D52">
        <v>6.2</v>
      </c>
      <c r="E52">
        <v>5</v>
      </c>
      <c r="F52" t="s">
        <v>30</v>
      </c>
      <c r="G52">
        <v>200</v>
      </c>
      <c r="H52" t="s">
        <v>30</v>
      </c>
      <c r="I52">
        <v>4</v>
      </c>
      <c r="J52">
        <v>62.5</v>
      </c>
      <c r="K52">
        <v>50</v>
      </c>
      <c r="L52" s="2" t="s">
        <v>114</v>
      </c>
      <c r="M52" t="s">
        <v>31</v>
      </c>
      <c r="N52" t="s">
        <v>111</v>
      </c>
      <c r="O52" t="s">
        <v>247</v>
      </c>
      <c r="P52" t="s">
        <v>34</v>
      </c>
      <c r="Q52" t="s">
        <v>248</v>
      </c>
      <c r="R52" s="3" t="s">
        <v>112</v>
      </c>
      <c r="S52" t="s">
        <v>37</v>
      </c>
      <c r="T52" t="s">
        <v>182</v>
      </c>
      <c r="U52" t="s">
        <v>39</v>
      </c>
      <c r="V52" t="b">
        <v>0</v>
      </c>
      <c r="Y52">
        <f t="shared" si="17"/>
        <v>0</v>
      </c>
      <c r="Z52">
        <f t="shared" si="18"/>
        <v>100</v>
      </c>
      <c r="AA52">
        <f t="shared" si="19"/>
        <v>1</v>
      </c>
    </row>
    <row r="53" spans="1:27" x14ac:dyDescent="0.3">
      <c r="A53">
        <v>47</v>
      </c>
      <c r="C53" t="str">
        <f>_xlfn.CONCAT(D53,"Ω ",E53,"% ",I53,"-Element ",L53," ",J53,"mW ",K53,"V ",M53," ",G53,"PPM/°C ",U53)</f>
        <v>6.8Ω 5% 4-Element 0804 62.5mW 50V Thick Film 200PPM/°C Automotive</v>
      </c>
      <c r="D53">
        <v>6.8</v>
      </c>
      <c r="E53">
        <v>5</v>
      </c>
      <c r="F53" t="s">
        <v>30</v>
      </c>
      <c r="G53">
        <v>200</v>
      </c>
      <c r="H53" t="s">
        <v>30</v>
      </c>
      <c r="I53">
        <v>4</v>
      </c>
      <c r="J53">
        <v>62.5</v>
      </c>
      <c r="K53">
        <v>50</v>
      </c>
      <c r="L53" s="2" t="s">
        <v>114</v>
      </c>
      <c r="M53" t="s">
        <v>31</v>
      </c>
      <c r="N53" t="s">
        <v>111</v>
      </c>
      <c r="O53" t="s">
        <v>249</v>
      </c>
      <c r="P53" t="s">
        <v>34</v>
      </c>
      <c r="Q53" t="s">
        <v>250</v>
      </c>
      <c r="R53" s="3" t="s">
        <v>112</v>
      </c>
      <c r="S53" t="s">
        <v>37</v>
      </c>
      <c r="T53" t="s">
        <v>182</v>
      </c>
      <c r="U53" t="s">
        <v>39</v>
      </c>
      <c r="V53" t="b">
        <v>0</v>
      </c>
      <c r="Y53">
        <f t="shared" si="17"/>
        <v>0</v>
      </c>
      <c r="Z53">
        <f t="shared" si="18"/>
        <v>100</v>
      </c>
      <c r="AA53">
        <f t="shared" si="19"/>
        <v>1</v>
      </c>
    </row>
    <row r="54" spans="1:27" x14ac:dyDescent="0.3">
      <c r="A54" s="4">
        <v>48</v>
      </c>
      <c r="C54" t="str">
        <f>_xlfn.CONCAT(D54,"Ω ",E54,"% ",I54,"-Element ",L54," ",J54,"mW ",K54,"V ",M54," ",G54,"PPM/°C ",U54)</f>
        <v>7.5Ω 5% 4-Element 0804 62.5mW 50V Thick Film 200PPM/°C Automotive</v>
      </c>
      <c r="D54">
        <v>7.5</v>
      </c>
      <c r="E54">
        <v>5</v>
      </c>
      <c r="F54" t="s">
        <v>30</v>
      </c>
      <c r="G54">
        <v>200</v>
      </c>
      <c r="H54" t="s">
        <v>30</v>
      </c>
      <c r="I54">
        <v>4</v>
      </c>
      <c r="J54">
        <v>62.5</v>
      </c>
      <c r="K54">
        <v>50</v>
      </c>
      <c r="L54" s="2" t="s">
        <v>114</v>
      </c>
      <c r="M54" t="s">
        <v>31</v>
      </c>
      <c r="N54" t="s">
        <v>111</v>
      </c>
      <c r="O54" t="s">
        <v>251</v>
      </c>
      <c r="P54" t="s">
        <v>34</v>
      </c>
      <c r="Q54" t="s">
        <v>252</v>
      </c>
      <c r="R54" s="3" t="s">
        <v>112</v>
      </c>
      <c r="S54" t="s">
        <v>37</v>
      </c>
      <c r="T54" t="s">
        <v>182</v>
      </c>
      <c r="U54" t="s">
        <v>39</v>
      </c>
      <c r="V54" t="b">
        <v>0</v>
      </c>
      <c r="Y54">
        <f t="shared" si="17"/>
        <v>0</v>
      </c>
      <c r="Z54">
        <f t="shared" si="18"/>
        <v>100</v>
      </c>
      <c r="AA54">
        <f t="shared" si="19"/>
        <v>1</v>
      </c>
    </row>
    <row r="55" spans="1:27" x14ac:dyDescent="0.3">
      <c r="A55">
        <v>49</v>
      </c>
      <c r="C55" t="str">
        <f>_xlfn.CONCAT(D55,"Ω ",E55,"% ",I55,"-Element ",L55," ",J55,"mW ",K55,"V ",M55," ",G55,"PPM/°C ",U55)</f>
        <v>8.2Ω 5% 4-Element 0804 62.5mW 50V Thick Film 200PPM/°C Automotive</v>
      </c>
      <c r="D55">
        <v>8.1999999999999993</v>
      </c>
      <c r="E55">
        <v>5</v>
      </c>
      <c r="F55" t="s">
        <v>30</v>
      </c>
      <c r="G55">
        <v>200</v>
      </c>
      <c r="H55" t="s">
        <v>30</v>
      </c>
      <c r="I55">
        <v>4</v>
      </c>
      <c r="J55">
        <v>62.5</v>
      </c>
      <c r="K55">
        <v>50</v>
      </c>
      <c r="L55" s="2" t="s">
        <v>114</v>
      </c>
      <c r="M55" t="s">
        <v>31</v>
      </c>
      <c r="N55" t="s">
        <v>111</v>
      </c>
      <c r="O55" t="s">
        <v>253</v>
      </c>
      <c r="P55" t="s">
        <v>34</v>
      </c>
      <c r="Q55" t="s">
        <v>254</v>
      </c>
      <c r="R55" s="3" t="s">
        <v>112</v>
      </c>
      <c r="S55" t="s">
        <v>37</v>
      </c>
      <c r="T55" t="s">
        <v>182</v>
      </c>
      <c r="U55" t="s">
        <v>39</v>
      </c>
      <c r="V55" t="b">
        <v>0</v>
      </c>
      <c r="Y55">
        <f t="shared" si="17"/>
        <v>0</v>
      </c>
      <c r="Z55">
        <f t="shared" si="18"/>
        <v>100</v>
      </c>
      <c r="AA55">
        <f t="shared" si="19"/>
        <v>1</v>
      </c>
    </row>
    <row r="56" spans="1:27" x14ac:dyDescent="0.3">
      <c r="A56" s="4">
        <v>50</v>
      </c>
      <c r="C56" t="str">
        <f>_xlfn.CONCAT(D56,"Ω ",E56,"% ",I56,"-Element ",L56," ",J56,"mW ",K56,"V ",M56," ",G56,"PPM/°C ",U56)</f>
        <v>9.1Ω 5% 4-Element 0804 62.5mW 50V Thick Film 200PPM/°C Automotive</v>
      </c>
      <c r="D56">
        <v>9.1</v>
      </c>
      <c r="E56">
        <v>5</v>
      </c>
      <c r="F56" t="s">
        <v>30</v>
      </c>
      <c r="G56">
        <v>200</v>
      </c>
      <c r="H56" t="s">
        <v>30</v>
      </c>
      <c r="I56">
        <v>4</v>
      </c>
      <c r="J56">
        <v>62.5</v>
      </c>
      <c r="K56">
        <v>50</v>
      </c>
      <c r="L56" s="2" t="s">
        <v>114</v>
      </c>
      <c r="M56" t="s">
        <v>31</v>
      </c>
      <c r="N56" t="s">
        <v>111</v>
      </c>
      <c r="O56" t="s">
        <v>255</v>
      </c>
      <c r="P56" t="s">
        <v>34</v>
      </c>
      <c r="Q56" t="s">
        <v>256</v>
      </c>
      <c r="R56" s="3" t="s">
        <v>112</v>
      </c>
      <c r="S56" t="s">
        <v>37</v>
      </c>
      <c r="T56" t="s">
        <v>182</v>
      </c>
      <c r="U56" t="s">
        <v>39</v>
      </c>
      <c r="V56" t="b">
        <v>0</v>
      </c>
      <c r="Y56">
        <f t="shared" si="17"/>
        <v>0</v>
      </c>
      <c r="Z56">
        <f t="shared" si="18"/>
        <v>100</v>
      </c>
      <c r="AA56">
        <f t="shared" si="19"/>
        <v>1</v>
      </c>
    </row>
    <row r="57" spans="1:27" x14ac:dyDescent="0.3">
      <c r="A57">
        <v>51</v>
      </c>
      <c r="C57" t="str">
        <f>_xlfn.CONCAT(D57,"Ω ",E57,"% ",I57,"-Element ",L57," ",J57,"mW ",K57,"V ",M57," ",G57,"PPM/°C ",U57)</f>
        <v>10Ω 5% 4-Element 0804 62.5mW 50V Thick Film 200PPM/°C Automotive</v>
      </c>
      <c r="D57">
        <v>10</v>
      </c>
      <c r="E57">
        <v>5</v>
      </c>
      <c r="F57" t="s">
        <v>30</v>
      </c>
      <c r="G57">
        <v>200</v>
      </c>
      <c r="H57" t="s">
        <v>30</v>
      </c>
      <c r="I57">
        <v>4</v>
      </c>
      <c r="J57">
        <v>62.5</v>
      </c>
      <c r="K57">
        <v>50</v>
      </c>
      <c r="L57" s="2" t="s">
        <v>114</v>
      </c>
      <c r="M57" t="s">
        <v>31</v>
      </c>
      <c r="N57" t="s">
        <v>111</v>
      </c>
      <c r="O57" t="s">
        <v>117</v>
      </c>
      <c r="P57" t="s">
        <v>34</v>
      </c>
      <c r="Q57" t="s">
        <v>118</v>
      </c>
      <c r="R57" s="3" t="s">
        <v>112</v>
      </c>
      <c r="S57" t="s">
        <v>37</v>
      </c>
      <c r="T57" t="s">
        <v>182</v>
      </c>
      <c r="U57" t="s">
        <v>39</v>
      </c>
      <c r="V57" t="b">
        <v>0</v>
      </c>
      <c r="Y57">
        <f t="shared" si="17"/>
        <v>0</v>
      </c>
      <c r="Z57">
        <f t="shared" si="18"/>
        <v>100</v>
      </c>
      <c r="AA57">
        <f t="shared" si="19"/>
        <v>1</v>
      </c>
    </row>
    <row r="58" spans="1:27" x14ac:dyDescent="0.3">
      <c r="A58" s="4">
        <v>52</v>
      </c>
      <c r="C58" t="str">
        <f>_xlfn.CONCAT(D58,"Ω ",E58,"% ",I58,"-Element ",L58," ",J58,"mW ",K58,"V ",M58," ",G58,"PPM/°C ",U58)</f>
        <v>12Ω 5% 4-Element 0804 62.5mW 50V Thick Film 200PPM/°C Automotive</v>
      </c>
      <c r="D58">
        <v>12</v>
      </c>
      <c r="E58">
        <v>5</v>
      </c>
      <c r="F58" t="s">
        <v>30</v>
      </c>
      <c r="G58">
        <v>200</v>
      </c>
      <c r="H58" t="s">
        <v>30</v>
      </c>
      <c r="I58">
        <v>4</v>
      </c>
      <c r="J58">
        <v>62.5</v>
      </c>
      <c r="K58">
        <v>50</v>
      </c>
      <c r="L58" s="2" t="s">
        <v>114</v>
      </c>
      <c r="M58" t="s">
        <v>31</v>
      </c>
      <c r="N58" t="s">
        <v>111</v>
      </c>
      <c r="O58" t="s">
        <v>257</v>
      </c>
      <c r="P58" t="s">
        <v>34</v>
      </c>
      <c r="Q58" t="s">
        <v>258</v>
      </c>
      <c r="R58" s="3" t="s">
        <v>112</v>
      </c>
      <c r="S58" t="s">
        <v>37</v>
      </c>
      <c r="T58" t="s">
        <v>182</v>
      </c>
      <c r="U58" t="s">
        <v>39</v>
      </c>
      <c r="V58" t="b">
        <v>0</v>
      </c>
      <c r="Y58">
        <f t="shared" si="17"/>
        <v>0</v>
      </c>
      <c r="Z58">
        <f t="shared" si="18"/>
        <v>100</v>
      </c>
      <c r="AA58">
        <f t="shared" si="19"/>
        <v>1</v>
      </c>
    </row>
    <row r="59" spans="1:27" x14ac:dyDescent="0.3">
      <c r="A59">
        <v>53</v>
      </c>
      <c r="C59" t="str">
        <f>_xlfn.CONCAT(D59,"Ω ",E59,"% ",I59,"-Element ",L59," ",J59,"mW ",K59,"V ",M59," ",G59,"PPM/°C ",U59)</f>
        <v>13Ω 5% 4-Element 0804 62.5mW 50V Thick Film 200PPM/°C Automotive</v>
      </c>
      <c r="D59">
        <v>13</v>
      </c>
      <c r="E59">
        <v>5</v>
      </c>
      <c r="F59" t="s">
        <v>30</v>
      </c>
      <c r="G59">
        <v>200</v>
      </c>
      <c r="H59" t="s">
        <v>30</v>
      </c>
      <c r="I59">
        <v>4</v>
      </c>
      <c r="J59">
        <v>62.5</v>
      </c>
      <c r="K59">
        <v>50</v>
      </c>
      <c r="L59" s="2" t="s">
        <v>114</v>
      </c>
      <c r="M59" t="s">
        <v>31</v>
      </c>
      <c r="N59" t="s">
        <v>111</v>
      </c>
      <c r="O59" t="s">
        <v>259</v>
      </c>
      <c r="P59" t="s">
        <v>34</v>
      </c>
      <c r="Q59" t="s">
        <v>260</v>
      </c>
      <c r="R59" s="3" t="s">
        <v>112</v>
      </c>
      <c r="S59" t="s">
        <v>37</v>
      </c>
      <c r="T59" t="s">
        <v>182</v>
      </c>
      <c r="U59" t="s">
        <v>39</v>
      </c>
      <c r="V59" t="b">
        <v>0</v>
      </c>
      <c r="Y59">
        <f t="shared" si="17"/>
        <v>0</v>
      </c>
      <c r="Z59">
        <f t="shared" si="18"/>
        <v>100</v>
      </c>
      <c r="AA59">
        <f t="shared" si="19"/>
        <v>1</v>
      </c>
    </row>
    <row r="60" spans="1:27" x14ac:dyDescent="0.3">
      <c r="A60" s="4">
        <v>54</v>
      </c>
      <c r="C60" t="str">
        <f>_xlfn.CONCAT(D60,"Ω ",E60,"% ",I60,"-Element ",L60," ",J60,"mW ",K60,"V ",M60," ",G60,"PPM/°C ",U60)</f>
        <v>15Ω 5% 4-Element 0804 62.5mW 50V Thick Film 200PPM/°C Automotive</v>
      </c>
      <c r="D60">
        <v>15</v>
      </c>
      <c r="E60">
        <v>5</v>
      </c>
      <c r="F60" t="s">
        <v>30</v>
      </c>
      <c r="G60">
        <v>200</v>
      </c>
      <c r="H60" t="s">
        <v>30</v>
      </c>
      <c r="I60">
        <v>4</v>
      </c>
      <c r="J60">
        <v>62.5</v>
      </c>
      <c r="K60">
        <v>50</v>
      </c>
      <c r="L60" s="2" t="s">
        <v>114</v>
      </c>
      <c r="M60" t="s">
        <v>31</v>
      </c>
      <c r="N60" t="s">
        <v>111</v>
      </c>
      <c r="O60" t="s">
        <v>261</v>
      </c>
      <c r="P60" t="s">
        <v>34</v>
      </c>
      <c r="Q60" t="s">
        <v>262</v>
      </c>
      <c r="R60" s="3" t="s">
        <v>112</v>
      </c>
      <c r="S60" t="s">
        <v>37</v>
      </c>
      <c r="T60" t="s">
        <v>182</v>
      </c>
      <c r="U60" t="s">
        <v>39</v>
      </c>
      <c r="V60" t="b">
        <v>0</v>
      </c>
      <c r="Y60">
        <f t="shared" si="17"/>
        <v>0</v>
      </c>
      <c r="Z60">
        <f t="shared" si="18"/>
        <v>100</v>
      </c>
      <c r="AA60">
        <f t="shared" si="19"/>
        <v>1</v>
      </c>
    </row>
    <row r="61" spans="1:27" x14ac:dyDescent="0.3">
      <c r="A61">
        <v>55</v>
      </c>
      <c r="C61" t="str">
        <f>_xlfn.CONCAT(D61,"Ω ",E61,"% ",I61,"-Element ",L61," ",J61,"mW ",K61,"V ",M61," ",G61,"PPM/°C ",U61)</f>
        <v>16Ω 5% 4-Element 0804 62.5mW 50V Thick Film 200PPM/°C Automotive</v>
      </c>
      <c r="D61">
        <v>16</v>
      </c>
      <c r="E61">
        <v>5</v>
      </c>
      <c r="F61" t="s">
        <v>30</v>
      </c>
      <c r="G61">
        <v>200</v>
      </c>
      <c r="H61" t="s">
        <v>30</v>
      </c>
      <c r="I61">
        <v>4</v>
      </c>
      <c r="J61">
        <v>62.5</v>
      </c>
      <c r="K61">
        <v>50</v>
      </c>
      <c r="L61" s="2" t="s">
        <v>114</v>
      </c>
      <c r="M61" t="s">
        <v>31</v>
      </c>
      <c r="N61" t="s">
        <v>111</v>
      </c>
      <c r="O61" t="s">
        <v>263</v>
      </c>
      <c r="P61" t="s">
        <v>34</v>
      </c>
      <c r="Q61" t="s">
        <v>264</v>
      </c>
      <c r="R61" s="3" t="s">
        <v>112</v>
      </c>
      <c r="S61" t="s">
        <v>37</v>
      </c>
      <c r="T61" t="s">
        <v>182</v>
      </c>
      <c r="U61" t="s">
        <v>39</v>
      </c>
      <c r="V61" t="b">
        <v>0</v>
      </c>
      <c r="Y61">
        <f t="shared" si="17"/>
        <v>0</v>
      </c>
      <c r="Z61">
        <f t="shared" si="18"/>
        <v>100</v>
      </c>
      <c r="AA61">
        <f t="shared" si="19"/>
        <v>1</v>
      </c>
    </row>
    <row r="62" spans="1:27" x14ac:dyDescent="0.3">
      <c r="A62" s="4">
        <v>56</v>
      </c>
      <c r="C62" t="str">
        <f>_xlfn.CONCAT(D62,"Ω ",E62,"% ",I62,"-Element ",L62," ",J62,"mW ",K62,"V ",M62," ",G62,"PPM/°C ",U62)</f>
        <v>18Ω 5% 4-Element 0804 62.5mW 50V Thick Film 200PPM/°C Automotive</v>
      </c>
      <c r="D62">
        <v>18</v>
      </c>
      <c r="E62">
        <v>5</v>
      </c>
      <c r="F62" t="s">
        <v>30</v>
      </c>
      <c r="G62">
        <v>200</v>
      </c>
      <c r="H62" t="s">
        <v>30</v>
      </c>
      <c r="I62">
        <v>4</v>
      </c>
      <c r="J62">
        <v>62.5</v>
      </c>
      <c r="K62">
        <v>50</v>
      </c>
      <c r="L62" s="2" t="s">
        <v>114</v>
      </c>
      <c r="M62" t="s">
        <v>31</v>
      </c>
      <c r="N62" t="s">
        <v>111</v>
      </c>
      <c r="O62" t="s">
        <v>265</v>
      </c>
      <c r="P62" t="s">
        <v>34</v>
      </c>
      <c r="Q62" t="s">
        <v>266</v>
      </c>
      <c r="R62" s="3" t="s">
        <v>112</v>
      </c>
      <c r="S62" t="s">
        <v>37</v>
      </c>
      <c r="T62" t="s">
        <v>182</v>
      </c>
      <c r="U62" t="s">
        <v>39</v>
      </c>
      <c r="V62" t="b">
        <v>0</v>
      </c>
      <c r="Y62">
        <f t="shared" si="17"/>
        <v>0</v>
      </c>
      <c r="Z62">
        <f t="shared" si="18"/>
        <v>100</v>
      </c>
      <c r="AA62">
        <f t="shared" si="19"/>
        <v>1</v>
      </c>
    </row>
    <row r="63" spans="1:27" x14ac:dyDescent="0.3">
      <c r="A63">
        <v>57</v>
      </c>
      <c r="C63" t="str">
        <f>_xlfn.CONCAT(D63,"Ω ",E63,"% ",I63,"-Element ",L63," ",J63,"mW ",K63,"V ",M63," ",G63,"PPM/°C ",U63)</f>
        <v>20Ω 5% 4-Element 0804 62.5mW 50V Thick Film 200PPM/°C Automotive</v>
      </c>
      <c r="D63">
        <v>20</v>
      </c>
      <c r="E63">
        <v>5</v>
      </c>
      <c r="F63" t="s">
        <v>30</v>
      </c>
      <c r="G63">
        <v>200</v>
      </c>
      <c r="H63" t="s">
        <v>30</v>
      </c>
      <c r="I63">
        <v>4</v>
      </c>
      <c r="J63">
        <v>62.5</v>
      </c>
      <c r="K63">
        <v>50</v>
      </c>
      <c r="L63" s="2" t="s">
        <v>114</v>
      </c>
      <c r="M63" t="s">
        <v>31</v>
      </c>
      <c r="N63" t="s">
        <v>111</v>
      </c>
      <c r="O63" t="s">
        <v>267</v>
      </c>
      <c r="P63" t="s">
        <v>34</v>
      </c>
      <c r="Q63" t="s">
        <v>268</v>
      </c>
      <c r="R63" s="3" t="s">
        <v>112</v>
      </c>
      <c r="S63" t="s">
        <v>37</v>
      </c>
      <c r="T63" t="s">
        <v>182</v>
      </c>
      <c r="U63" t="s">
        <v>39</v>
      </c>
      <c r="V63" t="b">
        <v>0</v>
      </c>
      <c r="Y63">
        <f t="shared" si="17"/>
        <v>0</v>
      </c>
      <c r="Z63">
        <f t="shared" si="18"/>
        <v>100</v>
      </c>
      <c r="AA63">
        <f t="shared" si="19"/>
        <v>1</v>
      </c>
    </row>
    <row r="64" spans="1:27" x14ac:dyDescent="0.3">
      <c r="A64" s="4">
        <v>58</v>
      </c>
      <c r="C64" t="str">
        <f>_xlfn.CONCAT(D64,"Ω ",E64,"% ",I64,"-Element ",L64," ",J64,"mW ",K64,"V ",M64," ",G64,"PPM/°C ",U64)</f>
        <v>22Ω 5% 4-Element 0804 62.5mW 50V Thick Film 200PPM/°C Automotive</v>
      </c>
      <c r="D64">
        <v>22</v>
      </c>
      <c r="E64">
        <v>5</v>
      </c>
      <c r="F64" t="s">
        <v>30</v>
      </c>
      <c r="G64">
        <v>200</v>
      </c>
      <c r="H64" t="s">
        <v>30</v>
      </c>
      <c r="I64">
        <v>4</v>
      </c>
      <c r="J64">
        <v>62.5</v>
      </c>
      <c r="K64">
        <v>50</v>
      </c>
      <c r="L64" s="2" t="s">
        <v>114</v>
      </c>
      <c r="M64" t="s">
        <v>31</v>
      </c>
      <c r="N64" t="s">
        <v>111</v>
      </c>
      <c r="O64" t="s">
        <v>119</v>
      </c>
      <c r="P64" t="s">
        <v>34</v>
      </c>
      <c r="Q64" t="s">
        <v>120</v>
      </c>
      <c r="R64" s="3" t="s">
        <v>112</v>
      </c>
      <c r="S64" t="s">
        <v>37</v>
      </c>
      <c r="T64" t="s">
        <v>182</v>
      </c>
      <c r="U64" t="s">
        <v>39</v>
      </c>
      <c r="V64" t="b">
        <v>0</v>
      </c>
      <c r="Y64">
        <f t="shared" si="17"/>
        <v>0</v>
      </c>
      <c r="Z64">
        <f t="shared" si="18"/>
        <v>100</v>
      </c>
      <c r="AA64">
        <f t="shared" si="19"/>
        <v>1</v>
      </c>
    </row>
    <row r="65" spans="1:27" x14ac:dyDescent="0.3">
      <c r="A65">
        <v>59</v>
      </c>
      <c r="C65" t="str">
        <f>_xlfn.CONCAT(D65,"Ω ",E65,"% ",I65,"-Element ",L65," ",J65,"mW ",K65,"V ",M65," ",G65,"PPM/°C ",U65)</f>
        <v>24Ω 5% 4-Element 0804 62.5mW 50V Thick Film 200PPM/°C Automotive</v>
      </c>
      <c r="D65">
        <v>24</v>
      </c>
      <c r="E65">
        <v>5</v>
      </c>
      <c r="F65" t="s">
        <v>30</v>
      </c>
      <c r="G65">
        <v>200</v>
      </c>
      <c r="H65" t="s">
        <v>30</v>
      </c>
      <c r="I65">
        <v>4</v>
      </c>
      <c r="J65">
        <v>62.5</v>
      </c>
      <c r="K65">
        <v>50</v>
      </c>
      <c r="L65" s="2" t="s">
        <v>114</v>
      </c>
      <c r="M65" t="s">
        <v>31</v>
      </c>
      <c r="N65" t="s">
        <v>111</v>
      </c>
      <c r="O65" t="s">
        <v>269</v>
      </c>
      <c r="P65" t="s">
        <v>34</v>
      </c>
      <c r="Q65" t="s">
        <v>270</v>
      </c>
      <c r="R65" s="3" t="s">
        <v>112</v>
      </c>
      <c r="S65" t="s">
        <v>37</v>
      </c>
      <c r="T65" t="s">
        <v>182</v>
      </c>
      <c r="U65" t="s">
        <v>39</v>
      </c>
      <c r="V65" t="b">
        <v>0</v>
      </c>
      <c r="Y65">
        <f t="shared" si="17"/>
        <v>0</v>
      </c>
      <c r="Z65">
        <f t="shared" si="18"/>
        <v>100</v>
      </c>
      <c r="AA65">
        <f t="shared" si="19"/>
        <v>1</v>
      </c>
    </row>
    <row r="66" spans="1:27" x14ac:dyDescent="0.3">
      <c r="A66" s="4">
        <v>60</v>
      </c>
      <c r="C66" t="str">
        <f>_xlfn.CONCAT(D66,"Ω ",E66,"% ",I66,"-Element ",L66," ",J66,"mW ",K66,"V ",M66," ",G66,"PPM/°C ",U66)</f>
        <v>27Ω 5% 4-Element 0804 62.5mW 50V Thick Film 200PPM/°C Automotive</v>
      </c>
      <c r="D66">
        <v>27</v>
      </c>
      <c r="E66">
        <v>5</v>
      </c>
      <c r="F66" t="s">
        <v>30</v>
      </c>
      <c r="G66">
        <v>200</v>
      </c>
      <c r="H66" t="s">
        <v>30</v>
      </c>
      <c r="I66">
        <v>4</v>
      </c>
      <c r="J66">
        <v>62.5</v>
      </c>
      <c r="K66">
        <v>50</v>
      </c>
      <c r="L66" s="2" t="s">
        <v>114</v>
      </c>
      <c r="M66" t="s">
        <v>31</v>
      </c>
      <c r="N66" t="s">
        <v>111</v>
      </c>
      <c r="O66" t="s">
        <v>271</v>
      </c>
      <c r="P66" t="s">
        <v>34</v>
      </c>
      <c r="Q66" t="s">
        <v>272</v>
      </c>
      <c r="R66" s="3" t="s">
        <v>112</v>
      </c>
      <c r="S66" t="s">
        <v>37</v>
      </c>
      <c r="T66" t="s">
        <v>182</v>
      </c>
      <c r="U66" t="s">
        <v>39</v>
      </c>
      <c r="V66" t="b">
        <v>0</v>
      </c>
      <c r="Y66">
        <f t="shared" si="17"/>
        <v>0</v>
      </c>
      <c r="Z66">
        <f t="shared" si="18"/>
        <v>100</v>
      </c>
      <c r="AA66">
        <f t="shared" si="19"/>
        <v>1</v>
      </c>
    </row>
    <row r="67" spans="1:27" x14ac:dyDescent="0.3">
      <c r="A67">
        <v>61</v>
      </c>
      <c r="C67" t="str">
        <f>_xlfn.CONCAT(D67,"Ω ",E67,"% ",I67,"-Element ",L67," ",J67,"mW ",K67,"V ",M67," ",G67,"PPM/°C ",U67)</f>
        <v>30Ω 5% 4-Element 0804 62.5mW 50V Thick Film 200PPM/°C Automotive</v>
      </c>
      <c r="D67">
        <v>30</v>
      </c>
      <c r="E67">
        <v>5</v>
      </c>
      <c r="F67" t="s">
        <v>30</v>
      </c>
      <c r="G67">
        <v>200</v>
      </c>
      <c r="H67" t="s">
        <v>30</v>
      </c>
      <c r="I67">
        <v>4</v>
      </c>
      <c r="J67">
        <v>62.5</v>
      </c>
      <c r="K67">
        <v>50</v>
      </c>
      <c r="L67" s="2" t="s">
        <v>114</v>
      </c>
      <c r="M67" t="s">
        <v>31</v>
      </c>
      <c r="N67" t="s">
        <v>111</v>
      </c>
      <c r="O67" t="s">
        <v>273</v>
      </c>
      <c r="P67" t="s">
        <v>34</v>
      </c>
      <c r="Q67" t="s">
        <v>274</v>
      </c>
      <c r="R67" s="3" t="s">
        <v>112</v>
      </c>
      <c r="S67" t="s">
        <v>37</v>
      </c>
      <c r="T67" t="s">
        <v>182</v>
      </c>
      <c r="U67" t="s">
        <v>39</v>
      </c>
      <c r="V67" t="b">
        <v>0</v>
      </c>
      <c r="Y67">
        <f t="shared" si="17"/>
        <v>0</v>
      </c>
      <c r="Z67">
        <f t="shared" si="18"/>
        <v>100</v>
      </c>
      <c r="AA67">
        <f t="shared" si="19"/>
        <v>1</v>
      </c>
    </row>
    <row r="68" spans="1:27" x14ac:dyDescent="0.3">
      <c r="A68" s="4">
        <v>62</v>
      </c>
      <c r="C68" t="str">
        <f>_xlfn.CONCAT(D68,"Ω ",E68,"% ",I68,"-Element ",L68," ",J68,"mW ",K68,"V ",M68," ",G68,"PPM/°C ",U68)</f>
        <v>33Ω 5% 4-Element 0804 62.5mW 50V Thick Film 200PPM/°C Automotive</v>
      </c>
      <c r="D68">
        <v>33</v>
      </c>
      <c r="E68">
        <v>5</v>
      </c>
      <c r="F68" t="s">
        <v>30</v>
      </c>
      <c r="G68">
        <v>200</v>
      </c>
      <c r="H68" t="s">
        <v>30</v>
      </c>
      <c r="I68">
        <v>4</v>
      </c>
      <c r="J68">
        <v>62.5</v>
      </c>
      <c r="K68">
        <v>50</v>
      </c>
      <c r="L68" s="2" t="s">
        <v>114</v>
      </c>
      <c r="M68" t="s">
        <v>31</v>
      </c>
      <c r="N68" t="s">
        <v>111</v>
      </c>
      <c r="O68" t="s">
        <v>121</v>
      </c>
      <c r="P68" t="s">
        <v>34</v>
      </c>
      <c r="Q68" t="s">
        <v>122</v>
      </c>
      <c r="R68" s="3" t="s">
        <v>112</v>
      </c>
      <c r="S68" t="s">
        <v>37</v>
      </c>
      <c r="T68" t="s">
        <v>182</v>
      </c>
      <c r="U68" t="s">
        <v>39</v>
      </c>
      <c r="V68" t="b">
        <v>0</v>
      </c>
      <c r="Y68">
        <f t="shared" si="17"/>
        <v>0</v>
      </c>
      <c r="Z68">
        <f t="shared" si="18"/>
        <v>100</v>
      </c>
      <c r="AA68">
        <f t="shared" si="19"/>
        <v>1</v>
      </c>
    </row>
    <row r="69" spans="1:27" x14ac:dyDescent="0.3">
      <c r="A69">
        <v>63</v>
      </c>
      <c r="C69" t="str">
        <f>_xlfn.CONCAT(D69,"Ω ",E69,"% ",I69,"-Element ",L69," ",J69,"mW ",K69,"V ",M69," ",G69,"PPM/°C ",U69)</f>
        <v>36Ω 5% 4-Element 0804 62.5mW 50V Thick Film 200PPM/°C Automotive</v>
      </c>
      <c r="D69">
        <v>36</v>
      </c>
      <c r="E69">
        <v>5</v>
      </c>
      <c r="F69" t="s">
        <v>30</v>
      </c>
      <c r="G69">
        <v>200</v>
      </c>
      <c r="H69" t="s">
        <v>30</v>
      </c>
      <c r="I69">
        <v>4</v>
      </c>
      <c r="J69">
        <v>62.5</v>
      </c>
      <c r="K69">
        <v>50</v>
      </c>
      <c r="L69" s="2" t="s">
        <v>114</v>
      </c>
      <c r="M69" t="s">
        <v>31</v>
      </c>
      <c r="N69" t="s">
        <v>111</v>
      </c>
      <c r="O69" t="s">
        <v>275</v>
      </c>
      <c r="P69" t="s">
        <v>34</v>
      </c>
      <c r="Q69" t="s">
        <v>276</v>
      </c>
      <c r="R69" s="3" t="s">
        <v>112</v>
      </c>
      <c r="S69" t="s">
        <v>37</v>
      </c>
      <c r="T69" t="s">
        <v>182</v>
      </c>
      <c r="U69" t="s">
        <v>39</v>
      </c>
      <c r="V69" t="b">
        <v>0</v>
      </c>
      <c r="Y69">
        <f t="shared" si="17"/>
        <v>0</v>
      </c>
      <c r="Z69">
        <f t="shared" si="18"/>
        <v>100</v>
      </c>
      <c r="AA69">
        <f t="shared" si="19"/>
        <v>1</v>
      </c>
    </row>
    <row r="70" spans="1:27" x14ac:dyDescent="0.3">
      <c r="A70" s="4">
        <v>64</v>
      </c>
      <c r="C70" t="str">
        <f>_xlfn.CONCAT(D70,"Ω ",E70,"% ",I70,"-Element ",L70," ",J70,"mW ",K70,"V ",M70," ",G70,"PPM/°C ",U70)</f>
        <v>39Ω 5% 4-Element 0804 62.5mW 50V Thick Film 200PPM/°C Automotive</v>
      </c>
      <c r="D70">
        <v>39</v>
      </c>
      <c r="E70">
        <v>5</v>
      </c>
      <c r="F70" t="s">
        <v>30</v>
      </c>
      <c r="G70">
        <v>200</v>
      </c>
      <c r="H70" t="s">
        <v>30</v>
      </c>
      <c r="I70">
        <v>4</v>
      </c>
      <c r="J70">
        <v>62.5</v>
      </c>
      <c r="K70">
        <v>50</v>
      </c>
      <c r="L70" s="2" t="s">
        <v>114</v>
      </c>
      <c r="M70" t="s">
        <v>31</v>
      </c>
      <c r="N70" t="s">
        <v>111</v>
      </c>
      <c r="O70" t="s">
        <v>277</v>
      </c>
      <c r="P70" t="s">
        <v>34</v>
      </c>
      <c r="Q70" t="s">
        <v>278</v>
      </c>
      <c r="R70" s="3" t="s">
        <v>112</v>
      </c>
      <c r="S70" t="s">
        <v>37</v>
      </c>
      <c r="T70" t="s">
        <v>182</v>
      </c>
      <c r="U70" t="s">
        <v>39</v>
      </c>
      <c r="V70" t="b">
        <v>0</v>
      </c>
      <c r="Y70">
        <f t="shared" si="17"/>
        <v>0</v>
      </c>
      <c r="Z70">
        <f t="shared" si="18"/>
        <v>100</v>
      </c>
      <c r="AA70">
        <f t="shared" si="19"/>
        <v>1</v>
      </c>
    </row>
    <row r="71" spans="1:27" x14ac:dyDescent="0.3">
      <c r="A71">
        <v>65</v>
      </c>
      <c r="C71" t="str">
        <f>_xlfn.CONCAT(D71,"Ω ",E71,"% ",I71,"-Element ",L71," ",J71,"mW ",K71,"V ",M71," ",G71,"PPM/°C ",U71)</f>
        <v>43Ω 5% 4-Element 0804 62.5mW 50V Thick Film 200PPM/°C Automotive</v>
      </c>
      <c r="D71">
        <v>43</v>
      </c>
      <c r="E71">
        <v>5</v>
      </c>
      <c r="F71" t="s">
        <v>30</v>
      </c>
      <c r="G71">
        <v>200</v>
      </c>
      <c r="H71" t="s">
        <v>30</v>
      </c>
      <c r="I71">
        <v>4</v>
      </c>
      <c r="J71">
        <v>62.5</v>
      </c>
      <c r="K71">
        <v>50</v>
      </c>
      <c r="L71" s="2" t="s">
        <v>114</v>
      </c>
      <c r="M71" t="s">
        <v>31</v>
      </c>
      <c r="N71" t="s">
        <v>111</v>
      </c>
      <c r="O71" t="s">
        <v>279</v>
      </c>
      <c r="P71" t="s">
        <v>34</v>
      </c>
      <c r="Q71" t="s">
        <v>280</v>
      </c>
      <c r="R71" s="3" t="s">
        <v>112</v>
      </c>
      <c r="S71" t="s">
        <v>37</v>
      </c>
      <c r="T71" t="s">
        <v>182</v>
      </c>
      <c r="U71" t="s">
        <v>39</v>
      </c>
      <c r="V71" t="b">
        <v>0</v>
      </c>
      <c r="Y71">
        <f t="shared" si="17"/>
        <v>0</v>
      </c>
      <c r="Z71">
        <f t="shared" si="18"/>
        <v>100</v>
      </c>
      <c r="AA71">
        <f t="shared" si="19"/>
        <v>1</v>
      </c>
    </row>
    <row r="72" spans="1:27" x14ac:dyDescent="0.3">
      <c r="A72" s="4">
        <v>66</v>
      </c>
      <c r="C72" t="str">
        <f>_xlfn.CONCAT(D72,"Ω ",E72,"% ",I72,"-Element ",L72," ",J72,"mW ",K72,"V ",M72," ",G72,"PPM/°C ",U72)</f>
        <v>47Ω 5% 4-Element 0804 62.5mW 50V Thick Film 200PPM/°C Automotive</v>
      </c>
      <c r="D72">
        <v>47</v>
      </c>
      <c r="E72">
        <v>5</v>
      </c>
      <c r="F72" t="s">
        <v>30</v>
      </c>
      <c r="G72">
        <v>200</v>
      </c>
      <c r="H72" t="s">
        <v>30</v>
      </c>
      <c r="I72">
        <v>4</v>
      </c>
      <c r="J72">
        <v>62.5</v>
      </c>
      <c r="K72">
        <v>50</v>
      </c>
      <c r="L72" s="2" t="s">
        <v>114</v>
      </c>
      <c r="M72" t="s">
        <v>31</v>
      </c>
      <c r="N72" t="s">
        <v>111</v>
      </c>
      <c r="O72" t="s">
        <v>123</v>
      </c>
      <c r="P72" t="s">
        <v>34</v>
      </c>
      <c r="Q72" t="s">
        <v>124</v>
      </c>
      <c r="R72" s="3" t="s">
        <v>112</v>
      </c>
      <c r="S72" t="s">
        <v>37</v>
      </c>
      <c r="T72" t="s">
        <v>182</v>
      </c>
      <c r="U72" t="s">
        <v>39</v>
      </c>
      <c r="V72" t="b">
        <v>0</v>
      </c>
      <c r="Y72">
        <f t="shared" si="17"/>
        <v>0</v>
      </c>
      <c r="Z72">
        <f t="shared" si="18"/>
        <v>100</v>
      </c>
      <c r="AA72">
        <f t="shared" si="19"/>
        <v>1</v>
      </c>
    </row>
    <row r="73" spans="1:27" x14ac:dyDescent="0.3">
      <c r="A73">
        <v>67</v>
      </c>
      <c r="C73" t="str">
        <f>_xlfn.CONCAT(D73,"Ω ",E73,"% ",I73,"-Element ",L73," ",J73,"mW ",K73,"V ",M73," ",G73,"PPM/°C ",U73)</f>
        <v>51Ω 5% 4-Element 0804 62.5mW 50V Thick Film 200PPM/°C Automotive</v>
      </c>
      <c r="D73">
        <v>51</v>
      </c>
      <c r="E73">
        <v>5</v>
      </c>
      <c r="F73" t="s">
        <v>30</v>
      </c>
      <c r="G73">
        <v>200</v>
      </c>
      <c r="H73" t="s">
        <v>30</v>
      </c>
      <c r="I73">
        <v>4</v>
      </c>
      <c r="J73">
        <v>62.5</v>
      </c>
      <c r="K73">
        <v>50</v>
      </c>
      <c r="L73" s="2" t="s">
        <v>114</v>
      </c>
      <c r="M73" t="s">
        <v>31</v>
      </c>
      <c r="N73" t="s">
        <v>111</v>
      </c>
      <c r="O73" t="s">
        <v>281</v>
      </c>
      <c r="P73" t="s">
        <v>34</v>
      </c>
      <c r="Q73" t="s">
        <v>282</v>
      </c>
      <c r="R73" s="3" t="s">
        <v>112</v>
      </c>
      <c r="S73" t="s">
        <v>37</v>
      </c>
      <c r="T73" t="s">
        <v>182</v>
      </c>
      <c r="U73" t="s">
        <v>39</v>
      </c>
      <c r="V73" t="b">
        <v>0</v>
      </c>
      <c r="Y73">
        <f t="shared" si="17"/>
        <v>0</v>
      </c>
      <c r="Z73">
        <f t="shared" si="18"/>
        <v>100</v>
      </c>
      <c r="AA73">
        <f t="shared" si="19"/>
        <v>1</v>
      </c>
    </row>
    <row r="74" spans="1:27" x14ac:dyDescent="0.3">
      <c r="A74" s="4">
        <v>68</v>
      </c>
      <c r="C74" t="str">
        <f>_xlfn.CONCAT(D74,"Ω ",E74,"% ",I74,"-Element ",L74," ",J74,"mW ",K74,"V ",M74," ",G74,"PPM/°C ",U74)</f>
        <v>56Ω 5% 4-Element 0804 62.5mW 50V Thick Film 200PPM/°C Automotive</v>
      </c>
      <c r="D74">
        <v>56</v>
      </c>
      <c r="E74">
        <v>5</v>
      </c>
      <c r="F74" t="s">
        <v>30</v>
      </c>
      <c r="G74">
        <v>200</v>
      </c>
      <c r="H74" t="s">
        <v>30</v>
      </c>
      <c r="I74">
        <v>4</v>
      </c>
      <c r="J74">
        <v>62.5</v>
      </c>
      <c r="K74">
        <v>50</v>
      </c>
      <c r="L74" s="2" t="s">
        <v>114</v>
      </c>
      <c r="M74" t="s">
        <v>31</v>
      </c>
      <c r="N74" t="s">
        <v>111</v>
      </c>
      <c r="O74" t="s">
        <v>125</v>
      </c>
      <c r="P74" t="s">
        <v>34</v>
      </c>
      <c r="Q74" t="s">
        <v>126</v>
      </c>
      <c r="R74" s="3" t="s">
        <v>112</v>
      </c>
      <c r="S74" t="s">
        <v>37</v>
      </c>
      <c r="T74" t="s">
        <v>182</v>
      </c>
      <c r="U74" t="s">
        <v>39</v>
      </c>
      <c r="V74" t="b">
        <v>0</v>
      </c>
      <c r="Y74">
        <f t="shared" si="17"/>
        <v>0</v>
      </c>
      <c r="Z74">
        <f t="shared" si="18"/>
        <v>100</v>
      </c>
      <c r="AA74">
        <f t="shared" si="19"/>
        <v>1</v>
      </c>
    </row>
    <row r="75" spans="1:27" x14ac:dyDescent="0.3">
      <c r="A75">
        <v>69</v>
      </c>
      <c r="C75" t="str">
        <f>_xlfn.CONCAT(D75,"Ω ",E75,"% ",I75,"-Element ",L75," ",J75,"mW ",K75,"V ",M75," ",G75,"PPM/°C ",U75)</f>
        <v>62Ω 5% 4-Element 0804 62.5mW 50V Thick Film 200PPM/°C Automotive</v>
      </c>
      <c r="D75">
        <v>62</v>
      </c>
      <c r="E75">
        <v>5</v>
      </c>
      <c r="F75" t="s">
        <v>30</v>
      </c>
      <c r="G75">
        <v>200</v>
      </c>
      <c r="H75" t="s">
        <v>30</v>
      </c>
      <c r="I75">
        <v>4</v>
      </c>
      <c r="J75">
        <v>62.5</v>
      </c>
      <c r="K75">
        <v>50</v>
      </c>
      <c r="L75" s="2" t="s">
        <v>114</v>
      </c>
      <c r="M75" t="s">
        <v>31</v>
      </c>
      <c r="N75" t="s">
        <v>111</v>
      </c>
      <c r="O75" t="s">
        <v>283</v>
      </c>
      <c r="P75" t="s">
        <v>34</v>
      </c>
      <c r="Q75" t="s">
        <v>284</v>
      </c>
      <c r="R75" s="3" t="s">
        <v>112</v>
      </c>
      <c r="S75" t="s">
        <v>37</v>
      </c>
      <c r="T75" t="s">
        <v>182</v>
      </c>
      <c r="U75" t="s">
        <v>39</v>
      </c>
      <c r="V75" t="b">
        <v>0</v>
      </c>
      <c r="Y75">
        <f t="shared" si="17"/>
        <v>0</v>
      </c>
      <c r="Z75">
        <f t="shared" si="18"/>
        <v>100</v>
      </c>
      <c r="AA75">
        <f t="shared" si="19"/>
        <v>1</v>
      </c>
    </row>
    <row r="76" spans="1:27" x14ac:dyDescent="0.3">
      <c r="A76" s="4">
        <v>70</v>
      </c>
      <c r="C76" t="str">
        <f>_xlfn.CONCAT(D76,"Ω ",E76,"% ",I76,"-Element ",L76," ",J76,"mW ",K76,"V ",M76," ",G76,"PPM/°C ",U76)</f>
        <v>68Ω 5% 4-Element 0804 62.5mW 50V Thick Film 200PPM/°C Automotive</v>
      </c>
      <c r="D76">
        <v>68</v>
      </c>
      <c r="E76">
        <v>5</v>
      </c>
      <c r="F76" t="s">
        <v>30</v>
      </c>
      <c r="G76">
        <v>200</v>
      </c>
      <c r="H76" t="s">
        <v>30</v>
      </c>
      <c r="I76">
        <v>4</v>
      </c>
      <c r="J76">
        <v>62.5</v>
      </c>
      <c r="K76">
        <v>50</v>
      </c>
      <c r="L76" s="2" t="s">
        <v>114</v>
      </c>
      <c r="M76" t="s">
        <v>31</v>
      </c>
      <c r="N76" t="s">
        <v>111</v>
      </c>
      <c r="O76" t="s">
        <v>127</v>
      </c>
      <c r="P76" t="s">
        <v>34</v>
      </c>
      <c r="Q76" t="s">
        <v>128</v>
      </c>
      <c r="R76" s="3" t="s">
        <v>112</v>
      </c>
      <c r="S76" t="s">
        <v>37</v>
      </c>
      <c r="T76" t="s">
        <v>182</v>
      </c>
      <c r="U76" t="s">
        <v>39</v>
      </c>
      <c r="V76" t="b">
        <v>0</v>
      </c>
      <c r="Y76">
        <f t="shared" si="17"/>
        <v>0</v>
      </c>
      <c r="Z76">
        <f t="shared" si="18"/>
        <v>100</v>
      </c>
      <c r="AA76">
        <f t="shared" si="19"/>
        <v>1</v>
      </c>
    </row>
    <row r="77" spans="1:27" x14ac:dyDescent="0.3">
      <c r="A77">
        <v>71</v>
      </c>
      <c r="C77" t="str">
        <f>_xlfn.CONCAT(D77,"Ω ",E77,"% ",I77,"-Element ",L77," ",J77,"mW ",K77,"V ",M77," ",G77,"PPM/°C ",U77)</f>
        <v>75Ω 5% 4-Element 0804 62.5mW 50V Thick Film 200PPM/°C Automotive</v>
      </c>
      <c r="D77">
        <v>75</v>
      </c>
      <c r="E77">
        <v>5</v>
      </c>
      <c r="F77" t="s">
        <v>30</v>
      </c>
      <c r="G77">
        <v>200</v>
      </c>
      <c r="H77" t="s">
        <v>30</v>
      </c>
      <c r="I77">
        <v>4</v>
      </c>
      <c r="J77">
        <v>62.5</v>
      </c>
      <c r="K77">
        <v>50</v>
      </c>
      <c r="L77" s="2" t="s">
        <v>114</v>
      </c>
      <c r="M77" t="s">
        <v>31</v>
      </c>
      <c r="N77" t="s">
        <v>111</v>
      </c>
      <c r="O77" t="s">
        <v>129</v>
      </c>
      <c r="P77" t="s">
        <v>34</v>
      </c>
      <c r="Q77" t="s">
        <v>130</v>
      </c>
      <c r="R77" s="3" t="s">
        <v>112</v>
      </c>
      <c r="S77" t="s">
        <v>37</v>
      </c>
      <c r="T77" t="s">
        <v>182</v>
      </c>
      <c r="U77" t="s">
        <v>39</v>
      </c>
      <c r="V77" t="b">
        <v>0</v>
      </c>
      <c r="Y77">
        <f t="shared" si="17"/>
        <v>0</v>
      </c>
      <c r="Z77">
        <f t="shared" si="18"/>
        <v>100</v>
      </c>
      <c r="AA77">
        <f t="shared" si="19"/>
        <v>1</v>
      </c>
    </row>
    <row r="78" spans="1:27" x14ac:dyDescent="0.3">
      <c r="A78" s="4">
        <v>72</v>
      </c>
      <c r="C78" t="str">
        <f>_xlfn.CONCAT(D78,"Ω ",E78,"% ",I78,"-Element ",L78," ",J78,"mW ",K78,"V ",M78," ",G78,"PPM/°C ",U78)</f>
        <v>82Ω 5% 4-Element 0804 62.5mW 50V Thick Film 200PPM/°C Automotive</v>
      </c>
      <c r="D78">
        <v>82</v>
      </c>
      <c r="E78">
        <v>5</v>
      </c>
      <c r="F78" t="s">
        <v>30</v>
      </c>
      <c r="G78">
        <v>200</v>
      </c>
      <c r="H78" t="s">
        <v>30</v>
      </c>
      <c r="I78">
        <v>4</v>
      </c>
      <c r="J78">
        <v>62.5</v>
      </c>
      <c r="K78">
        <v>50</v>
      </c>
      <c r="L78" s="2" t="s">
        <v>114</v>
      </c>
      <c r="M78" t="s">
        <v>31</v>
      </c>
      <c r="N78" t="s">
        <v>111</v>
      </c>
      <c r="O78" t="s">
        <v>285</v>
      </c>
      <c r="P78" t="s">
        <v>34</v>
      </c>
      <c r="Q78" t="s">
        <v>286</v>
      </c>
      <c r="R78" s="3" t="s">
        <v>112</v>
      </c>
      <c r="S78" t="s">
        <v>37</v>
      </c>
      <c r="T78" t="s">
        <v>182</v>
      </c>
      <c r="U78" t="s">
        <v>39</v>
      </c>
      <c r="V78" t="b">
        <v>0</v>
      </c>
      <c r="Y78">
        <f t="shared" si="17"/>
        <v>0</v>
      </c>
      <c r="Z78">
        <f t="shared" si="18"/>
        <v>100</v>
      </c>
      <c r="AA78">
        <f t="shared" si="19"/>
        <v>1</v>
      </c>
    </row>
    <row r="79" spans="1:27" x14ac:dyDescent="0.3">
      <c r="A79">
        <v>73</v>
      </c>
      <c r="C79" t="str">
        <f>_xlfn.CONCAT(D79,"Ω ",E79,"% ",I79,"-Element ",L79," ",J79,"mW ",K79,"V ",M79," ",G79,"PPM/°C ",U79)</f>
        <v>91Ω 5% 4-Element 0804 62.5mW 50V Thick Film 200PPM/°C Automotive</v>
      </c>
      <c r="D79">
        <v>91</v>
      </c>
      <c r="E79">
        <v>5</v>
      </c>
      <c r="F79" t="s">
        <v>30</v>
      </c>
      <c r="G79">
        <v>200</v>
      </c>
      <c r="H79" t="s">
        <v>30</v>
      </c>
      <c r="I79">
        <v>4</v>
      </c>
      <c r="J79">
        <v>62.5</v>
      </c>
      <c r="K79">
        <v>50</v>
      </c>
      <c r="L79" s="2" t="s">
        <v>114</v>
      </c>
      <c r="M79" t="s">
        <v>31</v>
      </c>
      <c r="N79" t="s">
        <v>111</v>
      </c>
      <c r="O79" t="s">
        <v>287</v>
      </c>
      <c r="P79" t="s">
        <v>34</v>
      </c>
      <c r="Q79" t="s">
        <v>288</v>
      </c>
      <c r="R79" s="3" t="s">
        <v>112</v>
      </c>
      <c r="S79" t="s">
        <v>37</v>
      </c>
      <c r="T79" t="s">
        <v>182</v>
      </c>
      <c r="U79" t="s">
        <v>39</v>
      </c>
      <c r="V79" t="b">
        <v>0</v>
      </c>
      <c r="Y79">
        <f t="shared" si="17"/>
        <v>0</v>
      </c>
      <c r="Z79">
        <f t="shared" si="18"/>
        <v>100</v>
      </c>
      <c r="AA79">
        <f t="shared" si="19"/>
        <v>1</v>
      </c>
    </row>
    <row r="80" spans="1:27" x14ac:dyDescent="0.3">
      <c r="A80" s="4">
        <v>74</v>
      </c>
      <c r="C80" t="str">
        <f>_xlfn.CONCAT(D80,"Ω ",E80,"% ",I80,"-Element ",L80," ",J80,"mW ",K80,"V ",M80," ",G80,"PPM/°C ",U80)</f>
        <v>100Ω 5% 4-Element 0804 62.5mW 50V Thick Film 200PPM/°C Automotive</v>
      </c>
      <c r="D80">
        <v>100</v>
      </c>
      <c r="E80">
        <v>5</v>
      </c>
      <c r="F80" t="s">
        <v>30</v>
      </c>
      <c r="G80">
        <v>200</v>
      </c>
      <c r="H80" t="s">
        <v>30</v>
      </c>
      <c r="I80">
        <v>4</v>
      </c>
      <c r="J80">
        <v>62.5</v>
      </c>
      <c r="K80">
        <v>50</v>
      </c>
      <c r="L80" s="2" t="s">
        <v>114</v>
      </c>
      <c r="M80" t="s">
        <v>31</v>
      </c>
      <c r="N80" t="s">
        <v>111</v>
      </c>
      <c r="O80" t="s">
        <v>131</v>
      </c>
      <c r="P80" t="s">
        <v>34</v>
      </c>
      <c r="Q80" t="s">
        <v>132</v>
      </c>
      <c r="R80" s="3" t="s">
        <v>112</v>
      </c>
      <c r="S80" t="s">
        <v>37</v>
      </c>
      <c r="T80" t="s">
        <v>182</v>
      </c>
      <c r="U80" t="s">
        <v>39</v>
      </c>
      <c r="V80" t="b">
        <v>0</v>
      </c>
      <c r="Y80">
        <f t="shared" si="17"/>
        <v>0</v>
      </c>
      <c r="Z80">
        <f t="shared" si="18"/>
        <v>100</v>
      </c>
      <c r="AA80">
        <f t="shared" si="19"/>
        <v>1</v>
      </c>
    </row>
    <row r="81" spans="1:27" x14ac:dyDescent="0.3">
      <c r="A81">
        <v>75</v>
      </c>
      <c r="C81" t="str">
        <f>_xlfn.CONCAT(D81,"Ω ",E81,"% ",I81,"-Element ",L81," ",J81,"mW ",K81,"V ",M81," ",G81,"PPM/°C ",U81)</f>
        <v>110Ω 5% 4-Element 0804 62.5mW 50V Thick Film 200PPM/°C Automotive</v>
      </c>
      <c r="D81">
        <v>110</v>
      </c>
      <c r="E81">
        <v>5</v>
      </c>
      <c r="F81" t="s">
        <v>30</v>
      </c>
      <c r="G81">
        <v>200</v>
      </c>
      <c r="H81" t="s">
        <v>30</v>
      </c>
      <c r="I81">
        <v>4</v>
      </c>
      <c r="J81">
        <v>62.5</v>
      </c>
      <c r="K81">
        <v>50</v>
      </c>
      <c r="L81" s="2" t="s">
        <v>114</v>
      </c>
      <c r="M81" t="s">
        <v>31</v>
      </c>
      <c r="N81" t="s">
        <v>111</v>
      </c>
      <c r="O81" t="s">
        <v>289</v>
      </c>
      <c r="P81" t="s">
        <v>34</v>
      </c>
      <c r="Q81" t="s">
        <v>290</v>
      </c>
      <c r="R81" s="3" t="s">
        <v>112</v>
      </c>
      <c r="S81" t="s">
        <v>37</v>
      </c>
      <c r="T81" t="s">
        <v>182</v>
      </c>
      <c r="U81" t="s">
        <v>39</v>
      </c>
      <c r="V81" t="b">
        <v>0</v>
      </c>
      <c r="Y81">
        <f t="shared" si="17"/>
        <v>0</v>
      </c>
      <c r="Z81">
        <f t="shared" si="18"/>
        <v>100</v>
      </c>
      <c r="AA81">
        <f t="shared" si="19"/>
        <v>1</v>
      </c>
    </row>
    <row r="82" spans="1:27" x14ac:dyDescent="0.3">
      <c r="A82" s="4">
        <v>76</v>
      </c>
      <c r="C82" t="str">
        <f>_xlfn.CONCAT(D82,"Ω ",E82,"% ",I82,"-Element ",L82," ",J82,"mW ",K82,"V ",M82," ",G82,"PPM/°C ",U82)</f>
        <v>120Ω 5% 4-Element 0804 62.5mW 50V Thick Film 200PPM/°C Automotive</v>
      </c>
      <c r="D82">
        <v>120</v>
      </c>
      <c r="E82">
        <v>5</v>
      </c>
      <c r="F82" t="s">
        <v>30</v>
      </c>
      <c r="G82">
        <v>200</v>
      </c>
      <c r="H82" t="s">
        <v>30</v>
      </c>
      <c r="I82">
        <v>4</v>
      </c>
      <c r="J82">
        <v>62.5</v>
      </c>
      <c r="K82">
        <v>50</v>
      </c>
      <c r="L82" s="2" t="s">
        <v>114</v>
      </c>
      <c r="M82" t="s">
        <v>31</v>
      </c>
      <c r="N82" t="s">
        <v>111</v>
      </c>
      <c r="O82" t="s">
        <v>133</v>
      </c>
      <c r="P82" t="s">
        <v>34</v>
      </c>
      <c r="Q82" t="s">
        <v>134</v>
      </c>
      <c r="R82" s="3" t="s">
        <v>112</v>
      </c>
      <c r="S82" t="s">
        <v>37</v>
      </c>
      <c r="T82" t="s">
        <v>182</v>
      </c>
      <c r="U82" t="s">
        <v>39</v>
      </c>
      <c r="V82" t="b">
        <v>0</v>
      </c>
      <c r="Y82">
        <f t="shared" si="17"/>
        <v>0</v>
      </c>
      <c r="Z82">
        <f t="shared" si="18"/>
        <v>100</v>
      </c>
      <c r="AA82">
        <f t="shared" si="19"/>
        <v>1</v>
      </c>
    </row>
    <row r="83" spans="1:27" x14ac:dyDescent="0.3">
      <c r="A83">
        <v>77</v>
      </c>
      <c r="C83" t="str">
        <f>_xlfn.CONCAT(D83,"Ω ",E83,"% ",I83,"-Element ",L83," ",J83,"mW ",K83,"V ",M83," ",G83,"PPM/°C ",U83)</f>
        <v>130Ω 5% 4-Element 0804 62.5mW 50V Thick Film 200PPM/°C Automotive</v>
      </c>
      <c r="D83">
        <v>130</v>
      </c>
      <c r="E83">
        <v>5</v>
      </c>
      <c r="F83" t="s">
        <v>30</v>
      </c>
      <c r="G83">
        <v>200</v>
      </c>
      <c r="H83" t="s">
        <v>30</v>
      </c>
      <c r="I83">
        <v>4</v>
      </c>
      <c r="J83">
        <v>62.5</v>
      </c>
      <c r="K83">
        <v>50</v>
      </c>
      <c r="L83" s="2" t="s">
        <v>114</v>
      </c>
      <c r="M83" t="s">
        <v>31</v>
      </c>
      <c r="N83" t="s">
        <v>111</v>
      </c>
      <c r="O83" t="s">
        <v>291</v>
      </c>
      <c r="P83" t="s">
        <v>34</v>
      </c>
      <c r="Q83" t="s">
        <v>292</v>
      </c>
      <c r="R83" s="3" t="s">
        <v>112</v>
      </c>
      <c r="S83" t="s">
        <v>37</v>
      </c>
      <c r="T83" t="s">
        <v>182</v>
      </c>
      <c r="U83" t="s">
        <v>39</v>
      </c>
      <c r="V83" t="b">
        <v>0</v>
      </c>
      <c r="Y83">
        <f t="shared" si="17"/>
        <v>0</v>
      </c>
      <c r="Z83">
        <f t="shared" si="18"/>
        <v>100</v>
      </c>
      <c r="AA83">
        <f t="shared" si="19"/>
        <v>1</v>
      </c>
    </row>
    <row r="84" spans="1:27" x14ac:dyDescent="0.3">
      <c r="A84" s="4">
        <v>78</v>
      </c>
      <c r="C84" t="str">
        <f>_xlfn.CONCAT(D84,"Ω ",E84,"% ",I84,"-Element ",L84," ",J84,"mW ",K84,"V ",M84," ",G84,"PPM/°C ",U84)</f>
        <v>150Ω 5% 4-Element 0804 62.5mW 50V Thick Film 200PPM/°C Automotive</v>
      </c>
      <c r="D84">
        <v>150</v>
      </c>
      <c r="E84">
        <v>5</v>
      </c>
      <c r="F84" t="s">
        <v>30</v>
      </c>
      <c r="G84">
        <v>200</v>
      </c>
      <c r="H84" t="s">
        <v>30</v>
      </c>
      <c r="I84">
        <v>4</v>
      </c>
      <c r="J84">
        <v>62.5</v>
      </c>
      <c r="K84">
        <v>50</v>
      </c>
      <c r="L84" s="2" t="s">
        <v>114</v>
      </c>
      <c r="M84" t="s">
        <v>31</v>
      </c>
      <c r="N84" t="s">
        <v>111</v>
      </c>
      <c r="O84" t="s">
        <v>135</v>
      </c>
      <c r="P84" t="s">
        <v>34</v>
      </c>
      <c r="Q84" t="s">
        <v>136</v>
      </c>
      <c r="R84" s="3" t="s">
        <v>112</v>
      </c>
      <c r="S84" t="s">
        <v>37</v>
      </c>
      <c r="T84" t="s">
        <v>182</v>
      </c>
      <c r="U84" t="s">
        <v>39</v>
      </c>
      <c r="V84" t="b">
        <v>0</v>
      </c>
      <c r="Y84">
        <f t="shared" si="17"/>
        <v>0</v>
      </c>
      <c r="Z84">
        <f t="shared" si="18"/>
        <v>100</v>
      </c>
      <c r="AA84">
        <f t="shared" si="19"/>
        <v>1</v>
      </c>
    </row>
    <row r="85" spans="1:27" x14ac:dyDescent="0.3">
      <c r="A85">
        <v>79</v>
      </c>
      <c r="C85" t="str">
        <f>_xlfn.CONCAT(D85,"Ω ",E85,"% ",I85,"-Element ",L85," ",J85,"mW ",K85,"V ",M85," ",G85,"PPM/°C ",U85)</f>
        <v>160Ω 5% 4-Element 0804 62.5mW 50V Thick Film 200PPM/°C Automotive</v>
      </c>
      <c r="D85">
        <v>160</v>
      </c>
      <c r="E85">
        <v>5</v>
      </c>
      <c r="F85" t="s">
        <v>30</v>
      </c>
      <c r="G85">
        <v>200</v>
      </c>
      <c r="H85" t="s">
        <v>30</v>
      </c>
      <c r="I85">
        <v>4</v>
      </c>
      <c r="J85">
        <v>62.5</v>
      </c>
      <c r="K85">
        <v>50</v>
      </c>
      <c r="L85" s="2" t="s">
        <v>114</v>
      </c>
      <c r="M85" t="s">
        <v>31</v>
      </c>
      <c r="N85" t="s">
        <v>111</v>
      </c>
      <c r="O85" t="s">
        <v>293</v>
      </c>
      <c r="P85" t="s">
        <v>34</v>
      </c>
      <c r="Q85" t="s">
        <v>294</v>
      </c>
      <c r="R85" s="3" t="s">
        <v>112</v>
      </c>
      <c r="S85" t="s">
        <v>37</v>
      </c>
      <c r="T85" t="s">
        <v>182</v>
      </c>
      <c r="U85" t="s">
        <v>39</v>
      </c>
      <c r="V85" t="b">
        <v>0</v>
      </c>
      <c r="Y85">
        <f t="shared" si="17"/>
        <v>0</v>
      </c>
      <c r="Z85">
        <f t="shared" si="18"/>
        <v>100</v>
      </c>
      <c r="AA85">
        <f t="shared" si="19"/>
        <v>1</v>
      </c>
    </row>
    <row r="86" spans="1:27" x14ac:dyDescent="0.3">
      <c r="A86" s="4">
        <v>80</v>
      </c>
      <c r="C86" t="str">
        <f>_xlfn.CONCAT(D86,"Ω ",E86,"% ",I86,"-Element ",L86," ",J86,"mW ",K86,"V ",M86," ",G86,"PPM/°C ",U86)</f>
        <v>180Ω 5% 4-Element 0804 62.5mW 50V Thick Film 200PPM/°C Automotive</v>
      </c>
      <c r="D86">
        <v>180</v>
      </c>
      <c r="E86">
        <v>5</v>
      </c>
      <c r="F86" t="s">
        <v>30</v>
      </c>
      <c r="G86">
        <v>200</v>
      </c>
      <c r="H86" t="s">
        <v>30</v>
      </c>
      <c r="I86">
        <v>4</v>
      </c>
      <c r="J86">
        <v>62.5</v>
      </c>
      <c r="K86">
        <v>50</v>
      </c>
      <c r="L86" s="2" t="s">
        <v>114</v>
      </c>
      <c r="M86" t="s">
        <v>31</v>
      </c>
      <c r="N86" t="s">
        <v>111</v>
      </c>
      <c r="O86" t="s">
        <v>295</v>
      </c>
      <c r="P86" t="s">
        <v>34</v>
      </c>
      <c r="Q86" t="s">
        <v>296</v>
      </c>
      <c r="R86" s="3" t="s">
        <v>112</v>
      </c>
      <c r="S86" t="s">
        <v>37</v>
      </c>
      <c r="T86" t="s">
        <v>182</v>
      </c>
      <c r="U86" t="s">
        <v>39</v>
      </c>
      <c r="V86" t="b">
        <v>0</v>
      </c>
      <c r="Y86">
        <f t="shared" si="17"/>
        <v>0</v>
      </c>
      <c r="Z86">
        <f t="shared" si="18"/>
        <v>100</v>
      </c>
      <c r="AA86">
        <f t="shared" si="19"/>
        <v>1</v>
      </c>
    </row>
    <row r="87" spans="1:27" x14ac:dyDescent="0.3">
      <c r="A87">
        <v>81</v>
      </c>
      <c r="C87" t="str">
        <f>_xlfn.CONCAT(D87,"Ω ",E87,"% ",I87,"-Element ",L87," ",J87,"mW ",K87,"V ",M87," ",G87,"PPM/°C ",U87)</f>
        <v>200Ω 5% 4-Element 0804 62.5mW 50V Thick Film 200PPM/°C Automotive</v>
      </c>
      <c r="D87">
        <v>200</v>
      </c>
      <c r="E87">
        <v>5</v>
      </c>
      <c r="F87" t="s">
        <v>30</v>
      </c>
      <c r="G87">
        <v>200</v>
      </c>
      <c r="H87" t="s">
        <v>30</v>
      </c>
      <c r="I87">
        <v>4</v>
      </c>
      <c r="J87">
        <v>62.5</v>
      </c>
      <c r="K87">
        <v>50</v>
      </c>
      <c r="L87" s="2" t="s">
        <v>114</v>
      </c>
      <c r="M87" t="s">
        <v>31</v>
      </c>
      <c r="N87" t="s">
        <v>111</v>
      </c>
      <c r="O87" t="s">
        <v>297</v>
      </c>
      <c r="P87" t="s">
        <v>34</v>
      </c>
      <c r="Q87" t="s">
        <v>298</v>
      </c>
      <c r="R87" s="3" t="s">
        <v>112</v>
      </c>
      <c r="S87" t="s">
        <v>37</v>
      </c>
      <c r="T87" t="s">
        <v>182</v>
      </c>
      <c r="U87" t="s">
        <v>39</v>
      </c>
      <c r="V87" t="b">
        <v>0</v>
      </c>
      <c r="Y87">
        <f t="shared" si="17"/>
        <v>0</v>
      </c>
      <c r="Z87">
        <f t="shared" si="18"/>
        <v>100</v>
      </c>
      <c r="AA87">
        <f t="shared" si="19"/>
        <v>1</v>
      </c>
    </row>
    <row r="88" spans="1:27" x14ac:dyDescent="0.3">
      <c r="A88" s="4">
        <v>82</v>
      </c>
      <c r="C88" t="str">
        <f>_xlfn.CONCAT(D88,"Ω ",E88,"% ",I88,"-Element ",L88," ",J88,"mW ",K88,"V ",M88," ",G88,"PPM/°C ",U88)</f>
        <v>220Ω 5% 4-Element 0804 62.5mW 50V Thick Film 200PPM/°C Automotive</v>
      </c>
      <c r="D88">
        <v>220</v>
      </c>
      <c r="E88">
        <v>5</v>
      </c>
      <c r="F88" t="s">
        <v>30</v>
      </c>
      <c r="G88">
        <v>200</v>
      </c>
      <c r="H88" t="s">
        <v>30</v>
      </c>
      <c r="I88">
        <v>4</v>
      </c>
      <c r="J88">
        <v>62.5</v>
      </c>
      <c r="K88">
        <v>50</v>
      </c>
      <c r="L88" s="2" t="s">
        <v>114</v>
      </c>
      <c r="M88" t="s">
        <v>31</v>
      </c>
      <c r="N88" t="s">
        <v>111</v>
      </c>
      <c r="O88" t="s">
        <v>137</v>
      </c>
      <c r="P88" t="s">
        <v>34</v>
      </c>
      <c r="Q88" t="s">
        <v>138</v>
      </c>
      <c r="R88" s="3" t="s">
        <v>112</v>
      </c>
      <c r="S88" t="s">
        <v>37</v>
      </c>
      <c r="T88" t="s">
        <v>182</v>
      </c>
      <c r="U88" t="s">
        <v>39</v>
      </c>
      <c r="V88" t="b">
        <v>0</v>
      </c>
      <c r="Y88">
        <f t="shared" si="17"/>
        <v>0</v>
      </c>
      <c r="Z88">
        <f t="shared" si="18"/>
        <v>100</v>
      </c>
      <c r="AA88">
        <f t="shared" si="19"/>
        <v>1</v>
      </c>
    </row>
    <row r="89" spans="1:27" x14ac:dyDescent="0.3">
      <c r="A89">
        <v>83</v>
      </c>
      <c r="C89" t="str">
        <f>_xlfn.CONCAT(D89,"Ω ",E89,"% ",I89,"-Element ",L89," ",J89,"mW ",K89,"V ",M89," ",G89,"PPM/°C ",U89)</f>
        <v>240Ω 5% 4-Element 0804 62.5mW 50V Thick Film 200PPM/°C Automotive</v>
      </c>
      <c r="D89">
        <v>240</v>
      </c>
      <c r="E89">
        <v>5</v>
      </c>
      <c r="F89" t="s">
        <v>30</v>
      </c>
      <c r="G89">
        <v>200</v>
      </c>
      <c r="H89" t="s">
        <v>30</v>
      </c>
      <c r="I89">
        <v>4</v>
      </c>
      <c r="J89">
        <v>62.5</v>
      </c>
      <c r="K89">
        <v>50</v>
      </c>
      <c r="L89" s="2" t="s">
        <v>114</v>
      </c>
      <c r="M89" t="s">
        <v>31</v>
      </c>
      <c r="N89" t="s">
        <v>111</v>
      </c>
      <c r="O89" t="s">
        <v>299</v>
      </c>
      <c r="P89" t="s">
        <v>34</v>
      </c>
      <c r="Q89" t="s">
        <v>300</v>
      </c>
      <c r="R89" s="3" t="s">
        <v>112</v>
      </c>
      <c r="S89" t="s">
        <v>37</v>
      </c>
      <c r="T89" t="s">
        <v>182</v>
      </c>
      <c r="U89" t="s">
        <v>39</v>
      </c>
      <c r="V89" t="b">
        <v>0</v>
      </c>
      <c r="Y89">
        <f t="shared" si="17"/>
        <v>0</v>
      </c>
      <c r="Z89">
        <f t="shared" si="18"/>
        <v>100</v>
      </c>
      <c r="AA89">
        <f t="shared" si="19"/>
        <v>1</v>
      </c>
    </row>
    <row r="90" spans="1:27" x14ac:dyDescent="0.3">
      <c r="A90" s="4">
        <v>84</v>
      </c>
      <c r="C90" t="str">
        <f>_xlfn.CONCAT(D90,"Ω ",E90,"% ",I90,"-Element ",L90," ",J90,"mW ",K90,"V ",M90," ",G90,"PPM/°C ",U90)</f>
        <v>270Ω 5% 4-Element 0804 62.5mW 50V Thick Film 200PPM/°C Automotive</v>
      </c>
      <c r="D90">
        <v>270</v>
      </c>
      <c r="E90">
        <v>5</v>
      </c>
      <c r="F90" t="s">
        <v>30</v>
      </c>
      <c r="G90">
        <v>200</v>
      </c>
      <c r="H90" t="s">
        <v>30</v>
      </c>
      <c r="I90">
        <v>4</v>
      </c>
      <c r="J90">
        <v>62.5</v>
      </c>
      <c r="K90">
        <v>50</v>
      </c>
      <c r="L90" s="2" t="s">
        <v>114</v>
      </c>
      <c r="M90" t="s">
        <v>31</v>
      </c>
      <c r="N90" t="s">
        <v>111</v>
      </c>
      <c r="O90" t="s">
        <v>301</v>
      </c>
      <c r="P90" t="s">
        <v>34</v>
      </c>
      <c r="Q90" t="s">
        <v>302</v>
      </c>
      <c r="R90" s="3" t="s">
        <v>112</v>
      </c>
      <c r="S90" t="s">
        <v>37</v>
      </c>
      <c r="T90" t="s">
        <v>182</v>
      </c>
      <c r="U90" t="s">
        <v>39</v>
      </c>
      <c r="V90" t="b">
        <v>0</v>
      </c>
      <c r="Y90">
        <f t="shared" si="17"/>
        <v>0</v>
      </c>
      <c r="Z90">
        <f t="shared" si="18"/>
        <v>100</v>
      </c>
      <c r="AA90">
        <f t="shared" si="19"/>
        <v>1</v>
      </c>
    </row>
    <row r="91" spans="1:27" x14ac:dyDescent="0.3">
      <c r="A91">
        <v>85</v>
      </c>
      <c r="C91" t="str">
        <f>_xlfn.CONCAT(D91,"Ω ",E91,"% ",I91,"-Element ",L91," ",J91,"mW ",K91,"V ",M91," ",G91,"PPM/°C ",U91)</f>
        <v>300Ω 5% 4-Element 0804 62.5mW 50V Thick Film 200PPM/°C Automotive</v>
      </c>
      <c r="D91">
        <v>300</v>
      </c>
      <c r="E91">
        <v>5</v>
      </c>
      <c r="F91" t="s">
        <v>30</v>
      </c>
      <c r="G91">
        <v>200</v>
      </c>
      <c r="H91" t="s">
        <v>30</v>
      </c>
      <c r="I91">
        <v>4</v>
      </c>
      <c r="J91">
        <v>62.5</v>
      </c>
      <c r="K91">
        <v>50</v>
      </c>
      <c r="L91" s="2" t="s">
        <v>114</v>
      </c>
      <c r="M91" t="s">
        <v>31</v>
      </c>
      <c r="N91" t="s">
        <v>111</v>
      </c>
      <c r="O91" t="s">
        <v>303</v>
      </c>
      <c r="P91" t="s">
        <v>34</v>
      </c>
      <c r="Q91" t="s">
        <v>304</v>
      </c>
      <c r="R91" s="3" t="s">
        <v>112</v>
      </c>
      <c r="S91" t="s">
        <v>37</v>
      </c>
      <c r="T91" t="s">
        <v>182</v>
      </c>
      <c r="U91" t="s">
        <v>39</v>
      </c>
      <c r="V91" t="b">
        <v>0</v>
      </c>
      <c r="Y91">
        <f t="shared" si="17"/>
        <v>0</v>
      </c>
      <c r="Z91">
        <f t="shared" si="18"/>
        <v>100</v>
      </c>
      <c r="AA91">
        <f t="shared" si="19"/>
        <v>1</v>
      </c>
    </row>
    <row r="92" spans="1:27" x14ac:dyDescent="0.3">
      <c r="A92" s="4">
        <v>86</v>
      </c>
      <c r="C92" t="str">
        <f>_xlfn.CONCAT(D92,"Ω ",E92,"% ",I92,"-Element ",L92," ",J92,"mW ",K92,"V ",M92," ",G92,"PPM/°C ",U92)</f>
        <v>330Ω 5% 4-Element 0804 62.5mW 50V Thick Film 200PPM/°C Automotive</v>
      </c>
      <c r="D92">
        <v>330</v>
      </c>
      <c r="E92">
        <v>5</v>
      </c>
      <c r="F92" t="s">
        <v>30</v>
      </c>
      <c r="G92">
        <v>200</v>
      </c>
      <c r="H92" t="s">
        <v>30</v>
      </c>
      <c r="I92">
        <v>4</v>
      </c>
      <c r="J92">
        <v>62.5</v>
      </c>
      <c r="K92">
        <v>50</v>
      </c>
      <c r="L92" s="2" t="s">
        <v>114</v>
      </c>
      <c r="M92" t="s">
        <v>31</v>
      </c>
      <c r="N92" t="s">
        <v>111</v>
      </c>
      <c r="O92" t="s">
        <v>141</v>
      </c>
      <c r="P92" t="s">
        <v>34</v>
      </c>
      <c r="Q92" t="s">
        <v>142</v>
      </c>
      <c r="R92" s="3" t="s">
        <v>112</v>
      </c>
      <c r="S92" t="s">
        <v>37</v>
      </c>
      <c r="T92" t="s">
        <v>182</v>
      </c>
      <c r="U92" t="s">
        <v>39</v>
      </c>
      <c r="V92" t="b">
        <v>0</v>
      </c>
      <c r="Y92">
        <f t="shared" si="17"/>
        <v>0</v>
      </c>
      <c r="Z92">
        <f t="shared" si="18"/>
        <v>100</v>
      </c>
      <c r="AA92">
        <f t="shared" si="19"/>
        <v>1</v>
      </c>
    </row>
    <row r="93" spans="1:27" x14ac:dyDescent="0.3">
      <c r="A93">
        <v>87</v>
      </c>
      <c r="C93" t="str">
        <f>_xlfn.CONCAT(D93,"Ω ",E93,"% ",I93,"-Element ",L93," ",J93,"mW ",K93,"V ",M93," ",G93,"PPM/°C ",U93)</f>
        <v>360Ω 5% 4-Element 0804 62.5mW 50V Thick Film 200PPM/°C Automotive</v>
      </c>
      <c r="D93">
        <v>360</v>
      </c>
      <c r="E93">
        <v>5</v>
      </c>
      <c r="F93" t="s">
        <v>30</v>
      </c>
      <c r="G93">
        <v>200</v>
      </c>
      <c r="H93" t="s">
        <v>30</v>
      </c>
      <c r="I93">
        <v>4</v>
      </c>
      <c r="J93">
        <v>62.5</v>
      </c>
      <c r="K93">
        <v>50</v>
      </c>
      <c r="L93" s="2" t="s">
        <v>114</v>
      </c>
      <c r="M93" t="s">
        <v>31</v>
      </c>
      <c r="N93" t="s">
        <v>111</v>
      </c>
      <c r="O93" t="s">
        <v>305</v>
      </c>
      <c r="P93" t="s">
        <v>34</v>
      </c>
      <c r="Q93" t="s">
        <v>306</v>
      </c>
      <c r="R93" s="3" t="s">
        <v>112</v>
      </c>
      <c r="S93" t="s">
        <v>37</v>
      </c>
      <c r="T93" t="s">
        <v>182</v>
      </c>
      <c r="U93" t="s">
        <v>39</v>
      </c>
      <c r="V93" t="b">
        <v>0</v>
      </c>
      <c r="Y93">
        <f t="shared" si="17"/>
        <v>0</v>
      </c>
      <c r="Z93">
        <f t="shared" si="18"/>
        <v>100</v>
      </c>
      <c r="AA93">
        <f t="shared" si="19"/>
        <v>1</v>
      </c>
    </row>
    <row r="94" spans="1:27" x14ac:dyDescent="0.3">
      <c r="A94" s="4">
        <v>88</v>
      </c>
      <c r="C94" t="str">
        <f>_xlfn.CONCAT(D94,"Ω ",E94,"% ",I94,"-Element ",L94," ",J94,"mW ",K94,"V ",M94," ",G94,"PPM/°C ",U94)</f>
        <v>390Ω 5% 4-Element 0804 62.5mW 50V Thick Film 200PPM/°C Automotive</v>
      </c>
      <c r="D94">
        <v>390</v>
      </c>
      <c r="E94">
        <v>5</v>
      </c>
      <c r="F94" t="s">
        <v>30</v>
      </c>
      <c r="G94">
        <v>200</v>
      </c>
      <c r="H94" t="s">
        <v>30</v>
      </c>
      <c r="I94">
        <v>4</v>
      </c>
      <c r="J94">
        <v>62.5</v>
      </c>
      <c r="K94">
        <v>50</v>
      </c>
      <c r="L94" s="2" t="s">
        <v>114</v>
      </c>
      <c r="M94" t="s">
        <v>31</v>
      </c>
      <c r="N94" t="s">
        <v>111</v>
      </c>
      <c r="O94" t="s">
        <v>307</v>
      </c>
      <c r="P94" t="s">
        <v>34</v>
      </c>
      <c r="Q94" t="s">
        <v>308</v>
      </c>
      <c r="R94" s="3" t="s">
        <v>112</v>
      </c>
      <c r="S94" t="s">
        <v>37</v>
      </c>
      <c r="T94" t="s">
        <v>182</v>
      </c>
      <c r="U94" t="s">
        <v>39</v>
      </c>
      <c r="V94" t="b">
        <v>0</v>
      </c>
      <c r="Y94">
        <f t="shared" si="17"/>
        <v>0</v>
      </c>
      <c r="Z94">
        <f t="shared" si="18"/>
        <v>100</v>
      </c>
      <c r="AA94">
        <f t="shared" si="19"/>
        <v>1</v>
      </c>
    </row>
    <row r="95" spans="1:27" x14ac:dyDescent="0.3">
      <c r="A95">
        <v>89</v>
      </c>
      <c r="C95" t="str">
        <f>_xlfn.CONCAT(D95,"Ω ",E95,"% ",I95,"-Element ",L95," ",J95,"mW ",K95,"V ",M95," ",G95,"PPM/°C ",U95)</f>
        <v>430Ω 5% 4-Element 0804 62.5mW 50V Thick Film 200PPM/°C Automotive</v>
      </c>
      <c r="D95">
        <v>430</v>
      </c>
      <c r="E95">
        <v>5</v>
      </c>
      <c r="F95" t="s">
        <v>30</v>
      </c>
      <c r="G95">
        <v>200</v>
      </c>
      <c r="H95" t="s">
        <v>30</v>
      </c>
      <c r="I95">
        <v>4</v>
      </c>
      <c r="J95">
        <v>62.5</v>
      </c>
      <c r="K95">
        <v>50</v>
      </c>
      <c r="L95" s="2" t="s">
        <v>114</v>
      </c>
      <c r="M95" t="s">
        <v>31</v>
      </c>
      <c r="N95" t="s">
        <v>111</v>
      </c>
      <c r="O95" t="s">
        <v>309</v>
      </c>
      <c r="P95" t="s">
        <v>34</v>
      </c>
      <c r="Q95" t="s">
        <v>310</v>
      </c>
      <c r="R95" s="3" t="s">
        <v>112</v>
      </c>
      <c r="S95" t="s">
        <v>37</v>
      </c>
      <c r="T95" t="s">
        <v>182</v>
      </c>
      <c r="U95" t="s">
        <v>39</v>
      </c>
      <c r="V95" t="b">
        <v>0</v>
      </c>
      <c r="Y95">
        <f t="shared" si="17"/>
        <v>0</v>
      </c>
      <c r="Z95">
        <f t="shared" si="18"/>
        <v>100</v>
      </c>
      <c r="AA95">
        <f t="shared" si="19"/>
        <v>1</v>
      </c>
    </row>
    <row r="96" spans="1:27" x14ac:dyDescent="0.3">
      <c r="A96" s="4">
        <v>90</v>
      </c>
      <c r="C96" t="str">
        <f>_xlfn.CONCAT(D96,"Ω ",E96,"% ",I96,"-Element ",L96," ",J96,"mW ",K96,"V ",M96," ",G96,"PPM/°C ",U96)</f>
        <v>470Ω 5% 4-Element 0804 62.5mW 50V Thick Film 200PPM/°C Automotive</v>
      </c>
      <c r="D96">
        <v>470</v>
      </c>
      <c r="E96">
        <v>5</v>
      </c>
      <c r="F96" t="s">
        <v>30</v>
      </c>
      <c r="G96">
        <v>200</v>
      </c>
      <c r="H96" t="s">
        <v>30</v>
      </c>
      <c r="I96">
        <v>4</v>
      </c>
      <c r="J96">
        <v>62.5</v>
      </c>
      <c r="K96">
        <v>50</v>
      </c>
      <c r="L96" s="2" t="s">
        <v>114</v>
      </c>
      <c r="M96" t="s">
        <v>31</v>
      </c>
      <c r="N96" t="s">
        <v>111</v>
      </c>
      <c r="O96" t="s">
        <v>143</v>
      </c>
      <c r="P96" t="s">
        <v>34</v>
      </c>
      <c r="Q96" t="s">
        <v>144</v>
      </c>
      <c r="R96" s="3" t="s">
        <v>112</v>
      </c>
      <c r="S96" t="s">
        <v>37</v>
      </c>
      <c r="T96" t="s">
        <v>182</v>
      </c>
      <c r="U96" t="s">
        <v>39</v>
      </c>
      <c r="V96" t="b">
        <v>0</v>
      </c>
      <c r="Y96">
        <f t="shared" si="17"/>
        <v>0</v>
      </c>
      <c r="Z96">
        <f t="shared" si="18"/>
        <v>100</v>
      </c>
      <c r="AA96">
        <f t="shared" si="19"/>
        <v>1</v>
      </c>
    </row>
    <row r="97" spans="1:27" x14ac:dyDescent="0.3">
      <c r="A97">
        <v>91</v>
      </c>
      <c r="C97" t="str">
        <f>_xlfn.CONCAT(D97,"Ω ",E97,"% ",I97,"-Element ",L97," ",J97,"mW ",K97,"V ",M97," ",G97,"PPM/°C ",U97)</f>
        <v>510Ω 5% 4-Element 0804 62.5mW 50V Thick Film 200PPM/°C Automotive</v>
      </c>
      <c r="D97">
        <v>510</v>
      </c>
      <c r="E97">
        <v>5</v>
      </c>
      <c r="F97" t="s">
        <v>30</v>
      </c>
      <c r="G97">
        <v>200</v>
      </c>
      <c r="H97" t="s">
        <v>30</v>
      </c>
      <c r="I97">
        <v>4</v>
      </c>
      <c r="J97">
        <v>62.5</v>
      </c>
      <c r="K97">
        <v>50</v>
      </c>
      <c r="L97" s="2" t="s">
        <v>114</v>
      </c>
      <c r="M97" t="s">
        <v>31</v>
      </c>
      <c r="N97" t="s">
        <v>111</v>
      </c>
      <c r="O97" t="s">
        <v>311</v>
      </c>
      <c r="P97" t="s">
        <v>34</v>
      </c>
      <c r="Q97" t="s">
        <v>312</v>
      </c>
      <c r="R97" s="3" t="s">
        <v>112</v>
      </c>
      <c r="S97" t="s">
        <v>37</v>
      </c>
      <c r="T97" t="s">
        <v>182</v>
      </c>
      <c r="U97" t="s">
        <v>39</v>
      </c>
      <c r="V97" t="b">
        <v>0</v>
      </c>
      <c r="Y97">
        <f t="shared" si="17"/>
        <v>0</v>
      </c>
      <c r="Z97">
        <f t="shared" si="18"/>
        <v>100</v>
      </c>
      <c r="AA97">
        <f t="shared" si="19"/>
        <v>1</v>
      </c>
    </row>
    <row r="98" spans="1:27" x14ac:dyDescent="0.3">
      <c r="A98" s="4">
        <v>92</v>
      </c>
      <c r="C98" t="str">
        <f>_xlfn.CONCAT(D98,"Ω ",E98,"% ",I98,"-Element ",L98," ",J98,"mW ",K98,"V ",M98," ",G98,"PPM/°C ",U98)</f>
        <v>560Ω 5% 4-Element 0804 62.5mW 50V Thick Film 200PPM/°C Automotive</v>
      </c>
      <c r="D98">
        <v>560</v>
      </c>
      <c r="E98">
        <v>5</v>
      </c>
      <c r="F98" t="s">
        <v>30</v>
      </c>
      <c r="G98">
        <v>200</v>
      </c>
      <c r="H98" t="s">
        <v>30</v>
      </c>
      <c r="I98">
        <v>4</v>
      </c>
      <c r="J98">
        <v>62.5</v>
      </c>
      <c r="K98">
        <v>50</v>
      </c>
      <c r="L98" s="2" t="s">
        <v>114</v>
      </c>
      <c r="M98" t="s">
        <v>31</v>
      </c>
      <c r="N98" t="s">
        <v>111</v>
      </c>
      <c r="O98" t="s">
        <v>139</v>
      </c>
      <c r="P98" t="s">
        <v>34</v>
      </c>
      <c r="Q98" t="s">
        <v>140</v>
      </c>
      <c r="R98" s="3" t="s">
        <v>112</v>
      </c>
      <c r="S98" t="s">
        <v>37</v>
      </c>
      <c r="T98" t="s">
        <v>182</v>
      </c>
      <c r="U98" t="s">
        <v>39</v>
      </c>
      <c r="V98" t="b">
        <v>0</v>
      </c>
      <c r="Y98">
        <f t="shared" si="17"/>
        <v>0</v>
      </c>
      <c r="Z98">
        <f t="shared" si="18"/>
        <v>100</v>
      </c>
      <c r="AA98">
        <f t="shared" si="19"/>
        <v>1</v>
      </c>
    </row>
    <row r="99" spans="1:27" x14ac:dyDescent="0.3">
      <c r="A99">
        <v>93</v>
      </c>
      <c r="C99" t="str">
        <f>_xlfn.CONCAT(D99,"Ω ",E99,"% ",I99,"-Element ",L99," ",J99,"mW ",K99,"V ",M99," ",G99,"PPM/°C ",U99)</f>
        <v>620Ω 5% 4-Element 0804 62.5mW 50V Thick Film 200PPM/°C Automotive</v>
      </c>
      <c r="D99">
        <v>620</v>
      </c>
      <c r="E99">
        <v>5</v>
      </c>
      <c r="F99" t="s">
        <v>30</v>
      </c>
      <c r="G99">
        <v>200</v>
      </c>
      <c r="H99" t="s">
        <v>30</v>
      </c>
      <c r="I99">
        <v>4</v>
      </c>
      <c r="J99">
        <v>62.5</v>
      </c>
      <c r="K99">
        <v>50</v>
      </c>
      <c r="L99" s="2" t="s">
        <v>114</v>
      </c>
      <c r="M99" t="s">
        <v>31</v>
      </c>
      <c r="N99" t="s">
        <v>111</v>
      </c>
      <c r="O99" t="s">
        <v>313</v>
      </c>
      <c r="P99" t="s">
        <v>34</v>
      </c>
      <c r="Q99" t="s">
        <v>314</v>
      </c>
      <c r="R99" s="3" t="s">
        <v>112</v>
      </c>
      <c r="S99" t="s">
        <v>37</v>
      </c>
      <c r="T99" t="s">
        <v>182</v>
      </c>
      <c r="U99" t="s">
        <v>39</v>
      </c>
      <c r="V99" t="b">
        <v>0</v>
      </c>
      <c r="Y99">
        <f t="shared" si="17"/>
        <v>0</v>
      </c>
      <c r="Z99">
        <f t="shared" si="18"/>
        <v>100</v>
      </c>
      <c r="AA99">
        <f t="shared" si="19"/>
        <v>1</v>
      </c>
    </row>
    <row r="100" spans="1:27" x14ac:dyDescent="0.3">
      <c r="A100" s="4">
        <v>94</v>
      </c>
      <c r="C100" t="str">
        <f>_xlfn.CONCAT(D100,"Ω ",E100,"% ",I100,"-Element ",L100," ",J100,"mW ",K100,"V ",M100," ",G100,"PPM/°C ",U100)</f>
        <v>680Ω 5% 4-Element 0804 62.5mW 50V Thick Film 200PPM/°C Automotive</v>
      </c>
      <c r="D100">
        <v>680</v>
      </c>
      <c r="E100">
        <v>5</v>
      </c>
      <c r="F100" t="s">
        <v>30</v>
      </c>
      <c r="G100">
        <v>200</v>
      </c>
      <c r="H100" t="s">
        <v>30</v>
      </c>
      <c r="I100">
        <v>4</v>
      </c>
      <c r="J100">
        <v>62.5</v>
      </c>
      <c r="K100">
        <v>50</v>
      </c>
      <c r="L100" s="2" t="s">
        <v>114</v>
      </c>
      <c r="M100" t="s">
        <v>31</v>
      </c>
      <c r="N100" t="s">
        <v>111</v>
      </c>
      <c r="O100" t="s">
        <v>145</v>
      </c>
      <c r="P100" t="s">
        <v>34</v>
      </c>
      <c r="Q100" t="s">
        <v>146</v>
      </c>
      <c r="R100" s="3" t="s">
        <v>112</v>
      </c>
      <c r="S100" t="s">
        <v>37</v>
      </c>
      <c r="T100" t="s">
        <v>182</v>
      </c>
      <c r="U100" t="s">
        <v>39</v>
      </c>
      <c r="V100" t="b">
        <v>0</v>
      </c>
      <c r="Y100">
        <f t="shared" ref="Y100:Y147" si="20">COUNTBLANK(C100:U100)</f>
        <v>0</v>
      </c>
      <c r="Z100">
        <f t="shared" ref="Z100:Z147" si="21">100*COUNTA(C100:U100)/$AD$7</f>
        <v>100</v>
      </c>
      <c r="AA100">
        <f t="shared" ref="AA100:AA147" si="22">IF(Z100=100,1,0)</f>
        <v>1</v>
      </c>
    </row>
    <row r="101" spans="1:27" x14ac:dyDescent="0.3">
      <c r="A101">
        <v>95</v>
      </c>
      <c r="C101" t="str">
        <f>_xlfn.CONCAT(D101,"Ω ",E101,"% ",I101,"-Element ",L101," ",J101,"mW ",K101,"V ",M101," ",G101,"PPM/°C ",U101)</f>
        <v>750Ω 5% 4-Element 0804 62.5mW 50V Thick Film 200PPM/°C Automotive</v>
      </c>
      <c r="D101">
        <v>750</v>
      </c>
      <c r="E101">
        <v>5</v>
      </c>
      <c r="F101" t="s">
        <v>30</v>
      </c>
      <c r="G101">
        <v>200</v>
      </c>
      <c r="H101" t="s">
        <v>30</v>
      </c>
      <c r="I101">
        <v>4</v>
      </c>
      <c r="J101">
        <v>62.5</v>
      </c>
      <c r="K101">
        <v>50</v>
      </c>
      <c r="L101" s="2" t="s">
        <v>114</v>
      </c>
      <c r="M101" t="s">
        <v>31</v>
      </c>
      <c r="N101" t="s">
        <v>111</v>
      </c>
      <c r="O101" t="s">
        <v>147</v>
      </c>
      <c r="P101" t="s">
        <v>34</v>
      </c>
      <c r="Q101" t="s">
        <v>148</v>
      </c>
      <c r="R101" s="3" t="s">
        <v>112</v>
      </c>
      <c r="S101" t="s">
        <v>37</v>
      </c>
      <c r="T101" t="s">
        <v>182</v>
      </c>
      <c r="U101" t="s">
        <v>39</v>
      </c>
      <c r="V101" t="b">
        <v>0</v>
      </c>
      <c r="Y101">
        <f t="shared" si="20"/>
        <v>0</v>
      </c>
      <c r="Z101">
        <f t="shared" si="21"/>
        <v>100</v>
      </c>
      <c r="AA101">
        <f t="shared" si="22"/>
        <v>1</v>
      </c>
    </row>
    <row r="102" spans="1:27" x14ac:dyDescent="0.3">
      <c r="A102" s="4">
        <v>96</v>
      </c>
      <c r="C102" t="str">
        <f>_xlfn.CONCAT(D102,"Ω ",E102,"% ",I102,"-Element ",L102," ",J102,"mW ",K102,"V ",M102," ",G102,"PPM/°C ",U102)</f>
        <v>820Ω 5% 4-Element 0804 62.5mW 50V Thick Film 200PPM/°C Automotive</v>
      </c>
      <c r="D102">
        <v>820</v>
      </c>
      <c r="E102">
        <v>5</v>
      </c>
      <c r="F102" t="s">
        <v>30</v>
      </c>
      <c r="G102">
        <v>200</v>
      </c>
      <c r="H102" t="s">
        <v>30</v>
      </c>
      <c r="I102">
        <v>4</v>
      </c>
      <c r="J102">
        <v>62.5</v>
      </c>
      <c r="K102">
        <v>50</v>
      </c>
      <c r="L102" s="2" t="s">
        <v>114</v>
      </c>
      <c r="M102" t="s">
        <v>31</v>
      </c>
      <c r="N102" t="s">
        <v>111</v>
      </c>
      <c r="O102" t="s">
        <v>315</v>
      </c>
      <c r="P102" t="s">
        <v>34</v>
      </c>
      <c r="Q102" t="s">
        <v>316</v>
      </c>
      <c r="R102" s="3" t="s">
        <v>112</v>
      </c>
      <c r="S102" t="s">
        <v>37</v>
      </c>
      <c r="T102" t="s">
        <v>182</v>
      </c>
      <c r="U102" t="s">
        <v>39</v>
      </c>
      <c r="V102" t="b">
        <v>0</v>
      </c>
      <c r="Y102">
        <f t="shared" si="20"/>
        <v>0</v>
      </c>
      <c r="Z102">
        <f t="shared" si="21"/>
        <v>100</v>
      </c>
      <c r="AA102">
        <f t="shared" si="22"/>
        <v>1</v>
      </c>
    </row>
    <row r="103" spans="1:27" x14ac:dyDescent="0.3">
      <c r="A103">
        <v>97</v>
      </c>
      <c r="C103" t="str">
        <f>_xlfn.CONCAT(D103,"Ω ",E103,"% ",I103,"-Element ",L103," ",J103,"mW ",K103,"V ",M103," ",G103,"PPM/°C ",U103)</f>
        <v>1kΩ 5% 4-Element 0804 62.5mW 50V Thick Film 200PPM/°C Automotive</v>
      </c>
      <c r="D103" t="s">
        <v>29</v>
      </c>
      <c r="E103">
        <v>5</v>
      </c>
      <c r="F103" t="s">
        <v>30</v>
      </c>
      <c r="G103">
        <v>200</v>
      </c>
      <c r="H103" t="s">
        <v>30</v>
      </c>
      <c r="I103">
        <v>4</v>
      </c>
      <c r="J103">
        <v>62.5</v>
      </c>
      <c r="K103">
        <v>50</v>
      </c>
      <c r="L103" s="2" t="s">
        <v>114</v>
      </c>
      <c r="M103" t="s">
        <v>31</v>
      </c>
      <c r="N103" t="s">
        <v>111</v>
      </c>
      <c r="O103" t="s">
        <v>149</v>
      </c>
      <c r="P103" t="s">
        <v>34</v>
      </c>
      <c r="Q103" t="s">
        <v>150</v>
      </c>
      <c r="R103" s="3" t="s">
        <v>112</v>
      </c>
      <c r="S103" t="s">
        <v>37</v>
      </c>
      <c r="T103" t="s">
        <v>182</v>
      </c>
      <c r="U103" t="s">
        <v>39</v>
      </c>
      <c r="V103" t="b">
        <v>0</v>
      </c>
      <c r="Y103">
        <f t="shared" si="20"/>
        <v>0</v>
      </c>
      <c r="Z103">
        <f t="shared" si="21"/>
        <v>100</v>
      </c>
      <c r="AA103">
        <f t="shared" si="22"/>
        <v>1</v>
      </c>
    </row>
    <row r="104" spans="1:27" x14ac:dyDescent="0.3">
      <c r="A104" s="4">
        <v>98</v>
      </c>
      <c r="C104" t="str">
        <f>_xlfn.CONCAT(D104,"Ω ",E104,"% ",I104,"-Element ",L104," ",J104,"mW ",K104,"V ",M104," ",G104,"PPM/°C ",U104)</f>
        <v>1.1kΩ 5% 4-Element 0804 62.5mW 50V Thick Film 200PPM/°C Automotive</v>
      </c>
      <c r="D104" t="s">
        <v>183</v>
      </c>
      <c r="E104">
        <v>5</v>
      </c>
      <c r="F104" t="s">
        <v>30</v>
      </c>
      <c r="G104">
        <v>200</v>
      </c>
      <c r="H104" t="s">
        <v>30</v>
      </c>
      <c r="I104">
        <v>4</v>
      </c>
      <c r="J104">
        <v>62.5</v>
      </c>
      <c r="K104">
        <v>50</v>
      </c>
      <c r="L104" s="2" t="s">
        <v>114</v>
      </c>
      <c r="M104" t="s">
        <v>31</v>
      </c>
      <c r="N104" t="s">
        <v>111</v>
      </c>
      <c r="O104" t="s">
        <v>317</v>
      </c>
      <c r="P104" t="s">
        <v>34</v>
      </c>
      <c r="Q104" t="s">
        <v>318</v>
      </c>
      <c r="R104" s="3" t="s">
        <v>112</v>
      </c>
      <c r="S104" t="s">
        <v>37</v>
      </c>
      <c r="T104" t="s">
        <v>182</v>
      </c>
      <c r="U104" t="s">
        <v>39</v>
      </c>
      <c r="V104" t="b">
        <v>0</v>
      </c>
      <c r="Y104">
        <f t="shared" si="20"/>
        <v>0</v>
      </c>
      <c r="Z104">
        <f t="shared" si="21"/>
        <v>100</v>
      </c>
      <c r="AA104">
        <f t="shared" si="22"/>
        <v>1</v>
      </c>
    </row>
    <row r="105" spans="1:27" x14ac:dyDescent="0.3">
      <c r="A105">
        <v>99</v>
      </c>
      <c r="C105" t="str">
        <f>_xlfn.CONCAT(D105,"Ω ",E105,"% ",I105,"-Element ",L105," ",J105,"mW ",K105,"V ",M105," ",G105,"PPM/°C ",U105)</f>
        <v>1.2kΩ 5% 4-Element 0804 62.5mW 50V Thick Film 200PPM/°C Automotive</v>
      </c>
      <c r="D105" t="s">
        <v>184</v>
      </c>
      <c r="E105">
        <v>5</v>
      </c>
      <c r="F105" t="s">
        <v>30</v>
      </c>
      <c r="G105">
        <v>200</v>
      </c>
      <c r="H105" t="s">
        <v>30</v>
      </c>
      <c r="I105">
        <v>4</v>
      </c>
      <c r="J105">
        <v>62.5</v>
      </c>
      <c r="K105">
        <v>50</v>
      </c>
      <c r="L105" s="2" t="s">
        <v>114</v>
      </c>
      <c r="M105" t="s">
        <v>31</v>
      </c>
      <c r="N105" t="s">
        <v>111</v>
      </c>
      <c r="O105" t="s">
        <v>319</v>
      </c>
      <c r="P105" t="s">
        <v>34</v>
      </c>
      <c r="Q105" t="s">
        <v>320</v>
      </c>
      <c r="R105" s="3" t="s">
        <v>112</v>
      </c>
      <c r="S105" t="s">
        <v>37</v>
      </c>
      <c r="T105" t="s">
        <v>182</v>
      </c>
      <c r="U105" t="s">
        <v>39</v>
      </c>
      <c r="V105" t="b">
        <v>0</v>
      </c>
      <c r="Y105">
        <f t="shared" si="20"/>
        <v>0</v>
      </c>
      <c r="Z105">
        <f t="shared" si="21"/>
        <v>100</v>
      </c>
      <c r="AA105">
        <f t="shared" si="22"/>
        <v>1</v>
      </c>
    </row>
    <row r="106" spans="1:27" x14ac:dyDescent="0.3">
      <c r="A106" s="4">
        <v>100</v>
      </c>
      <c r="C106" t="str">
        <f>_xlfn.CONCAT(D106,"Ω ",E106,"% ",I106,"-Element ",L106," ",J106,"mW ",K106,"V ",M106," ",G106,"PPM/°C ",U106)</f>
        <v>1.5kΩ 5% 4-Element 0804 62.5mW 50V Thick Film 200PPM/°C Automotive</v>
      </c>
      <c r="D106" t="s">
        <v>151</v>
      </c>
      <c r="E106">
        <v>5</v>
      </c>
      <c r="F106" t="s">
        <v>30</v>
      </c>
      <c r="G106">
        <v>200</v>
      </c>
      <c r="H106" t="s">
        <v>30</v>
      </c>
      <c r="I106">
        <v>4</v>
      </c>
      <c r="J106">
        <v>62.5</v>
      </c>
      <c r="K106">
        <v>50</v>
      </c>
      <c r="L106" s="2" t="s">
        <v>114</v>
      </c>
      <c r="M106" t="s">
        <v>31</v>
      </c>
      <c r="N106" t="s">
        <v>111</v>
      </c>
      <c r="O106" t="s">
        <v>152</v>
      </c>
      <c r="P106" t="s">
        <v>34</v>
      </c>
      <c r="Q106" t="s">
        <v>153</v>
      </c>
      <c r="R106" s="3" t="s">
        <v>112</v>
      </c>
      <c r="S106" t="s">
        <v>37</v>
      </c>
      <c r="T106" t="s">
        <v>182</v>
      </c>
      <c r="U106" t="s">
        <v>39</v>
      </c>
      <c r="V106" t="b">
        <v>0</v>
      </c>
      <c r="Y106">
        <f t="shared" si="20"/>
        <v>0</v>
      </c>
      <c r="Z106">
        <f t="shared" si="21"/>
        <v>100</v>
      </c>
      <c r="AA106">
        <f t="shared" si="22"/>
        <v>1</v>
      </c>
    </row>
    <row r="107" spans="1:27" x14ac:dyDescent="0.3">
      <c r="A107">
        <v>101</v>
      </c>
      <c r="C107" t="str">
        <f>_xlfn.CONCAT(D107,"Ω ",E107,"% ",I107,"-Element ",L107," ",J107,"mW ",K107,"V ",M107," ",G107,"PPM/°C ",U107)</f>
        <v>1.6kΩ 5% 4-Element 0804 62.5mW 50V Thick Film 200PPM/°C Automotive</v>
      </c>
      <c r="D107" t="s">
        <v>185</v>
      </c>
      <c r="E107">
        <v>5</v>
      </c>
      <c r="F107" t="s">
        <v>30</v>
      </c>
      <c r="G107">
        <v>200</v>
      </c>
      <c r="H107" t="s">
        <v>30</v>
      </c>
      <c r="I107">
        <v>4</v>
      </c>
      <c r="J107">
        <v>62.5</v>
      </c>
      <c r="K107">
        <v>50</v>
      </c>
      <c r="L107" s="2" t="s">
        <v>114</v>
      </c>
      <c r="M107" t="s">
        <v>31</v>
      </c>
      <c r="N107" t="s">
        <v>111</v>
      </c>
      <c r="O107" t="s">
        <v>321</v>
      </c>
      <c r="P107" t="s">
        <v>34</v>
      </c>
      <c r="Q107" t="s">
        <v>322</v>
      </c>
      <c r="R107" s="3" t="s">
        <v>112</v>
      </c>
      <c r="S107" t="s">
        <v>37</v>
      </c>
      <c r="T107" t="s">
        <v>182</v>
      </c>
      <c r="U107" t="s">
        <v>39</v>
      </c>
      <c r="V107" t="b">
        <v>0</v>
      </c>
      <c r="Y107">
        <f t="shared" si="20"/>
        <v>0</v>
      </c>
      <c r="Z107">
        <f t="shared" si="21"/>
        <v>100</v>
      </c>
      <c r="AA107">
        <f t="shared" si="22"/>
        <v>1</v>
      </c>
    </row>
    <row r="108" spans="1:27" x14ac:dyDescent="0.3">
      <c r="A108" s="4">
        <v>102</v>
      </c>
      <c r="C108" t="str">
        <f>_xlfn.CONCAT(D108,"Ω ",E108,"% ",I108,"-Element ",L108," ",J108,"mW ",K108,"V ",M108," ",G108,"PPM/°C ",U108)</f>
        <v>1.8kΩ 5% 4-Element 0804 62.5mW 50V Thick Film 200PPM/°C Automotive</v>
      </c>
      <c r="D108" t="s">
        <v>186</v>
      </c>
      <c r="E108">
        <v>5</v>
      </c>
      <c r="F108" t="s">
        <v>30</v>
      </c>
      <c r="G108">
        <v>200</v>
      </c>
      <c r="H108" t="s">
        <v>30</v>
      </c>
      <c r="I108">
        <v>4</v>
      </c>
      <c r="J108">
        <v>62.5</v>
      </c>
      <c r="K108">
        <v>50</v>
      </c>
      <c r="L108" s="2" t="s">
        <v>114</v>
      </c>
      <c r="M108" t="s">
        <v>31</v>
      </c>
      <c r="N108" t="s">
        <v>111</v>
      </c>
      <c r="O108" t="s">
        <v>323</v>
      </c>
      <c r="P108" t="s">
        <v>34</v>
      </c>
      <c r="Q108" t="s">
        <v>324</v>
      </c>
      <c r="R108" s="3" t="s">
        <v>112</v>
      </c>
      <c r="S108" t="s">
        <v>37</v>
      </c>
      <c r="T108" t="s">
        <v>182</v>
      </c>
      <c r="U108" t="s">
        <v>39</v>
      </c>
      <c r="V108" t="b">
        <v>0</v>
      </c>
      <c r="Y108">
        <f t="shared" si="20"/>
        <v>0</v>
      </c>
      <c r="Z108">
        <f t="shared" si="21"/>
        <v>100</v>
      </c>
      <c r="AA108">
        <f t="shared" si="22"/>
        <v>1</v>
      </c>
    </row>
    <row r="109" spans="1:27" x14ac:dyDescent="0.3">
      <c r="A109">
        <v>103</v>
      </c>
      <c r="C109" t="str">
        <f>_xlfn.CONCAT(D109,"Ω ",E109,"% ",I109,"-Element ",L109," ",J109,"mW ",K109,"V ",M109," ",G109,"PPM/°C ",U109)</f>
        <v>2kΩ 5% 4-Element 0804 62.5mW 50V Thick Film 200PPM/°C Automotive</v>
      </c>
      <c r="D109" t="s">
        <v>187</v>
      </c>
      <c r="E109">
        <v>5</v>
      </c>
      <c r="F109" t="s">
        <v>30</v>
      </c>
      <c r="G109">
        <v>200</v>
      </c>
      <c r="H109" t="s">
        <v>30</v>
      </c>
      <c r="I109">
        <v>4</v>
      </c>
      <c r="J109">
        <v>62.5</v>
      </c>
      <c r="K109">
        <v>50</v>
      </c>
      <c r="L109" s="2" t="s">
        <v>114</v>
      </c>
      <c r="M109" t="s">
        <v>31</v>
      </c>
      <c r="N109" t="s">
        <v>111</v>
      </c>
      <c r="O109" t="s">
        <v>325</v>
      </c>
      <c r="P109" t="s">
        <v>34</v>
      </c>
      <c r="Q109" t="s">
        <v>326</v>
      </c>
      <c r="R109" s="3" t="s">
        <v>112</v>
      </c>
      <c r="S109" t="s">
        <v>37</v>
      </c>
      <c r="T109" t="s">
        <v>182</v>
      </c>
      <c r="U109" t="s">
        <v>39</v>
      </c>
      <c r="V109" t="b">
        <v>0</v>
      </c>
      <c r="Y109">
        <f t="shared" si="20"/>
        <v>0</v>
      </c>
      <c r="Z109">
        <f t="shared" si="21"/>
        <v>100</v>
      </c>
      <c r="AA109">
        <f t="shared" si="22"/>
        <v>1</v>
      </c>
    </row>
    <row r="110" spans="1:27" x14ac:dyDescent="0.3">
      <c r="A110" s="4">
        <v>104</v>
      </c>
      <c r="C110" t="str">
        <f>_xlfn.CONCAT(D110,"Ω ",E110,"% ",I110,"-Element ",L110," ",J110,"mW ",K110,"V ",M110," ",G110,"PPM/°C ",U110)</f>
        <v>2.2kΩ 5% 4-Element 0804 62.5mW 50V Thick Film 200PPM/°C Automotive</v>
      </c>
      <c r="D110" t="s">
        <v>45</v>
      </c>
      <c r="E110">
        <v>5</v>
      </c>
      <c r="F110" t="s">
        <v>30</v>
      </c>
      <c r="G110">
        <v>200</v>
      </c>
      <c r="H110" t="s">
        <v>30</v>
      </c>
      <c r="I110">
        <v>4</v>
      </c>
      <c r="J110">
        <v>62.5</v>
      </c>
      <c r="K110">
        <v>50</v>
      </c>
      <c r="L110" s="2" t="s">
        <v>114</v>
      </c>
      <c r="M110" t="s">
        <v>31</v>
      </c>
      <c r="N110" t="s">
        <v>111</v>
      </c>
      <c r="O110" t="s">
        <v>154</v>
      </c>
      <c r="P110" t="s">
        <v>34</v>
      </c>
      <c r="Q110" t="s">
        <v>155</v>
      </c>
      <c r="R110" s="3" t="s">
        <v>112</v>
      </c>
      <c r="S110" t="s">
        <v>37</v>
      </c>
      <c r="T110" t="s">
        <v>182</v>
      </c>
      <c r="U110" t="s">
        <v>39</v>
      </c>
      <c r="V110" t="b">
        <v>0</v>
      </c>
      <c r="Y110">
        <f t="shared" si="20"/>
        <v>0</v>
      </c>
      <c r="Z110">
        <f t="shared" si="21"/>
        <v>100</v>
      </c>
      <c r="AA110">
        <f t="shared" si="22"/>
        <v>1</v>
      </c>
    </row>
    <row r="111" spans="1:27" x14ac:dyDescent="0.3">
      <c r="A111">
        <v>105</v>
      </c>
      <c r="C111" t="str">
        <f>_xlfn.CONCAT(D111,"Ω ",E111,"% ",I111,"-Element ",L111," ",J111,"mW ",K111,"V ",M111," ",G111,"PPM/°C ",U111)</f>
        <v>2.4kΩ 5% 4-Element 0804 62.5mW 50V Thick Film 200PPM/°C Automotive</v>
      </c>
      <c r="D111" t="s">
        <v>188</v>
      </c>
      <c r="E111">
        <v>5</v>
      </c>
      <c r="F111" t="s">
        <v>30</v>
      </c>
      <c r="G111">
        <v>200</v>
      </c>
      <c r="H111" t="s">
        <v>30</v>
      </c>
      <c r="I111">
        <v>4</v>
      </c>
      <c r="J111">
        <v>62.5</v>
      </c>
      <c r="K111">
        <v>50</v>
      </c>
      <c r="L111" s="2" t="s">
        <v>114</v>
      </c>
      <c r="M111" t="s">
        <v>31</v>
      </c>
      <c r="N111" t="s">
        <v>111</v>
      </c>
      <c r="O111" t="s">
        <v>327</v>
      </c>
      <c r="P111" t="s">
        <v>34</v>
      </c>
      <c r="Q111" t="s">
        <v>328</v>
      </c>
      <c r="R111" s="3" t="s">
        <v>112</v>
      </c>
      <c r="S111" t="s">
        <v>37</v>
      </c>
      <c r="T111" t="s">
        <v>182</v>
      </c>
      <c r="U111" t="s">
        <v>39</v>
      </c>
      <c r="V111" t="b">
        <v>0</v>
      </c>
      <c r="Y111">
        <f t="shared" si="20"/>
        <v>0</v>
      </c>
      <c r="Z111">
        <f t="shared" si="21"/>
        <v>100</v>
      </c>
      <c r="AA111">
        <f t="shared" si="22"/>
        <v>1</v>
      </c>
    </row>
    <row r="112" spans="1:27" x14ac:dyDescent="0.3">
      <c r="A112" s="4">
        <v>106</v>
      </c>
      <c r="C112" t="str">
        <f>_xlfn.CONCAT(D112,"Ω ",E112,"% ",I112,"-Element ",L112," ",J112,"mW ",K112,"V ",M112," ",G112,"PPM/°C ",U112)</f>
        <v>2.7kΩ 5% 4-Element 0804 62.5mW 50V Thick Film 200PPM/°C Automotive</v>
      </c>
      <c r="D112" t="s">
        <v>189</v>
      </c>
      <c r="E112">
        <v>5</v>
      </c>
      <c r="F112" t="s">
        <v>30</v>
      </c>
      <c r="G112">
        <v>200</v>
      </c>
      <c r="H112" t="s">
        <v>30</v>
      </c>
      <c r="I112">
        <v>4</v>
      </c>
      <c r="J112">
        <v>62.5</v>
      </c>
      <c r="K112">
        <v>50</v>
      </c>
      <c r="L112" s="2" t="s">
        <v>114</v>
      </c>
      <c r="M112" t="s">
        <v>31</v>
      </c>
      <c r="N112" t="s">
        <v>111</v>
      </c>
      <c r="O112" t="s">
        <v>331</v>
      </c>
      <c r="P112" t="s">
        <v>34</v>
      </c>
      <c r="Q112" t="s">
        <v>332</v>
      </c>
      <c r="R112" s="3" t="s">
        <v>112</v>
      </c>
      <c r="S112" t="s">
        <v>37</v>
      </c>
      <c r="T112" t="s">
        <v>182</v>
      </c>
      <c r="U112" t="s">
        <v>39</v>
      </c>
      <c r="V112" t="b">
        <v>0</v>
      </c>
      <c r="Y112">
        <f t="shared" si="20"/>
        <v>0</v>
      </c>
      <c r="Z112">
        <f t="shared" si="21"/>
        <v>100</v>
      </c>
      <c r="AA112">
        <f t="shared" si="22"/>
        <v>1</v>
      </c>
    </row>
    <row r="113" spans="1:27" x14ac:dyDescent="0.3">
      <c r="A113">
        <v>107</v>
      </c>
      <c r="C113" t="str">
        <f>_xlfn.CONCAT(D113,"Ω ",E113,"% ",I113,"-Element ",L113," ",J113,"mW ",K113,"V ",M113," ",G113,"PPM/°C ",U113)</f>
        <v>3kΩ 5% 4-Element 0804 62.5mW 50V Thick Film 200PPM/°C Automotive</v>
      </c>
      <c r="D113" t="s">
        <v>190</v>
      </c>
      <c r="E113">
        <v>5</v>
      </c>
      <c r="F113" t="s">
        <v>30</v>
      </c>
      <c r="G113">
        <v>200</v>
      </c>
      <c r="H113" t="s">
        <v>30</v>
      </c>
      <c r="I113">
        <v>4</v>
      </c>
      <c r="J113">
        <v>62.5</v>
      </c>
      <c r="K113">
        <v>50</v>
      </c>
      <c r="L113" s="2" t="s">
        <v>114</v>
      </c>
      <c r="M113" t="s">
        <v>31</v>
      </c>
      <c r="N113" t="s">
        <v>111</v>
      </c>
      <c r="O113" t="s">
        <v>329</v>
      </c>
      <c r="P113" t="s">
        <v>34</v>
      </c>
      <c r="Q113" t="s">
        <v>330</v>
      </c>
      <c r="R113" s="3" t="s">
        <v>112</v>
      </c>
      <c r="S113" t="s">
        <v>37</v>
      </c>
      <c r="T113" t="s">
        <v>182</v>
      </c>
      <c r="U113" t="s">
        <v>39</v>
      </c>
      <c r="V113" t="b">
        <v>0</v>
      </c>
      <c r="Y113">
        <f t="shared" si="20"/>
        <v>0</v>
      </c>
      <c r="Z113">
        <f t="shared" si="21"/>
        <v>100</v>
      </c>
      <c r="AA113">
        <f t="shared" si="22"/>
        <v>1</v>
      </c>
    </row>
    <row r="114" spans="1:27" x14ac:dyDescent="0.3">
      <c r="A114" s="4">
        <v>108</v>
      </c>
      <c r="C114" t="str">
        <f>_xlfn.CONCAT(D114,"Ω ",E114,"% ",I114,"-Element ",L114," ",J114,"mW ",K114,"V ",M114," ",G114,"PPM/°C ",U114)</f>
        <v>3.3kΩ 5% 4-Element 0804 62.5mW 50V Thick Film 200PPM/°C Automotive</v>
      </c>
      <c r="D114" t="s">
        <v>46</v>
      </c>
      <c r="E114">
        <v>5</v>
      </c>
      <c r="F114" t="s">
        <v>30</v>
      </c>
      <c r="G114">
        <v>200</v>
      </c>
      <c r="H114" t="s">
        <v>30</v>
      </c>
      <c r="I114">
        <v>4</v>
      </c>
      <c r="J114">
        <v>62.5</v>
      </c>
      <c r="K114">
        <v>50</v>
      </c>
      <c r="L114" s="2" t="s">
        <v>114</v>
      </c>
      <c r="M114" t="s">
        <v>31</v>
      </c>
      <c r="N114" t="s">
        <v>111</v>
      </c>
      <c r="O114" t="s">
        <v>156</v>
      </c>
      <c r="P114" t="s">
        <v>34</v>
      </c>
      <c r="Q114" t="s">
        <v>157</v>
      </c>
      <c r="R114" s="3" t="s">
        <v>112</v>
      </c>
      <c r="S114" t="s">
        <v>37</v>
      </c>
      <c r="T114" t="s">
        <v>182</v>
      </c>
      <c r="U114" t="s">
        <v>39</v>
      </c>
      <c r="V114" t="b">
        <v>0</v>
      </c>
      <c r="Y114">
        <f t="shared" si="20"/>
        <v>0</v>
      </c>
      <c r="Z114">
        <f t="shared" si="21"/>
        <v>100</v>
      </c>
      <c r="AA114">
        <f t="shared" si="22"/>
        <v>1</v>
      </c>
    </row>
    <row r="115" spans="1:27" x14ac:dyDescent="0.3">
      <c r="A115">
        <v>109</v>
      </c>
      <c r="C115" t="str">
        <f>_xlfn.CONCAT(D115,"Ω ",E115,"% ",I115,"-Element ",L115," ",J115,"mW ",K115,"V ",M115," ",G115,"PPM/°C ",U115)</f>
        <v>3.6kΩ 5% 4-Element 0804 62.5mW 50V Thick Film 200PPM/°C Automotive</v>
      </c>
      <c r="D115" t="s">
        <v>191</v>
      </c>
      <c r="E115">
        <v>5</v>
      </c>
      <c r="F115" t="s">
        <v>30</v>
      </c>
      <c r="G115">
        <v>200</v>
      </c>
      <c r="H115" t="s">
        <v>30</v>
      </c>
      <c r="I115">
        <v>4</v>
      </c>
      <c r="J115">
        <v>62.5</v>
      </c>
      <c r="K115">
        <v>50</v>
      </c>
      <c r="L115" s="2" t="s">
        <v>114</v>
      </c>
      <c r="M115" t="s">
        <v>31</v>
      </c>
      <c r="N115" t="s">
        <v>111</v>
      </c>
      <c r="O115" t="s">
        <v>333</v>
      </c>
      <c r="P115" t="s">
        <v>34</v>
      </c>
      <c r="Q115" t="s">
        <v>334</v>
      </c>
      <c r="R115" s="3" t="s">
        <v>112</v>
      </c>
      <c r="S115" t="s">
        <v>37</v>
      </c>
      <c r="T115" t="s">
        <v>182</v>
      </c>
      <c r="U115" t="s">
        <v>39</v>
      </c>
      <c r="V115" t="b">
        <v>0</v>
      </c>
      <c r="Y115">
        <f t="shared" si="20"/>
        <v>0</v>
      </c>
      <c r="Z115">
        <f t="shared" si="21"/>
        <v>100</v>
      </c>
      <c r="AA115">
        <f t="shared" si="22"/>
        <v>1</v>
      </c>
    </row>
    <row r="116" spans="1:27" x14ac:dyDescent="0.3">
      <c r="A116" s="4">
        <v>110</v>
      </c>
      <c r="C116" t="str">
        <f>_xlfn.CONCAT(D116,"Ω ",E116,"% ",I116,"-Element ",L116," ",J116,"mW ",K116,"V ",M116," ",G116,"PPM/°C ",U116)</f>
        <v>3.9kΩ 5% 4-Element 0804 62.5mW 50V Thick Film 200PPM/°C Automotive</v>
      </c>
      <c r="D116" t="s">
        <v>192</v>
      </c>
      <c r="E116">
        <v>5</v>
      </c>
      <c r="F116" t="s">
        <v>30</v>
      </c>
      <c r="G116">
        <v>200</v>
      </c>
      <c r="H116" t="s">
        <v>30</v>
      </c>
      <c r="I116">
        <v>4</v>
      </c>
      <c r="J116">
        <v>62.5</v>
      </c>
      <c r="K116">
        <v>50</v>
      </c>
      <c r="L116" s="2" t="s">
        <v>114</v>
      </c>
      <c r="M116" t="s">
        <v>31</v>
      </c>
      <c r="N116" t="s">
        <v>111</v>
      </c>
      <c r="O116" t="s">
        <v>335</v>
      </c>
      <c r="P116" t="s">
        <v>34</v>
      </c>
      <c r="Q116" t="s">
        <v>336</v>
      </c>
      <c r="R116" s="3" t="s">
        <v>112</v>
      </c>
      <c r="S116" t="s">
        <v>37</v>
      </c>
      <c r="T116" t="s">
        <v>182</v>
      </c>
      <c r="U116" t="s">
        <v>39</v>
      </c>
      <c r="V116" t="b">
        <v>0</v>
      </c>
      <c r="Y116">
        <f t="shared" si="20"/>
        <v>0</v>
      </c>
      <c r="Z116">
        <f t="shared" si="21"/>
        <v>100</v>
      </c>
      <c r="AA116">
        <f t="shared" si="22"/>
        <v>1</v>
      </c>
    </row>
    <row r="117" spans="1:27" x14ac:dyDescent="0.3">
      <c r="A117">
        <v>111</v>
      </c>
      <c r="C117" t="str">
        <f>_xlfn.CONCAT(D117,"Ω ",E117,"% ",I117,"-Element ",L117," ",J117,"mW ",K117,"V ",M117," ",G117,"PPM/°C ",U117)</f>
        <v>4.3kΩ 5% 4-Element 0804 62.5mW 50V Thick Film 200PPM/°C Automotive</v>
      </c>
      <c r="D117" t="s">
        <v>193</v>
      </c>
      <c r="E117">
        <v>5</v>
      </c>
      <c r="F117" t="s">
        <v>30</v>
      </c>
      <c r="G117">
        <v>200</v>
      </c>
      <c r="H117" t="s">
        <v>30</v>
      </c>
      <c r="I117">
        <v>4</v>
      </c>
      <c r="J117">
        <v>62.5</v>
      </c>
      <c r="K117">
        <v>50</v>
      </c>
      <c r="L117" s="2" t="s">
        <v>114</v>
      </c>
      <c r="M117" t="s">
        <v>31</v>
      </c>
      <c r="N117" t="s">
        <v>111</v>
      </c>
      <c r="O117" t="s">
        <v>337</v>
      </c>
      <c r="P117" t="s">
        <v>34</v>
      </c>
      <c r="Q117" t="s">
        <v>338</v>
      </c>
      <c r="R117" s="3" t="s">
        <v>112</v>
      </c>
      <c r="S117" t="s">
        <v>37</v>
      </c>
      <c r="T117" t="s">
        <v>182</v>
      </c>
      <c r="U117" t="s">
        <v>39</v>
      </c>
      <c r="V117" t="b">
        <v>0</v>
      </c>
      <c r="Y117">
        <f t="shared" si="20"/>
        <v>0</v>
      </c>
      <c r="Z117">
        <f t="shared" si="21"/>
        <v>100</v>
      </c>
      <c r="AA117">
        <f t="shared" si="22"/>
        <v>1</v>
      </c>
    </row>
    <row r="118" spans="1:27" x14ac:dyDescent="0.3">
      <c r="A118" s="4">
        <v>112</v>
      </c>
      <c r="C118" t="str">
        <f>_xlfn.CONCAT(D118,"Ω ",E118,"% ",I118,"-Element ",L118," ",J118,"mW ",K118,"V ",M118," ",G118,"PPM/°C ",U118)</f>
        <v>4.7kΩ 5% 4-Element 0804 62.5mW 50V Thick Film 200PPM/°C Automotive</v>
      </c>
      <c r="D118" t="s">
        <v>42</v>
      </c>
      <c r="E118">
        <v>5</v>
      </c>
      <c r="F118" t="s">
        <v>30</v>
      </c>
      <c r="G118">
        <v>200</v>
      </c>
      <c r="H118" t="s">
        <v>30</v>
      </c>
      <c r="I118">
        <v>4</v>
      </c>
      <c r="J118">
        <v>62.5</v>
      </c>
      <c r="K118">
        <v>50</v>
      </c>
      <c r="L118" s="2" t="s">
        <v>114</v>
      </c>
      <c r="M118" t="s">
        <v>31</v>
      </c>
      <c r="N118" t="s">
        <v>111</v>
      </c>
      <c r="O118" t="s">
        <v>110</v>
      </c>
      <c r="P118" t="s">
        <v>34</v>
      </c>
      <c r="Q118" t="s">
        <v>113</v>
      </c>
      <c r="R118" s="3" t="s">
        <v>112</v>
      </c>
      <c r="S118" t="s">
        <v>37</v>
      </c>
      <c r="T118" t="s">
        <v>182</v>
      </c>
      <c r="U118" t="s">
        <v>39</v>
      </c>
      <c r="V118" t="b">
        <v>0</v>
      </c>
      <c r="Y118">
        <f t="shared" si="20"/>
        <v>0</v>
      </c>
      <c r="Z118">
        <f t="shared" si="21"/>
        <v>100</v>
      </c>
      <c r="AA118">
        <f t="shared" si="22"/>
        <v>1</v>
      </c>
    </row>
    <row r="119" spans="1:27" x14ac:dyDescent="0.3">
      <c r="A119">
        <v>113</v>
      </c>
      <c r="C119" t="str">
        <f>_xlfn.CONCAT(D119,"Ω ",E119,"% ",I119,"-Element ",L119," ",J119,"mW ",K119,"V ",M119," ",G119,"PPM/°C ",U119)</f>
        <v>5.1kΩ 5% 4-Element 0804 62.5mW 50V Thick Film 200PPM/°C Automotive</v>
      </c>
      <c r="D119" t="s">
        <v>100</v>
      </c>
      <c r="E119">
        <v>5</v>
      </c>
      <c r="F119" t="s">
        <v>30</v>
      </c>
      <c r="G119">
        <v>200</v>
      </c>
      <c r="H119" t="s">
        <v>30</v>
      </c>
      <c r="I119">
        <v>4</v>
      </c>
      <c r="J119">
        <v>62.5</v>
      </c>
      <c r="K119">
        <v>50</v>
      </c>
      <c r="L119" s="2" t="s">
        <v>114</v>
      </c>
      <c r="M119" t="s">
        <v>31</v>
      </c>
      <c r="N119" t="s">
        <v>111</v>
      </c>
      <c r="O119" t="s">
        <v>158</v>
      </c>
      <c r="P119" t="s">
        <v>34</v>
      </c>
      <c r="Q119" t="s">
        <v>159</v>
      </c>
      <c r="R119" s="3" t="s">
        <v>112</v>
      </c>
      <c r="S119" t="s">
        <v>37</v>
      </c>
      <c r="T119" t="s">
        <v>182</v>
      </c>
      <c r="U119" t="s">
        <v>39</v>
      </c>
      <c r="V119" t="b">
        <v>0</v>
      </c>
      <c r="Y119">
        <f t="shared" si="20"/>
        <v>0</v>
      </c>
      <c r="Z119">
        <f t="shared" si="21"/>
        <v>100</v>
      </c>
      <c r="AA119">
        <f t="shared" si="22"/>
        <v>1</v>
      </c>
    </row>
    <row r="120" spans="1:27" x14ac:dyDescent="0.3">
      <c r="A120" s="4">
        <v>114</v>
      </c>
      <c r="C120" t="str">
        <f>_xlfn.CONCAT(D120,"Ω ",E120,"% ",I120,"-Element ",L120," ",J120,"mW ",K120,"V ",M120," ",G120,"PPM/°C ",U120)</f>
        <v>5.6kΩ 5% 4-Element 0804 62.5mW 50V Thick Film 200PPM/°C Automotive</v>
      </c>
      <c r="D120" t="s">
        <v>104</v>
      </c>
      <c r="E120">
        <v>5</v>
      </c>
      <c r="F120" t="s">
        <v>30</v>
      </c>
      <c r="G120">
        <v>200</v>
      </c>
      <c r="H120" t="s">
        <v>30</v>
      </c>
      <c r="I120">
        <v>4</v>
      </c>
      <c r="J120">
        <v>62.5</v>
      </c>
      <c r="K120">
        <v>50</v>
      </c>
      <c r="L120" s="2" t="s">
        <v>114</v>
      </c>
      <c r="M120" t="s">
        <v>31</v>
      </c>
      <c r="N120" t="s">
        <v>111</v>
      </c>
      <c r="O120" t="s">
        <v>160</v>
      </c>
      <c r="P120" t="s">
        <v>34</v>
      </c>
      <c r="Q120" t="s">
        <v>161</v>
      </c>
      <c r="R120" s="3" t="s">
        <v>112</v>
      </c>
      <c r="S120" t="s">
        <v>37</v>
      </c>
      <c r="T120" t="s">
        <v>182</v>
      </c>
      <c r="U120" t="s">
        <v>39</v>
      </c>
      <c r="V120" t="b">
        <v>0</v>
      </c>
      <c r="Y120">
        <f t="shared" si="20"/>
        <v>0</v>
      </c>
      <c r="Z120">
        <f t="shared" si="21"/>
        <v>100</v>
      </c>
      <c r="AA120">
        <f t="shared" si="22"/>
        <v>1</v>
      </c>
    </row>
    <row r="121" spans="1:27" x14ac:dyDescent="0.3">
      <c r="A121">
        <v>115</v>
      </c>
      <c r="C121" t="str">
        <f>_xlfn.CONCAT(D121,"Ω ",E121,"% ",I121,"-Element ",L121," ",J121,"mW ",K121,"V ",M121," ",G121,"PPM/°C ",U121)</f>
        <v>6.2kΩ 5% 4-Element 0804 62.5mW 50V Thick Film 200PPM/°C Automotive</v>
      </c>
      <c r="D121" t="s">
        <v>194</v>
      </c>
      <c r="E121">
        <v>5</v>
      </c>
      <c r="F121" t="s">
        <v>30</v>
      </c>
      <c r="G121">
        <v>200</v>
      </c>
      <c r="H121" t="s">
        <v>30</v>
      </c>
      <c r="I121">
        <v>4</v>
      </c>
      <c r="J121">
        <v>62.5</v>
      </c>
      <c r="K121">
        <v>50</v>
      </c>
      <c r="L121" s="2" t="s">
        <v>114</v>
      </c>
      <c r="M121" t="s">
        <v>31</v>
      </c>
      <c r="N121" t="s">
        <v>111</v>
      </c>
      <c r="O121" t="s">
        <v>339</v>
      </c>
      <c r="P121" t="s">
        <v>34</v>
      </c>
      <c r="Q121" t="s">
        <v>340</v>
      </c>
      <c r="R121" s="3" t="s">
        <v>112</v>
      </c>
      <c r="S121" t="s">
        <v>37</v>
      </c>
      <c r="T121" t="s">
        <v>182</v>
      </c>
      <c r="U121" t="s">
        <v>39</v>
      </c>
      <c r="V121" t="b">
        <v>0</v>
      </c>
      <c r="Y121">
        <f t="shared" si="20"/>
        <v>0</v>
      </c>
      <c r="Z121">
        <f t="shared" si="21"/>
        <v>100</v>
      </c>
      <c r="AA121">
        <f t="shared" si="22"/>
        <v>1</v>
      </c>
    </row>
    <row r="122" spans="1:27" x14ac:dyDescent="0.3">
      <c r="A122" s="4">
        <v>116</v>
      </c>
      <c r="C122" t="str">
        <f>_xlfn.CONCAT(D122,"Ω ",E122,"% ",I122,"-Element ",L122," ",J122,"mW ",K122,"V ",M122," ",G122,"PPM/°C ",U122)</f>
        <v>6.8kΩ 5% 4-Element 0804 62.5mW 50V Thick Film 200PPM/°C Automotive</v>
      </c>
      <c r="D122" t="s">
        <v>105</v>
      </c>
      <c r="E122">
        <v>5</v>
      </c>
      <c r="F122" t="s">
        <v>30</v>
      </c>
      <c r="G122">
        <v>200</v>
      </c>
      <c r="H122" t="s">
        <v>30</v>
      </c>
      <c r="I122">
        <v>4</v>
      </c>
      <c r="J122">
        <v>62.5</v>
      </c>
      <c r="K122">
        <v>50</v>
      </c>
      <c r="L122" s="2" t="s">
        <v>114</v>
      </c>
      <c r="M122" t="s">
        <v>31</v>
      </c>
      <c r="N122" t="s">
        <v>111</v>
      </c>
      <c r="O122" t="s">
        <v>162</v>
      </c>
      <c r="P122" t="s">
        <v>34</v>
      </c>
      <c r="Q122" t="s">
        <v>163</v>
      </c>
      <c r="R122" s="3" t="s">
        <v>112</v>
      </c>
      <c r="S122" t="s">
        <v>37</v>
      </c>
      <c r="T122" t="s">
        <v>182</v>
      </c>
      <c r="U122" t="s">
        <v>39</v>
      </c>
      <c r="V122" t="b">
        <v>0</v>
      </c>
      <c r="Y122">
        <f t="shared" si="20"/>
        <v>0</v>
      </c>
      <c r="Z122">
        <f t="shared" si="21"/>
        <v>100</v>
      </c>
      <c r="AA122">
        <f t="shared" si="22"/>
        <v>1</v>
      </c>
    </row>
    <row r="123" spans="1:27" ht="15" customHeight="1" x14ac:dyDescent="0.3">
      <c r="A123">
        <v>117</v>
      </c>
      <c r="C123" t="str">
        <f>_xlfn.CONCAT(D123,"Ω ",E123,"% ",I123,"-Element ",L123," ",J123,"mW ",K123,"V ",M123," ",G123,"PPM/°C ",U123)</f>
        <v>7.5kΩ 5% 4-Element 0804 62.5mW 50V Thick Film 200PPM/°C Automotive</v>
      </c>
      <c r="D123" t="s">
        <v>106</v>
      </c>
      <c r="E123">
        <v>5</v>
      </c>
      <c r="F123" t="s">
        <v>30</v>
      </c>
      <c r="G123">
        <v>200</v>
      </c>
      <c r="H123" t="s">
        <v>30</v>
      </c>
      <c r="I123">
        <v>4</v>
      </c>
      <c r="J123">
        <v>62.5</v>
      </c>
      <c r="K123">
        <v>50</v>
      </c>
      <c r="L123" s="2" t="s">
        <v>114</v>
      </c>
      <c r="M123" t="s">
        <v>31</v>
      </c>
      <c r="N123" t="s">
        <v>111</v>
      </c>
      <c r="O123" t="s">
        <v>164</v>
      </c>
      <c r="P123" t="s">
        <v>34</v>
      </c>
      <c r="Q123" t="s">
        <v>165</v>
      </c>
      <c r="R123" s="3" t="s">
        <v>112</v>
      </c>
      <c r="S123" t="s">
        <v>37</v>
      </c>
      <c r="T123" t="s">
        <v>182</v>
      </c>
      <c r="U123" t="s">
        <v>39</v>
      </c>
      <c r="V123" t="b">
        <v>0</v>
      </c>
      <c r="Y123">
        <f t="shared" si="20"/>
        <v>0</v>
      </c>
      <c r="Z123">
        <f t="shared" si="21"/>
        <v>100</v>
      </c>
      <c r="AA123">
        <f t="shared" si="22"/>
        <v>1</v>
      </c>
    </row>
    <row r="124" spans="1:27" ht="15" customHeight="1" x14ac:dyDescent="0.3">
      <c r="A124" s="4">
        <v>118</v>
      </c>
      <c r="C124" t="str">
        <f>_xlfn.CONCAT(D124,"Ω ",E124,"% ",I124,"-Element ",L124," ",J124,"mW ",K124,"V ",M124," ",G124,"PPM/°C ",U124)</f>
        <v>8.2kΩ 5% 4-Element 0804 62.5mW 50V Thick Film 200PPM/°C Automotive</v>
      </c>
      <c r="D124" t="s">
        <v>195</v>
      </c>
      <c r="E124">
        <v>5</v>
      </c>
      <c r="F124" t="s">
        <v>30</v>
      </c>
      <c r="G124">
        <v>200</v>
      </c>
      <c r="H124" t="s">
        <v>30</v>
      </c>
      <c r="I124">
        <v>4</v>
      </c>
      <c r="J124">
        <v>62.5</v>
      </c>
      <c r="K124">
        <v>50</v>
      </c>
      <c r="L124" s="2" t="s">
        <v>114</v>
      </c>
      <c r="M124" t="s">
        <v>31</v>
      </c>
      <c r="N124" t="s">
        <v>111</v>
      </c>
      <c r="O124" t="s">
        <v>341</v>
      </c>
      <c r="P124" t="s">
        <v>34</v>
      </c>
      <c r="Q124" t="s">
        <v>342</v>
      </c>
      <c r="R124" s="3" t="s">
        <v>112</v>
      </c>
      <c r="S124" t="s">
        <v>37</v>
      </c>
      <c r="T124" t="s">
        <v>182</v>
      </c>
      <c r="U124" t="s">
        <v>39</v>
      </c>
      <c r="V124" t="b">
        <v>0</v>
      </c>
      <c r="Y124">
        <f t="shared" si="20"/>
        <v>0</v>
      </c>
      <c r="Z124">
        <f t="shared" si="21"/>
        <v>100</v>
      </c>
      <c r="AA124">
        <f t="shared" si="22"/>
        <v>1</v>
      </c>
    </row>
    <row r="125" spans="1:27" x14ac:dyDescent="0.3">
      <c r="A125">
        <v>119</v>
      </c>
      <c r="C125" t="str">
        <f>_xlfn.CONCAT(D125,"Ω ",E125,"% ",I125,"-Element ",L125," ",J125,"mW ",K125,"V ",M125," ",G125,"PPM/°C ",U125)</f>
        <v>10kΩ 5% 4-Element 0804 62.5mW 50V Thick Film 200PPM/°C Automotive</v>
      </c>
      <c r="D125" t="s">
        <v>40</v>
      </c>
      <c r="E125">
        <v>5</v>
      </c>
      <c r="F125" t="s">
        <v>30</v>
      </c>
      <c r="G125">
        <v>200</v>
      </c>
      <c r="H125" t="s">
        <v>30</v>
      </c>
      <c r="I125">
        <v>4</v>
      </c>
      <c r="J125">
        <v>62.5</v>
      </c>
      <c r="K125">
        <v>50</v>
      </c>
      <c r="L125" s="2" t="s">
        <v>114</v>
      </c>
      <c r="M125" t="s">
        <v>31</v>
      </c>
      <c r="N125" t="s">
        <v>111</v>
      </c>
      <c r="O125" t="s">
        <v>166</v>
      </c>
      <c r="P125" t="s">
        <v>34</v>
      </c>
      <c r="Q125" t="s">
        <v>167</v>
      </c>
      <c r="R125" s="3" t="s">
        <v>112</v>
      </c>
      <c r="S125" t="s">
        <v>37</v>
      </c>
      <c r="T125" t="s">
        <v>182</v>
      </c>
      <c r="U125" t="s">
        <v>39</v>
      </c>
      <c r="V125" t="b">
        <v>0</v>
      </c>
      <c r="Y125">
        <f t="shared" si="20"/>
        <v>0</v>
      </c>
      <c r="Z125">
        <f t="shared" si="21"/>
        <v>100</v>
      </c>
      <c r="AA125">
        <f t="shared" si="22"/>
        <v>1</v>
      </c>
    </row>
    <row r="126" spans="1:27" x14ac:dyDescent="0.3">
      <c r="A126" s="4">
        <v>120</v>
      </c>
      <c r="C126" t="str">
        <f>_xlfn.CONCAT(D126,"Ω ",E126,"% ",I126,"-Element ",L126," ",J126,"mW ",K126,"V ",M126," ",G126,"PPM/°C ",U126)</f>
        <v>12kΩ 5% 4-Element 0804 62.5mW 50V Thick Film 200PPM/°C Automotive</v>
      </c>
      <c r="D126" t="s">
        <v>196</v>
      </c>
      <c r="E126">
        <v>5</v>
      </c>
      <c r="F126" t="s">
        <v>30</v>
      </c>
      <c r="G126">
        <v>200</v>
      </c>
      <c r="H126" t="s">
        <v>30</v>
      </c>
      <c r="I126">
        <v>4</v>
      </c>
      <c r="J126">
        <v>62.5</v>
      </c>
      <c r="K126">
        <v>50</v>
      </c>
      <c r="L126" s="2" t="s">
        <v>114</v>
      </c>
      <c r="M126" t="s">
        <v>31</v>
      </c>
      <c r="N126" t="s">
        <v>111</v>
      </c>
      <c r="O126" t="s">
        <v>343</v>
      </c>
      <c r="P126" t="s">
        <v>34</v>
      </c>
      <c r="Q126" t="s">
        <v>344</v>
      </c>
      <c r="R126" s="3" t="s">
        <v>112</v>
      </c>
      <c r="S126" t="s">
        <v>37</v>
      </c>
      <c r="T126" t="s">
        <v>182</v>
      </c>
      <c r="U126" t="s">
        <v>39</v>
      </c>
      <c r="V126" t="b">
        <v>0</v>
      </c>
      <c r="Y126">
        <f t="shared" si="20"/>
        <v>0</v>
      </c>
      <c r="Z126">
        <f t="shared" si="21"/>
        <v>100</v>
      </c>
      <c r="AA126">
        <f t="shared" si="22"/>
        <v>1</v>
      </c>
    </row>
    <row r="127" spans="1:27" x14ac:dyDescent="0.3">
      <c r="A127">
        <v>121</v>
      </c>
      <c r="C127" t="str">
        <f>_xlfn.CONCAT(D127,"Ω ",E127,"% ",I127,"-Element ",L127," ",J127,"mW ",K127,"V ",M127," ",G127,"PPM/°C ",U127)</f>
        <v>13kΩ 5% 4-Element 0804 62.5mW 50V Thick Film 200PPM/°C Automotive</v>
      </c>
      <c r="D127" t="s">
        <v>197</v>
      </c>
      <c r="E127">
        <v>5</v>
      </c>
      <c r="F127" t="s">
        <v>30</v>
      </c>
      <c r="G127">
        <v>200</v>
      </c>
      <c r="H127" t="s">
        <v>30</v>
      </c>
      <c r="I127">
        <v>4</v>
      </c>
      <c r="J127">
        <v>62.5</v>
      </c>
      <c r="K127">
        <v>50</v>
      </c>
      <c r="L127" s="2" t="s">
        <v>114</v>
      </c>
      <c r="M127" t="s">
        <v>31</v>
      </c>
      <c r="N127" t="s">
        <v>111</v>
      </c>
      <c r="O127" t="s">
        <v>345</v>
      </c>
      <c r="P127" t="s">
        <v>34</v>
      </c>
      <c r="Q127" t="s">
        <v>346</v>
      </c>
      <c r="R127" s="3" t="s">
        <v>112</v>
      </c>
      <c r="S127" t="s">
        <v>37</v>
      </c>
      <c r="T127" t="s">
        <v>182</v>
      </c>
      <c r="U127" t="s">
        <v>39</v>
      </c>
      <c r="V127" t="b">
        <v>0</v>
      </c>
      <c r="Y127">
        <f t="shared" si="20"/>
        <v>0</v>
      </c>
      <c r="Z127">
        <f t="shared" si="21"/>
        <v>100</v>
      </c>
      <c r="AA127">
        <f t="shared" si="22"/>
        <v>1</v>
      </c>
    </row>
    <row r="128" spans="1:27" x14ac:dyDescent="0.3">
      <c r="A128" s="4">
        <v>122</v>
      </c>
      <c r="C128" t="str">
        <f>_xlfn.CONCAT(D128,"Ω ",E128,"% ",I128,"-Element ",L128," ",J128,"mW ",K128,"V ",M128," ",G128,"PPM/°C ",U128)</f>
        <v>15kΩ 5% 4-Element 0804 62.5mW 50V Thick Film 200PPM/°C Automotive</v>
      </c>
      <c r="D128" t="s">
        <v>198</v>
      </c>
      <c r="E128">
        <v>5</v>
      </c>
      <c r="F128" t="s">
        <v>30</v>
      </c>
      <c r="G128">
        <v>200</v>
      </c>
      <c r="H128" t="s">
        <v>30</v>
      </c>
      <c r="I128">
        <v>4</v>
      </c>
      <c r="J128">
        <v>62.5</v>
      </c>
      <c r="K128">
        <v>50</v>
      </c>
      <c r="L128" s="2" t="s">
        <v>114</v>
      </c>
      <c r="M128" t="s">
        <v>31</v>
      </c>
      <c r="N128" t="s">
        <v>111</v>
      </c>
      <c r="O128" t="s">
        <v>347</v>
      </c>
      <c r="P128" t="s">
        <v>34</v>
      </c>
      <c r="Q128" t="s">
        <v>348</v>
      </c>
      <c r="R128" s="3" t="s">
        <v>112</v>
      </c>
      <c r="S128" t="s">
        <v>37</v>
      </c>
      <c r="T128" t="s">
        <v>182</v>
      </c>
      <c r="U128" t="s">
        <v>39</v>
      </c>
      <c r="V128" t="b">
        <v>0</v>
      </c>
      <c r="Y128">
        <f t="shared" si="20"/>
        <v>0</v>
      </c>
      <c r="Z128">
        <f t="shared" si="21"/>
        <v>100</v>
      </c>
      <c r="AA128">
        <f t="shared" si="22"/>
        <v>1</v>
      </c>
    </row>
    <row r="129" spans="1:27" x14ac:dyDescent="0.3">
      <c r="A129">
        <v>123</v>
      </c>
      <c r="C129" t="str">
        <f>_xlfn.CONCAT(D129,"Ω ",E129,"% ",I129,"-Element ",L129," ",J129,"mW ",K129,"V ",M129," ",G129,"PPM/°C ",U129)</f>
        <v>16kΩ 5% 4-Element 0804 62.5mW 50V Thick Film 200PPM/°C Automotive</v>
      </c>
      <c r="D129" t="s">
        <v>199</v>
      </c>
      <c r="E129">
        <v>5</v>
      </c>
      <c r="F129" t="s">
        <v>30</v>
      </c>
      <c r="G129">
        <v>200</v>
      </c>
      <c r="H129" t="s">
        <v>30</v>
      </c>
      <c r="I129">
        <v>4</v>
      </c>
      <c r="J129">
        <v>62.5</v>
      </c>
      <c r="K129">
        <v>50</v>
      </c>
      <c r="L129" s="2" t="s">
        <v>114</v>
      </c>
      <c r="M129" t="s">
        <v>31</v>
      </c>
      <c r="N129" t="s">
        <v>111</v>
      </c>
      <c r="O129" t="s">
        <v>349</v>
      </c>
      <c r="P129" t="s">
        <v>34</v>
      </c>
      <c r="Q129" t="s">
        <v>350</v>
      </c>
      <c r="R129" s="3" t="s">
        <v>112</v>
      </c>
      <c r="S129" t="s">
        <v>37</v>
      </c>
      <c r="T129" t="s">
        <v>182</v>
      </c>
      <c r="U129" t="s">
        <v>39</v>
      </c>
      <c r="V129" t="b">
        <v>0</v>
      </c>
      <c r="Y129">
        <f t="shared" si="20"/>
        <v>0</v>
      </c>
      <c r="Z129">
        <f t="shared" si="21"/>
        <v>100</v>
      </c>
      <c r="AA129">
        <f t="shared" si="22"/>
        <v>1</v>
      </c>
    </row>
    <row r="130" spans="1:27" x14ac:dyDescent="0.3">
      <c r="A130" s="4">
        <v>124</v>
      </c>
      <c r="C130" t="str">
        <f>_xlfn.CONCAT(D130,"Ω ",E130,"% ",I130,"-Element ",L130," ",J130,"mW ",K130,"V ",M130," ",G130,"PPM/°C ",U130)</f>
        <v>18kΩ 5% 4-Element 0804 62.5mW 50V Thick Film 200PPM/°C Automotive</v>
      </c>
      <c r="D130" t="s">
        <v>200</v>
      </c>
      <c r="E130">
        <v>5</v>
      </c>
      <c r="F130" t="s">
        <v>30</v>
      </c>
      <c r="G130">
        <v>200</v>
      </c>
      <c r="H130" t="s">
        <v>30</v>
      </c>
      <c r="I130">
        <v>4</v>
      </c>
      <c r="J130">
        <v>62.5</v>
      </c>
      <c r="K130">
        <v>50</v>
      </c>
      <c r="L130" s="2" t="s">
        <v>114</v>
      </c>
      <c r="M130" t="s">
        <v>31</v>
      </c>
      <c r="N130" t="s">
        <v>111</v>
      </c>
      <c r="O130" t="s">
        <v>351</v>
      </c>
      <c r="P130" t="s">
        <v>34</v>
      </c>
      <c r="Q130" t="s">
        <v>352</v>
      </c>
      <c r="R130" s="3" t="s">
        <v>112</v>
      </c>
      <c r="S130" t="s">
        <v>37</v>
      </c>
      <c r="T130" t="s">
        <v>182</v>
      </c>
      <c r="U130" t="s">
        <v>39</v>
      </c>
      <c r="V130" t="b">
        <v>0</v>
      </c>
      <c r="Y130">
        <f t="shared" si="20"/>
        <v>0</v>
      </c>
      <c r="Z130">
        <f t="shared" si="21"/>
        <v>100</v>
      </c>
      <c r="AA130">
        <f t="shared" si="22"/>
        <v>1</v>
      </c>
    </row>
    <row r="131" spans="1:27" x14ac:dyDescent="0.3">
      <c r="A131">
        <v>125</v>
      </c>
      <c r="C131" t="str">
        <f>_xlfn.CONCAT(D131,"Ω ",E131,"% ",I131,"-Element ",L131," ",J131,"mW ",K131,"V ",M131," ",G131,"PPM/°C ",U131)</f>
        <v>20kΩ 5% 4-Element 0804 62.5mW 50V Thick Film 200PPM/°C Automotive</v>
      </c>
      <c r="D131" t="s">
        <v>201</v>
      </c>
      <c r="E131">
        <v>5</v>
      </c>
      <c r="F131" t="s">
        <v>30</v>
      </c>
      <c r="G131">
        <v>200</v>
      </c>
      <c r="H131" t="s">
        <v>30</v>
      </c>
      <c r="I131">
        <v>4</v>
      </c>
      <c r="J131">
        <v>62.5</v>
      </c>
      <c r="K131">
        <v>50</v>
      </c>
      <c r="L131" s="2" t="s">
        <v>114</v>
      </c>
      <c r="M131" t="s">
        <v>31</v>
      </c>
      <c r="N131" t="s">
        <v>111</v>
      </c>
      <c r="O131" t="s">
        <v>353</v>
      </c>
      <c r="P131" t="s">
        <v>34</v>
      </c>
      <c r="Q131" t="s">
        <v>354</v>
      </c>
      <c r="R131" s="3" t="s">
        <v>112</v>
      </c>
      <c r="S131" t="s">
        <v>37</v>
      </c>
      <c r="T131" t="s">
        <v>182</v>
      </c>
      <c r="U131" t="s">
        <v>39</v>
      </c>
      <c r="V131" t="b">
        <v>0</v>
      </c>
      <c r="Y131">
        <f t="shared" si="20"/>
        <v>0</v>
      </c>
      <c r="Z131">
        <f t="shared" si="21"/>
        <v>100</v>
      </c>
      <c r="AA131">
        <f t="shared" si="22"/>
        <v>1</v>
      </c>
    </row>
    <row r="132" spans="1:27" x14ac:dyDescent="0.3">
      <c r="A132" s="4">
        <v>126</v>
      </c>
      <c r="C132" t="str">
        <f>_xlfn.CONCAT(D132,"Ω ",E132,"% ",I132,"-Element ",L132," ",J132,"mW ",K132,"V ",M132," ",G132,"PPM/°C ",U132)</f>
        <v>22kΩ 5% 4-Element 0804 62.5mW 50V Thick Film 200PPM/°C Automotive</v>
      </c>
      <c r="D132" t="s">
        <v>47</v>
      </c>
      <c r="E132">
        <v>5</v>
      </c>
      <c r="F132" t="s">
        <v>30</v>
      </c>
      <c r="G132">
        <v>200</v>
      </c>
      <c r="H132" t="s">
        <v>30</v>
      </c>
      <c r="I132">
        <v>4</v>
      </c>
      <c r="J132">
        <v>62.5</v>
      </c>
      <c r="K132">
        <v>50</v>
      </c>
      <c r="L132" s="2" t="s">
        <v>114</v>
      </c>
      <c r="M132" t="s">
        <v>31</v>
      </c>
      <c r="N132" t="s">
        <v>111</v>
      </c>
      <c r="O132" t="s">
        <v>168</v>
      </c>
      <c r="P132" t="s">
        <v>34</v>
      </c>
      <c r="Q132" t="s">
        <v>169</v>
      </c>
      <c r="R132" s="3" t="s">
        <v>112</v>
      </c>
      <c r="S132" t="s">
        <v>37</v>
      </c>
      <c r="T132" t="s">
        <v>182</v>
      </c>
      <c r="U132" t="s">
        <v>39</v>
      </c>
      <c r="V132" t="b">
        <v>0</v>
      </c>
      <c r="Y132">
        <f t="shared" si="20"/>
        <v>0</v>
      </c>
      <c r="Z132">
        <f t="shared" si="21"/>
        <v>100</v>
      </c>
      <c r="AA132">
        <f t="shared" si="22"/>
        <v>1</v>
      </c>
    </row>
    <row r="133" spans="1:27" x14ac:dyDescent="0.3">
      <c r="A133">
        <v>127</v>
      </c>
      <c r="C133" t="str">
        <f>_xlfn.CONCAT(D133,"Ω ",E133,"% ",I133,"-Element ",L133," ",J133,"mW ",K133,"V ",M133," ",G133,"PPM/°C ",U133)</f>
        <v>24kΩ 5% 4-Element 0804 62.5mW 50V Thick Film 200PPM/°C Automotive</v>
      </c>
      <c r="D133" t="s">
        <v>202</v>
      </c>
      <c r="E133">
        <v>5</v>
      </c>
      <c r="F133" t="s">
        <v>30</v>
      </c>
      <c r="G133">
        <v>200</v>
      </c>
      <c r="H133" t="s">
        <v>30</v>
      </c>
      <c r="I133">
        <v>4</v>
      </c>
      <c r="J133">
        <v>62.5</v>
      </c>
      <c r="K133">
        <v>50</v>
      </c>
      <c r="L133" s="2" t="s">
        <v>114</v>
      </c>
      <c r="M133" t="s">
        <v>31</v>
      </c>
      <c r="N133" t="s">
        <v>111</v>
      </c>
      <c r="O133" t="s">
        <v>355</v>
      </c>
      <c r="P133" t="s">
        <v>34</v>
      </c>
      <c r="Q133" t="s">
        <v>356</v>
      </c>
      <c r="R133" s="3" t="s">
        <v>112</v>
      </c>
      <c r="S133" t="s">
        <v>37</v>
      </c>
      <c r="T133" t="s">
        <v>182</v>
      </c>
      <c r="U133" t="s">
        <v>39</v>
      </c>
      <c r="V133" t="b">
        <v>0</v>
      </c>
      <c r="Y133">
        <f t="shared" si="20"/>
        <v>0</v>
      </c>
      <c r="Z133">
        <f t="shared" si="21"/>
        <v>100</v>
      </c>
      <c r="AA133">
        <f t="shared" si="22"/>
        <v>1</v>
      </c>
    </row>
    <row r="134" spans="1:27" x14ac:dyDescent="0.3">
      <c r="A134" s="4">
        <v>128</v>
      </c>
      <c r="C134" t="str">
        <f>_xlfn.CONCAT(D134,"Ω ",E134,"% ",I134,"-Element ",L134," ",J134,"mW ",K134,"V ",M134," ",G134,"PPM/°C ",U134)</f>
        <v>27kΩ 5% 4-Element 0804 62.5mW 50V Thick Film 200PPM/°C Automotive</v>
      </c>
      <c r="D134" t="s">
        <v>203</v>
      </c>
      <c r="E134">
        <v>5</v>
      </c>
      <c r="F134" t="s">
        <v>30</v>
      </c>
      <c r="G134">
        <v>200</v>
      </c>
      <c r="H134" t="s">
        <v>30</v>
      </c>
      <c r="I134">
        <v>4</v>
      </c>
      <c r="J134">
        <v>62.5</v>
      </c>
      <c r="K134">
        <v>50</v>
      </c>
      <c r="L134" s="2" t="s">
        <v>114</v>
      </c>
      <c r="M134" t="s">
        <v>31</v>
      </c>
      <c r="N134" t="s">
        <v>111</v>
      </c>
      <c r="O134" t="s">
        <v>357</v>
      </c>
      <c r="P134" t="s">
        <v>34</v>
      </c>
      <c r="Q134" t="s">
        <v>358</v>
      </c>
      <c r="R134" s="3" t="s">
        <v>112</v>
      </c>
      <c r="S134" t="s">
        <v>37</v>
      </c>
      <c r="T134" t="s">
        <v>182</v>
      </c>
      <c r="U134" t="s">
        <v>39</v>
      </c>
      <c r="V134" t="b">
        <v>0</v>
      </c>
      <c r="Y134">
        <f t="shared" si="20"/>
        <v>0</v>
      </c>
      <c r="Z134">
        <f t="shared" si="21"/>
        <v>100</v>
      </c>
      <c r="AA134">
        <f t="shared" si="22"/>
        <v>1</v>
      </c>
    </row>
    <row r="135" spans="1:27" x14ac:dyDescent="0.3">
      <c r="A135">
        <v>129</v>
      </c>
      <c r="C135" t="str">
        <f>_xlfn.CONCAT(D135,"Ω ",E135,"% ",I135,"-Element ",L135," ",J135,"mW ",K135,"V ",M135," ",G135,"PPM/°C ",U135)</f>
        <v>30kΩ 5% 4-Element 0804 62.5mW 50V Thick Film 200PPM/°C Automotive</v>
      </c>
      <c r="D135" t="s">
        <v>204</v>
      </c>
      <c r="E135">
        <v>5</v>
      </c>
      <c r="F135" t="s">
        <v>30</v>
      </c>
      <c r="G135">
        <v>200</v>
      </c>
      <c r="H135" t="s">
        <v>30</v>
      </c>
      <c r="I135">
        <v>4</v>
      </c>
      <c r="J135">
        <v>62.5</v>
      </c>
      <c r="K135">
        <v>50</v>
      </c>
      <c r="L135" s="2" t="s">
        <v>114</v>
      </c>
      <c r="M135" t="s">
        <v>31</v>
      </c>
      <c r="N135" t="s">
        <v>111</v>
      </c>
      <c r="O135" t="s">
        <v>359</v>
      </c>
      <c r="P135" t="s">
        <v>34</v>
      </c>
      <c r="Q135" t="s">
        <v>360</v>
      </c>
      <c r="R135" s="3" t="s">
        <v>112</v>
      </c>
      <c r="S135" t="s">
        <v>37</v>
      </c>
      <c r="T135" t="s">
        <v>182</v>
      </c>
      <c r="U135" t="s">
        <v>39</v>
      </c>
      <c r="V135" t="b">
        <v>0</v>
      </c>
      <c r="Y135">
        <f t="shared" si="20"/>
        <v>0</v>
      </c>
      <c r="Z135">
        <f t="shared" si="21"/>
        <v>100</v>
      </c>
      <c r="AA135">
        <f t="shared" si="22"/>
        <v>1</v>
      </c>
    </row>
    <row r="136" spans="1:27" x14ac:dyDescent="0.3">
      <c r="A136" s="4">
        <v>130</v>
      </c>
      <c r="C136" t="str">
        <f>_xlfn.CONCAT(D136,"Ω ",E136,"% ",I136,"-Element ",L136," ",J136,"mW ",K136,"V ",M136," ",G136,"PPM/°C ",U136)</f>
        <v>33kΩ 5% 4-Element 0804 62.5mW 50V Thick Film 200PPM/°C Automotive</v>
      </c>
      <c r="D136" t="s">
        <v>48</v>
      </c>
      <c r="E136">
        <v>5</v>
      </c>
      <c r="F136" t="s">
        <v>30</v>
      </c>
      <c r="G136">
        <v>200</v>
      </c>
      <c r="H136" t="s">
        <v>30</v>
      </c>
      <c r="I136">
        <v>4</v>
      </c>
      <c r="J136">
        <v>62.5</v>
      </c>
      <c r="K136">
        <v>50</v>
      </c>
      <c r="L136" s="2" t="s">
        <v>114</v>
      </c>
      <c r="M136" t="s">
        <v>31</v>
      </c>
      <c r="N136" t="s">
        <v>111</v>
      </c>
      <c r="O136" t="s">
        <v>170</v>
      </c>
      <c r="P136" t="s">
        <v>34</v>
      </c>
      <c r="Q136" t="s">
        <v>171</v>
      </c>
      <c r="R136" s="3" t="s">
        <v>112</v>
      </c>
      <c r="S136" t="s">
        <v>37</v>
      </c>
      <c r="T136" t="s">
        <v>182</v>
      </c>
      <c r="U136" t="s">
        <v>39</v>
      </c>
      <c r="V136" t="b">
        <v>0</v>
      </c>
      <c r="Y136">
        <f t="shared" si="20"/>
        <v>0</v>
      </c>
      <c r="Z136">
        <f t="shared" si="21"/>
        <v>100</v>
      </c>
      <c r="AA136">
        <f t="shared" si="22"/>
        <v>1</v>
      </c>
    </row>
    <row r="137" spans="1:27" x14ac:dyDescent="0.3">
      <c r="A137">
        <v>131</v>
      </c>
      <c r="C137" t="str">
        <f>_xlfn.CONCAT(D137,"Ω ",E137,"% ",I137,"-Element ",L137," ",J137,"mW ",K137,"V ",M137," ",G137,"PPM/°C ",U137)</f>
        <v>36kΩ 5% 4-Element 0804 62.5mW 50V Thick Film 200PPM/°C Automotive</v>
      </c>
      <c r="D137" t="s">
        <v>205</v>
      </c>
      <c r="E137">
        <v>5</v>
      </c>
      <c r="F137" t="s">
        <v>30</v>
      </c>
      <c r="G137">
        <v>200</v>
      </c>
      <c r="H137" t="s">
        <v>30</v>
      </c>
      <c r="I137">
        <v>4</v>
      </c>
      <c r="J137">
        <v>62.5</v>
      </c>
      <c r="K137">
        <v>50</v>
      </c>
      <c r="L137" s="2" t="s">
        <v>114</v>
      </c>
      <c r="M137" t="s">
        <v>31</v>
      </c>
      <c r="N137" t="s">
        <v>111</v>
      </c>
      <c r="O137" t="s">
        <v>361</v>
      </c>
      <c r="P137" t="s">
        <v>34</v>
      </c>
      <c r="Q137" t="s">
        <v>362</v>
      </c>
      <c r="R137" s="3" t="s">
        <v>112</v>
      </c>
      <c r="S137" t="s">
        <v>37</v>
      </c>
      <c r="T137" t="s">
        <v>182</v>
      </c>
      <c r="U137" t="s">
        <v>39</v>
      </c>
      <c r="V137" t="b">
        <v>0</v>
      </c>
      <c r="Y137">
        <f t="shared" si="20"/>
        <v>0</v>
      </c>
      <c r="Z137">
        <f t="shared" si="21"/>
        <v>100</v>
      </c>
      <c r="AA137">
        <f t="shared" si="22"/>
        <v>1</v>
      </c>
    </row>
    <row r="138" spans="1:27" x14ac:dyDescent="0.3">
      <c r="A138" s="4">
        <v>132</v>
      </c>
      <c r="C138" t="str">
        <f>_xlfn.CONCAT(D138,"Ω ",E138,"% ",I138,"-Element ",L138," ",J138,"mW ",K138,"V ",M138," ",G138,"PPM/°C ",U138)</f>
        <v>39kΩ 5% 4-Element 0804 62.5mW 50V Thick Film 200PPM/°C Automotive</v>
      </c>
      <c r="D138" t="s">
        <v>206</v>
      </c>
      <c r="E138">
        <v>5</v>
      </c>
      <c r="F138" t="s">
        <v>30</v>
      </c>
      <c r="G138">
        <v>200</v>
      </c>
      <c r="H138" t="s">
        <v>30</v>
      </c>
      <c r="I138">
        <v>4</v>
      </c>
      <c r="J138">
        <v>62.5</v>
      </c>
      <c r="K138">
        <v>50</v>
      </c>
      <c r="L138" s="2" t="s">
        <v>114</v>
      </c>
      <c r="M138" t="s">
        <v>31</v>
      </c>
      <c r="N138" t="s">
        <v>111</v>
      </c>
      <c r="O138" t="s">
        <v>363</v>
      </c>
      <c r="P138" t="s">
        <v>34</v>
      </c>
      <c r="Q138" t="s">
        <v>364</v>
      </c>
      <c r="R138" s="3" t="s">
        <v>112</v>
      </c>
      <c r="S138" t="s">
        <v>37</v>
      </c>
      <c r="T138" t="s">
        <v>182</v>
      </c>
      <c r="U138" t="s">
        <v>39</v>
      </c>
      <c r="V138" t="b">
        <v>0</v>
      </c>
      <c r="Y138">
        <f t="shared" si="20"/>
        <v>0</v>
      </c>
      <c r="Z138">
        <f t="shared" si="21"/>
        <v>100</v>
      </c>
      <c r="AA138">
        <f t="shared" si="22"/>
        <v>1</v>
      </c>
    </row>
    <row r="139" spans="1:27" x14ac:dyDescent="0.3">
      <c r="A139">
        <v>133</v>
      </c>
      <c r="C139" t="str">
        <f>_xlfn.CONCAT(D139,"Ω ",E139,"% ",I139,"-Element ",L139," ",J139,"mW ",K139,"V ",M139," ",G139,"PPM/°C ",U139)</f>
        <v>43kΩ 5% 4-Element 0804 62.5mW 50V Thick Film 200PPM/°C Automotive</v>
      </c>
      <c r="D139" t="s">
        <v>207</v>
      </c>
      <c r="E139">
        <v>5</v>
      </c>
      <c r="F139" t="s">
        <v>30</v>
      </c>
      <c r="G139">
        <v>200</v>
      </c>
      <c r="H139" t="s">
        <v>30</v>
      </c>
      <c r="I139">
        <v>4</v>
      </c>
      <c r="J139">
        <v>62.5</v>
      </c>
      <c r="K139">
        <v>50</v>
      </c>
      <c r="L139" s="2" t="s">
        <v>114</v>
      </c>
      <c r="M139" t="s">
        <v>31</v>
      </c>
      <c r="N139" t="s">
        <v>111</v>
      </c>
      <c r="O139" t="s">
        <v>365</v>
      </c>
      <c r="P139" t="s">
        <v>34</v>
      </c>
      <c r="Q139" t="s">
        <v>366</v>
      </c>
      <c r="R139" s="3" t="s">
        <v>112</v>
      </c>
      <c r="S139" t="s">
        <v>37</v>
      </c>
      <c r="T139" t="s">
        <v>182</v>
      </c>
      <c r="U139" t="s">
        <v>39</v>
      </c>
      <c r="V139" t="b">
        <v>0</v>
      </c>
      <c r="Y139">
        <f t="shared" si="20"/>
        <v>0</v>
      </c>
      <c r="Z139">
        <f t="shared" si="21"/>
        <v>100</v>
      </c>
      <c r="AA139">
        <f t="shared" si="22"/>
        <v>1</v>
      </c>
    </row>
    <row r="140" spans="1:27" x14ac:dyDescent="0.3">
      <c r="A140" s="4">
        <v>134</v>
      </c>
      <c r="C140" t="str">
        <f>_xlfn.CONCAT(D140,"Ω ",E140,"% ",I140,"-Element ",L140," ",J140,"mW ",K140,"V ",M140," ",G140,"PPM/°C ",U140)</f>
        <v>47kΩ 5% 4-Element 0804 62.5mW 50V Thick Film 200PPM/°C Automotive</v>
      </c>
      <c r="D140" t="s">
        <v>49</v>
      </c>
      <c r="E140">
        <v>5</v>
      </c>
      <c r="F140" t="s">
        <v>30</v>
      </c>
      <c r="G140">
        <v>200</v>
      </c>
      <c r="H140" t="s">
        <v>30</v>
      </c>
      <c r="I140">
        <v>4</v>
      </c>
      <c r="J140">
        <v>62.5</v>
      </c>
      <c r="K140">
        <v>50</v>
      </c>
      <c r="L140" s="2" t="s">
        <v>114</v>
      </c>
      <c r="M140" t="s">
        <v>31</v>
      </c>
      <c r="N140" t="s">
        <v>111</v>
      </c>
      <c r="O140" t="s">
        <v>172</v>
      </c>
      <c r="P140" t="s">
        <v>34</v>
      </c>
      <c r="Q140" t="s">
        <v>173</v>
      </c>
      <c r="R140" s="3" t="s">
        <v>112</v>
      </c>
      <c r="S140" t="s">
        <v>37</v>
      </c>
      <c r="T140" t="s">
        <v>182</v>
      </c>
      <c r="U140" t="s">
        <v>39</v>
      </c>
      <c r="V140" t="b">
        <v>0</v>
      </c>
      <c r="Y140">
        <f t="shared" si="20"/>
        <v>0</v>
      </c>
      <c r="Z140">
        <f t="shared" si="21"/>
        <v>100</v>
      </c>
      <c r="AA140">
        <f t="shared" si="22"/>
        <v>1</v>
      </c>
    </row>
    <row r="141" spans="1:27" x14ac:dyDescent="0.3">
      <c r="A141">
        <v>135</v>
      </c>
      <c r="C141" t="str">
        <f>_xlfn.CONCAT(D141,"Ω ",E141,"% ",I141,"-Element ",L141," ",J141,"mW ",K141,"V ",M141," ",G141,"PPM/°C ",U141)</f>
        <v>51kΩ 5% 4-Element 0804 62.5mW 50V Thick Film 200PPM/°C Automotive</v>
      </c>
      <c r="D141" t="s">
        <v>208</v>
      </c>
      <c r="E141">
        <v>5</v>
      </c>
      <c r="F141" t="s">
        <v>30</v>
      </c>
      <c r="G141">
        <v>200</v>
      </c>
      <c r="H141" t="s">
        <v>30</v>
      </c>
      <c r="I141">
        <v>4</v>
      </c>
      <c r="J141">
        <v>62.5</v>
      </c>
      <c r="K141">
        <v>50</v>
      </c>
      <c r="L141" s="2" t="s">
        <v>114</v>
      </c>
      <c r="M141" t="s">
        <v>31</v>
      </c>
      <c r="N141" t="s">
        <v>111</v>
      </c>
      <c r="O141" t="s">
        <v>367</v>
      </c>
      <c r="P141" t="s">
        <v>34</v>
      </c>
      <c r="Q141" t="s">
        <v>368</v>
      </c>
      <c r="R141" s="3" t="s">
        <v>112</v>
      </c>
      <c r="S141" t="s">
        <v>37</v>
      </c>
      <c r="T141" t="s">
        <v>182</v>
      </c>
      <c r="U141" t="s">
        <v>39</v>
      </c>
      <c r="V141" t="b">
        <v>0</v>
      </c>
      <c r="Y141">
        <f t="shared" si="20"/>
        <v>0</v>
      </c>
      <c r="Z141">
        <f t="shared" si="21"/>
        <v>100</v>
      </c>
      <c r="AA141">
        <f t="shared" si="22"/>
        <v>1</v>
      </c>
    </row>
    <row r="142" spans="1:27" x14ac:dyDescent="0.3">
      <c r="A142" s="4">
        <v>136</v>
      </c>
      <c r="C142" t="str">
        <f>_xlfn.CONCAT(D142,"Ω ",E142,"% ",I142,"-Element ",L142," ",J142,"mW ",K142,"V ",M142," ",G142,"PPM/°C ",U142)</f>
        <v>56kΩ 5% 4-Element 0804 62.5mW 50V Thick Film 200PPM/°C Automotive</v>
      </c>
      <c r="D142" t="s">
        <v>107</v>
      </c>
      <c r="E142">
        <v>5</v>
      </c>
      <c r="F142" t="s">
        <v>30</v>
      </c>
      <c r="G142">
        <v>200</v>
      </c>
      <c r="H142" t="s">
        <v>30</v>
      </c>
      <c r="I142">
        <v>4</v>
      </c>
      <c r="J142">
        <v>62.5</v>
      </c>
      <c r="K142">
        <v>50</v>
      </c>
      <c r="L142" s="2" t="s">
        <v>114</v>
      </c>
      <c r="M142" t="s">
        <v>31</v>
      </c>
      <c r="N142" t="s">
        <v>111</v>
      </c>
      <c r="O142" t="s">
        <v>174</v>
      </c>
      <c r="P142" t="s">
        <v>34</v>
      </c>
      <c r="Q142" t="s">
        <v>175</v>
      </c>
      <c r="R142" s="3" t="s">
        <v>112</v>
      </c>
      <c r="S142" t="s">
        <v>37</v>
      </c>
      <c r="T142" t="s">
        <v>182</v>
      </c>
      <c r="U142" t="s">
        <v>39</v>
      </c>
      <c r="V142" t="b">
        <v>0</v>
      </c>
      <c r="Y142">
        <f t="shared" si="20"/>
        <v>0</v>
      </c>
      <c r="Z142">
        <f t="shared" si="21"/>
        <v>100</v>
      </c>
      <c r="AA142">
        <f t="shared" si="22"/>
        <v>1</v>
      </c>
    </row>
    <row r="143" spans="1:27" x14ac:dyDescent="0.3">
      <c r="A143">
        <v>137</v>
      </c>
      <c r="C143" t="str">
        <f>_xlfn.CONCAT(D143,"Ω ",E143,"% ",I143,"-Element ",L143," ",J143,"mW ",K143,"V ",M143," ",G143,"PPM/°C ",U143)</f>
        <v>62kΩ 5% 4-Element 0804 62.5mW 50V Thick Film 200PPM/°C Automotive</v>
      </c>
      <c r="D143" t="s">
        <v>209</v>
      </c>
      <c r="E143">
        <v>5</v>
      </c>
      <c r="F143" t="s">
        <v>30</v>
      </c>
      <c r="G143">
        <v>200</v>
      </c>
      <c r="H143" t="s">
        <v>30</v>
      </c>
      <c r="I143">
        <v>4</v>
      </c>
      <c r="J143">
        <v>62.5</v>
      </c>
      <c r="K143">
        <v>50</v>
      </c>
      <c r="L143" s="2" t="s">
        <v>114</v>
      </c>
      <c r="M143" t="s">
        <v>31</v>
      </c>
      <c r="N143" t="s">
        <v>111</v>
      </c>
      <c r="O143" t="s">
        <v>369</v>
      </c>
      <c r="P143" t="s">
        <v>34</v>
      </c>
      <c r="Q143" t="s">
        <v>370</v>
      </c>
      <c r="R143" s="3" t="s">
        <v>112</v>
      </c>
      <c r="S143" t="s">
        <v>37</v>
      </c>
      <c r="T143" t="s">
        <v>182</v>
      </c>
      <c r="U143" t="s">
        <v>39</v>
      </c>
      <c r="V143" t="b">
        <v>0</v>
      </c>
      <c r="Y143">
        <f t="shared" si="20"/>
        <v>0</v>
      </c>
      <c r="Z143">
        <f t="shared" si="21"/>
        <v>100</v>
      </c>
      <c r="AA143">
        <f t="shared" si="22"/>
        <v>1</v>
      </c>
    </row>
    <row r="144" spans="1:27" x14ac:dyDescent="0.3">
      <c r="A144" s="4">
        <v>138</v>
      </c>
      <c r="C144" t="str">
        <f>_xlfn.CONCAT(D144,"Ω ",E144,"% ",I144,"-Element ",L144," ",J144,"mW ",K144,"V ",M144," ",G144,"PPM/°C ",U144)</f>
        <v>68kΩ 5% 4-Element 0804 62.5mW 50V Thick Film 200PPM/°C Automotive</v>
      </c>
      <c r="D144" t="s">
        <v>108</v>
      </c>
      <c r="E144">
        <v>5</v>
      </c>
      <c r="F144" t="s">
        <v>30</v>
      </c>
      <c r="G144">
        <v>200</v>
      </c>
      <c r="H144" t="s">
        <v>30</v>
      </c>
      <c r="I144">
        <v>4</v>
      </c>
      <c r="J144">
        <v>62.5</v>
      </c>
      <c r="K144">
        <v>50</v>
      </c>
      <c r="L144" s="2" t="s">
        <v>114</v>
      </c>
      <c r="M144" t="s">
        <v>31</v>
      </c>
      <c r="N144" t="s">
        <v>111</v>
      </c>
      <c r="O144" t="s">
        <v>176</v>
      </c>
      <c r="P144" t="s">
        <v>34</v>
      </c>
      <c r="Q144" t="s">
        <v>177</v>
      </c>
      <c r="R144" s="3" t="s">
        <v>112</v>
      </c>
      <c r="S144" t="s">
        <v>37</v>
      </c>
      <c r="T144" t="s">
        <v>182</v>
      </c>
      <c r="U144" t="s">
        <v>39</v>
      </c>
      <c r="V144" t="b">
        <v>0</v>
      </c>
      <c r="Y144">
        <f t="shared" si="20"/>
        <v>0</v>
      </c>
      <c r="Z144">
        <f t="shared" si="21"/>
        <v>100</v>
      </c>
      <c r="AA144">
        <f t="shared" si="22"/>
        <v>1</v>
      </c>
    </row>
    <row r="145" spans="1:27" x14ac:dyDescent="0.3">
      <c r="A145">
        <v>139</v>
      </c>
      <c r="C145" t="str">
        <f>_xlfn.CONCAT(D145,"Ω ",E145,"% ",I145,"-Element ",L145," ",J145,"mW ",K145,"V ",M145," ",G145,"PPM/°C ",U145)</f>
        <v>75kΩ 5% 4-Element 0804 62.5mW 50V Thick Film 200PPM/°C Automotive</v>
      </c>
      <c r="D145" t="s">
        <v>109</v>
      </c>
      <c r="E145">
        <v>5</v>
      </c>
      <c r="F145" t="s">
        <v>30</v>
      </c>
      <c r="G145">
        <v>200</v>
      </c>
      <c r="H145" t="s">
        <v>30</v>
      </c>
      <c r="I145">
        <v>4</v>
      </c>
      <c r="J145">
        <v>62.5</v>
      </c>
      <c r="K145">
        <v>50</v>
      </c>
      <c r="L145" s="2" t="s">
        <v>114</v>
      </c>
      <c r="M145" t="s">
        <v>31</v>
      </c>
      <c r="N145" t="s">
        <v>111</v>
      </c>
      <c r="O145" t="s">
        <v>178</v>
      </c>
      <c r="P145" t="s">
        <v>34</v>
      </c>
      <c r="Q145" t="s">
        <v>179</v>
      </c>
      <c r="R145" s="3" t="s">
        <v>112</v>
      </c>
      <c r="S145" t="s">
        <v>37</v>
      </c>
      <c r="T145" t="s">
        <v>182</v>
      </c>
      <c r="U145" t="s">
        <v>39</v>
      </c>
      <c r="V145" t="b">
        <v>0</v>
      </c>
      <c r="Y145">
        <f t="shared" si="20"/>
        <v>0</v>
      </c>
      <c r="Z145">
        <f t="shared" si="21"/>
        <v>100</v>
      </c>
      <c r="AA145">
        <f t="shared" si="22"/>
        <v>1</v>
      </c>
    </row>
    <row r="146" spans="1:27" x14ac:dyDescent="0.3">
      <c r="A146" s="4">
        <v>140</v>
      </c>
      <c r="C146" t="str">
        <f>_xlfn.CONCAT(D146,"Ω ",E146,"% ",I146,"-Element ",L146," ",J146,"mW ",K146,"V ",M146," ",G146,"PPM/°C ",U146)</f>
        <v>91kΩ 5% 4-Element 0804 62.5mW 50V Thick Film 200PPM/°C Automotive</v>
      </c>
      <c r="D146" t="s">
        <v>210</v>
      </c>
      <c r="E146">
        <v>5</v>
      </c>
      <c r="F146" t="s">
        <v>30</v>
      </c>
      <c r="G146">
        <v>200</v>
      </c>
      <c r="H146" t="s">
        <v>30</v>
      </c>
      <c r="I146">
        <v>4</v>
      </c>
      <c r="J146">
        <v>62.5</v>
      </c>
      <c r="K146">
        <v>50</v>
      </c>
      <c r="L146" s="2" t="s">
        <v>114</v>
      </c>
      <c r="M146" t="s">
        <v>31</v>
      </c>
      <c r="N146" t="s">
        <v>111</v>
      </c>
      <c r="O146" t="s">
        <v>371</v>
      </c>
      <c r="P146" t="s">
        <v>34</v>
      </c>
      <c r="Q146" t="s">
        <v>372</v>
      </c>
      <c r="R146" s="3" t="s">
        <v>112</v>
      </c>
      <c r="S146" t="s">
        <v>37</v>
      </c>
      <c r="T146" t="s">
        <v>182</v>
      </c>
      <c r="U146" t="s">
        <v>39</v>
      </c>
      <c r="V146" t="b">
        <v>0</v>
      </c>
      <c r="Y146">
        <f t="shared" si="20"/>
        <v>0</v>
      </c>
      <c r="Z146">
        <f t="shared" si="21"/>
        <v>100</v>
      </c>
      <c r="AA146">
        <f t="shared" si="22"/>
        <v>1</v>
      </c>
    </row>
    <row r="147" spans="1:27" x14ac:dyDescent="0.3">
      <c r="A147">
        <v>141</v>
      </c>
      <c r="C147" t="str">
        <f>_xlfn.CONCAT(D147,"Ω ",E147,"% ",I147,"-Element ",L147," ",J147,"mW ",K147,"V ",M147," ",G147,"PPM/°C ",U147)</f>
        <v>100kΩ 5% 4-Element 0804 62.5mW 50V Thick Film 200PPM/°C Automotive</v>
      </c>
      <c r="D147" t="s">
        <v>50</v>
      </c>
      <c r="E147">
        <v>5</v>
      </c>
      <c r="F147" t="s">
        <v>30</v>
      </c>
      <c r="G147">
        <v>200</v>
      </c>
      <c r="H147" t="s">
        <v>30</v>
      </c>
      <c r="I147">
        <v>4</v>
      </c>
      <c r="J147">
        <v>62.5</v>
      </c>
      <c r="K147">
        <v>50</v>
      </c>
      <c r="L147" s="2" t="s">
        <v>114</v>
      </c>
      <c r="M147" t="s">
        <v>31</v>
      </c>
      <c r="N147" t="s">
        <v>111</v>
      </c>
      <c r="O147" t="s">
        <v>180</v>
      </c>
      <c r="P147" t="s">
        <v>34</v>
      </c>
      <c r="Q147" t="s">
        <v>181</v>
      </c>
      <c r="R147" s="3" t="s">
        <v>112</v>
      </c>
      <c r="S147" t="s">
        <v>37</v>
      </c>
      <c r="T147" t="s">
        <v>182</v>
      </c>
      <c r="U147" t="s">
        <v>39</v>
      </c>
      <c r="V147" t="b">
        <v>0</v>
      </c>
      <c r="Y147">
        <f t="shared" si="20"/>
        <v>0</v>
      </c>
      <c r="Z147">
        <f t="shared" si="21"/>
        <v>100</v>
      </c>
      <c r="AA147">
        <f t="shared" si="22"/>
        <v>1</v>
      </c>
    </row>
    <row r="148" spans="1:27" x14ac:dyDescent="0.3">
      <c r="A148" s="4">
        <v>142</v>
      </c>
      <c r="C148" t="str">
        <f>_xlfn.CONCAT(D148,"Ω ",E148,"% ",I148,"-Element ",L148," ",J148,"mW ",K148,"V ",M148," ",G148,"PPM/°C ",U148)</f>
        <v>1kΩ 1% 4-Element 1206 62.5mW 50V Thick Film 200PPM/°C  </v>
      </c>
      <c r="D148" t="s">
        <v>29</v>
      </c>
      <c r="E148">
        <v>1</v>
      </c>
      <c r="F148" t="s">
        <v>30</v>
      </c>
      <c r="G148">
        <v>200</v>
      </c>
      <c r="H148" t="s">
        <v>30</v>
      </c>
      <c r="I148">
        <v>4</v>
      </c>
      <c r="J148">
        <v>62.5</v>
      </c>
      <c r="K148">
        <v>50</v>
      </c>
      <c r="L148" s="2" t="s">
        <v>103</v>
      </c>
      <c r="M148" t="s">
        <v>31</v>
      </c>
      <c r="N148" t="s">
        <v>378</v>
      </c>
      <c r="O148" t="s">
        <v>377</v>
      </c>
      <c r="P148" t="s">
        <v>34</v>
      </c>
      <c r="Q148" t="s">
        <v>376</v>
      </c>
      <c r="R148" t="s">
        <v>375</v>
      </c>
      <c r="S148" t="s">
        <v>37</v>
      </c>
      <c r="T148" t="s">
        <v>374</v>
      </c>
      <c r="U148" t="s">
        <v>30</v>
      </c>
      <c r="V148" t="b">
        <v>0</v>
      </c>
      <c r="Y148">
        <f t="shared" ref="Y148" si="23">COUNTBLANK(C148:U148)</f>
        <v>0</v>
      </c>
      <c r="Z148">
        <f t="shared" ref="Z148" si="24">100*COUNTA(C148:U148)/$AD$7</f>
        <v>100</v>
      </c>
      <c r="AA148">
        <f t="shared" ref="AA148" si="25">IF(Z148=100,1,0)</f>
        <v>1</v>
      </c>
    </row>
  </sheetData>
  <phoneticPr fontId="2" type="noConversion"/>
  <hyperlinks>
    <hyperlink ref="R33" r:id="rId1" xr:uid="{E21AB425-243E-48AE-854A-69A61DB0FE72}"/>
    <hyperlink ref="R34" r:id="rId2" xr:uid="{62BBD4EC-4135-4336-A097-292028EA0F82}"/>
    <hyperlink ref="R35" r:id="rId3" xr:uid="{C91522C8-4C55-4EC7-9DF0-82465D9BE8F8}"/>
    <hyperlink ref="R36" r:id="rId4" xr:uid="{ACC2B8DD-A274-4D22-BB75-9DC0E6B532D6}"/>
    <hyperlink ref="R39" r:id="rId5" xr:uid="{9F12DBC0-D38F-4709-A033-7650BF5B2F3C}"/>
    <hyperlink ref="R42" r:id="rId6" xr:uid="{4DCB0345-6714-4141-A053-759CC1E7596A}"/>
    <hyperlink ref="R45" r:id="rId7" xr:uid="{55F8DDD7-92E7-41C0-8ED4-558A9CB58C71}"/>
    <hyperlink ref="R48" r:id="rId8" xr:uid="{8BDBA4B3-BD6C-4C28-BCA3-7E2FBDF4166B}"/>
    <hyperlink ref="R51" r:id="rId9" xr:uid="{4606E042-64D3-4A72-9D2B-45A3BB3F5464}"/>
    <hyperlink ref="R54" r:id="rId10" xr:uid="{568F72F3-4108-4EE7-BF71-42D49FB00588}"/>
    <hyperlink ref="R57" r:id="rId11" xr:uid="{7F319B43-3CCE-435B-8F57-74F99B24E03F}"/>
    <hyperlink ref="R59" r:id="rId12" xr:uid="{7A44DD5C-5C4C-4E56-A9C8-B573A9AB06E3}"/>
    <hyperlink ref="R62" r:id="rId13" xr:uid="{AA428366-4FC0-4465-BF3A-41CEAE5338A2}"/>
    <hyperlink ref="R65" r:id="rId14" xr:uid="{763F3838-B4E0-4ED3-A993-592A00F81BCB}"/>
    <hyperlink ref="R68" r:id="rId15" xr:uid="{8C2F27CF-8D50-4AC1-BEDF-DDEAB3780F13}"/>
    <hyperlink ref="R71" r:id="rId16" xr:uid="{2A4A17BF-2344-43F5-A7CD-607390C6307E}"/>
    <hyperlink ref="R74" r:id="rId17" xr:uid="{25F78129-C2FD-4546-B8A6-9B078BD76931}"/>
    <hyperlink ref="R77" r:id="rId18" xr:uid="{3AA58AF1-E882-4669-B627-372F499777CA}"/>
    <hyperlink ref="R80" r:id="rId19" xr:uid="{F8DBCDC5-7F28-4628-8D40-0CFBAC276A24}"/>
    <hyperlink ref="R83" r:id="rId20" xr:uid="{70D0DA9A-EDF2-468F-B357-BF85ED18537A}"/>
    <hyperlink ref="R86" r:id="rId21" xr:uid="{D8274262-7B44-4CED-AA8F-49E245767331}"/>
    <hyperlink ref="R89" r:id="rId22" xr:uid="{C23548A3-59A2-48E9-81DE-8A154A53DBD4}"/>
    <hyperlink ref="R92" r:id="rId23" xr:uid="{0C69A941-33B6-4844-9A3C-7067EE305E99}"/>
    <hyperlink ref="R95" r:id="rId24" xr:uid="{DD62B04D-BCDC-4167-B752-62DA3796A42B}"/>
    <hyperlink ref="R98" r:id="rId25" xr:uid="{9782EA6D-1585-430C-B11C-68CB6E9C17AE}"/>
    <hyperlink ref="R101" r:id="rId26" xr:uid="{02144061-6F8D-4835-9771-2FEEC5645591}"/>
    <hyperlink ref="R104" r:id="rId27" xr:uid="{04D28CD6-2C13-4E9C-909E-96FEFBD848CD}"/>
    <hyperlink ref="R106" r:id="rId28" xr:uid="{F6134C2C-3B8C-45C3-A524-D5B6BF7F45B3}"/>
    <hyperlink ref="R109" r:id="rId29" xr:uid="{E49F1271-78CB-4378-A70D-4DD2E52948B1}"/>
    <hyperlink ref="R112" r:id="rId30" xr:uid="{4F68932E-3880-419E-918B-BFC3AF5F3A74}"/>
    <hyperlink ref="R115" r:id="rId31" xr:uid="{AA1376ED-0FCF-4412-9860-DD71D7B72F09}"/>
    <hyperlink ref="R118" r:id="rId32" xr:uid="{DFA1B92A-5843-40E5-9244-8AE846C84941}"/>
    <hyperlink ref="R121" r:id="rId33" xr:uid="{305B0A4B-F419-4DFF-A053-E19797711ECB}"/>
    <hyperlink ref="R124" r:id="rId34" xr:uid="{1EE97C90-FC9B-4B7F-B947-8D9D45E787F4}"/>
    <hyperlink ref="R127" r:id="rId35" xr:uid="{0D08AF3D-1645-4293-AF38-B75DA3186A07}"/>
    <hyperlink ref="R130" r:id="rId36" xr:uid="{5CBC864E-67F6-48DA-B275-51DCAAFA0CEE}"/>
    <hyperlink ref="R133" r:id="rId37" xr:uid="{C2E777CD-9B61-4274-A814-9ED4B2A26F28}"/>
    <hyperlink ref="R136" r:id="rId38" xr:uid="{02AB5ABD-5027-4D6E-8029-A0A4A636BEC7}"/>
    <hyperlink ref="R139" r:id="rId39" xr:uid="{1FE31CFE-B666-43D4-97DB-45D055696DD8}"/>
    <hyperlink ref="R142" r:id="rId40" xr:uid="{B6B72135-9F3F-4186-A437-9E5A7A640557}"/>
    <hyperlink ref="R145" r:id="rId41" xr:uid="{C37AD7B5-5FB4-4FAF-B44F-8656BDC5477A}"/>
    <hyperlink ref="R37" r:id="rId42" xr:uid="{CB86E40B-1C49-4E8C-92EA-2E14883DFD98}"/>
    <hyperlink ref="R40" r:id="rId43" xr:uid="{4F2E6954-89A0-4AC3-AECE-636B1D01800F}"/>
    <hyperlink ref="R43" r:id="rId44" xr:uid="{E4C6DCFC-E5B8-4EB7-9CCD-03BD1381D6F4}"/>
    <hyperlink ref="R46" r:id="rId45" xr:uid="{FA79033C-EF6E-4259-BFE7-3FDA9ECBC399}"/>
    <hyperlink ref="R49" r:id="rId46" xr:uid="{05015C8B-F01B-4F70-B04C-633BE47726B4}"/>
    <hyperlink ref="R52" r:id="rId47" xr:uid="{DE04B569-3630-4916-ACEE-8E458CCB8D35}"/>
    <hyperlink ref="R55" r:id="rId48" xr:uid="{42894A02-39B5-4173-9A1F-9386564E76E3}"/>
    <hyperlink ref="R60" r:id="rId49" xr:uid="{7DE58DD7-80FA-4656-8DCB-48D72B583C8E}"/>
    <hyperlink ref="R63" r:id="rId50" xr:uid="{CBB54F4C-DB44-45B4-A9F3-637CD520668A}"/>
    <hyperlink ref="R66" r:id="rId51" xr:uid="{C1A108E9-3C1F-44AB-A3CE-B3EE3B443F58}"/>
    <hyperlink ref="R69" r:id="rId52" xr:uid="{4A44646F-F3A0-4B0C-A455-B8E8ACD2E62E}"/>
    <hyperlink ref="R72" r:id="rId53" xr:uid="{B4FB6B71-A50D-4E4D-BFD2-A28C75917CE7}"/>
    <hyperlink ref="R75" r:id="rId54" xr:uid="{B1EBB167-863E-4021-8E55-5074B0EB0F9D}"/>
    <hyperlink ref="R78" r:id="rId55" xr:uid="{775CE49C-526E-49E9-A712-EE2F85593AED}"/>
    <hyperlink ref="R81" r:id="rId56" xr:uid="{8388E1AC-A09F-4593-A7BA-ECC637C7CB75}"/>
    <hyperlink ref="R84" r:id="rId57" xr:uid="{46670DE5-CDE4-4E6F-AA43-D4598B51EB4B}"/>
    <hyperlink ref="R87" r:id="rId58" xr:uid="{E2F136E0-73A9-41D3-80F3-DDC23969FAC6}"/>
    <hyperlink ref="R90" r:id="rId59" xr:uid="{29B5C398-1AB3-4264-9A0A-0C08C4EFD1EF}"/>
    <hyperlink ref="R93" r:id="rId60" xr:uid="{9250D71E-99F1-48B4-BF6D-A61C4E3099AB}"/>
    <hyperlink ref="R96" r:id="rId61" xr:uid="{ED9F3A61-008B-41DA-A7A8-DDC11F76B0D3}"/>
    <hyperlink ref="R99" r:id="rId62" xr:uid="{9B4EB16E-1A79-4288-A808-54E7945310D0}"/>
    <hyperlink ref="R102" r:id="rId63" xr:uid="{D9DCD0D5-87C8-45B3-B850-69F7621FEAD6}"/>
    <hyperlink ref="R105" r:id="rId64" xr:uid="{10C73616-2A01-4E5D-ADC7-C78F36AC4ABC}"/>
    <hyperlink ref="R107" r:id="rId65" xr:uid="{45BBD544-3F64-4840-A731-5EC8FDE541A3}"/>
    <hyperlink ref="R110" r:id="rId66" xr:uid="{9523E304-F5BF-477A-91C4-CC1A77A0C59E}"/>
    <hyperlink ref="R113" r:id="rId67" xr:uid="{5A0720D5-F127-47DE-BF7F-E02F97F7856B}"/>
    <hyperlink ref="R116" r:id="rId68" xr:uid="{87084C58-8BBC-4C7E-AB78-30DF52098240}"/>
    <hyperlink ref="R119" r:id="rId69" xr:uid="{BD0C6AEA-0D75-46A8-AD81-235DF6D9EFE4}"/>
    <hyperlink ref="R122" r:id="rId70" xr:uid="{F15D1BF9-2EF5-4487-A6F1-E3DAFEAAA340}"/>
    <hyperlink ref="R125" r:id="rId71" xr:uid="{8DF5E032-C544-4A88-8F47-30890AA0EC82}"/>
    <hyperlink ref="R128" r:id="rId72" xr:uid="{581A6B5F-F4BE-4E09-8745-603C42053C67}"/>
    <hyperlink ref="R131" r:id="rId73" xr:uid="{95C1D270-3EFA-404C-97AA-F846518D2275}"/>
    <hyperlink ref="R134" r:id="rId74" xr:uid="{A768017D-0459-46E6-961E-D8A069BDE529}"/>
    <hyperlink ref="R137" r:id="rId75" xr:uid="{3E1ECE05-01EB-4D1C-8220-D661B7835871}"/>
    <hyperlink ref="R140" r:id="rId76" xr:uid="{43FF94F0-2D19-44C8-807D-63D56149B650}"/>
    <hyperlink ref="R143" r:id="rId77" xr:uid="{1EA544E4-BEBD-49E8-AA31-598A440A7A64}"/>
    <hyperlink ref="R146" r:id="rId78" xr:uid="{972E8856-6EE9-49E9-A47D-68A9DAE3D401}"/>
    <hyperlink ref="R38" r:id="rId79" xr:uid="{236CCB0C-A33A-4376-A3BC-27D319875D1A}"/>
    <hyperlink ref="R41" r:id="rId80" xr:uid="{4AA47AD0-0E21-4FA3-AB5B-DDF0701F3C7F}"/>
    <hyperlink ref="R44" r:id="rId81" xr:uid="{441FBEA3-17A4-49F4-BACD-930272362165}"/>
    <hyperlink ref="R47" r:id="rId82" xr:uid="{176A495F-ED1D-416C-8354-349DDE3A567C}"/>
    <hyperlink ref="R50" r:id="rId83" xr:uid="{66430C2B-EB60-4442-BF09-38F8941148F5}"/>
    <hyperlink ref="R53" r:id="rId84" xr:uid="{F5D5B11A-8B01-4CD1-B690-06C96A34BDD9}"/>
    <hyperlink ref="R56" r:id="rId85" xr:uid="{B99DFA4D-0BEE-40FD-B7E0-9F4A8904D60F}"/>
    <hyperlink ref="R58" r:id="rId86" xr:uid="{9140F258-823F-49CE-89F6-DB4929452CF3}"/>
    <hyperlink ref="R61" r:id="rId87" xr:uid="{3AB33D09-1E43-4B4A-A309-A5460874174C}"/>
    <hyperlink ref="R64" r:id="rId88" xr:uid="{3B9E772E-2B59-4E48-BAF2-19F0A10EECD3}"/>
    <hyperlink ref="R67" r:id="rId89" xr:uid="{6968D73E-040D-4BC2-A6BC-707567DB8E0B}"/>
    <hyperlink ref="R70" r:id="rId90" xr:uid="{DF50482A-4599-418B-876E-FEE80EEB57FC}"/>
    <hyperlink ref="R73" r:id="rId91" xr:uid="{AFE0B2B5-2606-4B65-9F66-93D188C2EDBC}"/>
    <hyperlink ref="R76" r:id="rId92" xr:uid="{8E7F368A-324E-49AC-BE86-E73174518597}"/>
    <hyperlink ref="R79" r:id="rId93" xr:uid="{BB4FC1BF-D8F3-4046-863D-836C027AD78F}"/>
    <hyperlink ref="R82" r:id="rId94" xr:uid="{40E5852D-55EF-4FAB-BB13-DCCE453DE841}"/>
    <hyperlink ref="R85" r:id="rId95" xr:uid="{202EAD3E-C2A3-4F6C-B322-4E2729C2ED25}"/>
    <hyperlink ref="R88" r:id="rId96" xr:uid="{71F2E2D9-DEDD-4385-BD0C-36E9259836F9}"/>
    <hyperlink ref="R91" r:id="rId97" xr:uid="{F7BA5BFE-EEF0-400B-92EA-AE7487205103}"/>
    <hyperlink ref="R94" r:id="rId98" xr:uid="{08BF5A39-348D-4745-823E-E64C1F04D01A}"/>
    <hyperlink ref="R97" r:id="rId99" xr:uid="{A0C68877-ACCE-4D0F-876A-02D316A43364}"/>
    <hyperlink ref="R100" r:id="rId100" xr:uid="{6ECA61C1-D369-4E3F-8127-04F277D11704}"/>
    <hyperlink ref="R103" r:id="rId101" xr:uid="{F778ED7D-A041-43EE-BD35-9D4347B23174}"/>
    <hyperlink ref="R108" r:id="rId102" xr:uid="{025EBE0D-F2EB-475D-9FF6-CF6FA062D2B3}"/>
    <hyperlink ref="R111" r:id="rId103" xr:uid="{9885265E-14E3-4595-B0F4-B814B5D5CF3F}"/>
    <hyperlink ref="R114" r:id="rId104" xr:uid="{55A5F69D-8466-4D38-A035-D8D6178EEAF0}"/>
    <hyperlink ref="R117" r:id="rId105" xr:uid="{585D83EB-BFA2-49B7-84FD-2C2AD51AD878}"/>
    <hyperlink ref="R120" r:id="rId106" xr:uid="{DCABF943-5CB7-4F09-97B8-65C2689B5095}"/>
    <hyperlink ref="R123" r:id="rId107" xr:uid="{8954CCD2-0842-4BB7-8A90-E2EC44BA9A90}"/>
    <hyperlink ref="R126" r:id="rId108" xr:uid="{DE9307CA-977B-4BDC-802F-0F370222CCC8}"/>
    <hyperlink ref="R129" r:id="rId109" xr:uid="{B3F35C77-3696-44D7-8D5D-5CC31786A423}"/>
    <hyperlink ref="R132" r:id="rId110" xr:uid="{C3E91F3B-60D4-46A6-9A48-E4B4FA7F7B26}"/>
    <hyperlink ref="R135" r:id="rId111" xr:uid="{902741E7-DB0C-4330-9903-7E3A73EEE9FF}"/>
    <hyperlink ref="R138" r:id="rId112" xr:uid="{65CFEF0D-AEEF-4A38-A8AB-40F8E8A3DB7C}"/>
    <hyperlink ref="R141" r:id="rId113" xr:uid="{DF03580D-766E-422D-8ACB-864573B4FE1D}"/>
    <hyperlink ref="R144" r:id="rId114" xr:uid="{A4184C5B-F059-482B-9747-7B08BC71A74E}"/>
    <hyperlink ref="R147" r:id="rId115" xr:uid="{E3EAEEE9-3A7A-4388-9544-B43597FEA997}"/>
  </hyperlinks>
  <pageMargins left="0.7" right="0.7" top="0.75" bottom="0.75" header="0.3" footer="0.3"/>
  <tableParts count="1">
    <tablePart r:id="rId1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2025-04-15T16:07:53Z</dcterms:modified>
</cp:coreProperties>
</file>