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Github\SI5351 library\"/>
    </mc:Choice>
  </mc:AlternateContent>
  <xr:revisionPtr revIDLastSave="0" documentId="13_ncr:1_{65B99DC1-D138-4D69-819E-643DE3417FA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Usability" sheetId="2" r:id="rId2"/>
    <sheet name="Fout Cal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E13" i="3"/>
  <c r="K8" i="3"/>
  <c r="L8" i="3" s="1"/>
  <c r="N8" i="3" s="1"/>
  <c r="F8" i="3"/>
  <c r="K6" i="3"/>
  <c r="L6" i="3" s="1"/>
  <c r="N6" i="3" s="1"/>
  <c r="F13" i="3" l="1"/>
  <c r="G13" i="3" l="1"/>
  <c r="H13" i="3" s="1"/>
  <c r="I13" i="3" s="1"/>
  <c r="J13" i="3" s="1"/>
  <c r="K13" i="3" s="1"/>
  <c r="L13" i="3" l="1"/>
  <c r="M13" i="3" s="1"/>
  <c r="N13" i="3" s="1"/>
  <c r="O13" i="3" l="1"/>
  <c r="P13" i="3"/>
  <c r="Q13" i="3" l="1"/>
  <c r="R13" i="3" s="1"/>
</calcChain>
</file>

<file path=xl/sharedStrings.xml><?xml version="1.0" encoding="utf-8"?>
<sst xmlns="http://schemas.openxmlformats.org/spreadsheetml/2006/main" count="936" uniqueCount="420">
  <si>
    <t>Register Name</t>
  </si>
  <si>
    <t>Register #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</si>
  <si>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</si>
  <si>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</si>
  <si>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</si>
  <si>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</si>
  <si>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</si>
  <si>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</si>
  <si>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</si>
  <si>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</si>
  <si>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Device Status</t>
  </si>
  <si>
    <t>0x00</t>
  </si>
  <si>
    <t>Default Value (hex)</t>
  </si>
  <si>
    <t>System Init Status</t>
  </si>
  <si>
    <t>Read only</t>
  </si>
  <si>
    <t>Read/Write</t>
  </si>
  <si>
    <t>0 = ready
1 = initializing</t>
  </si>
  <si>
    <t>PLL B UNLOCK</t>
  </si>
  <si>
    <t>PLL A UNLOCK</t>
  </si>
  <si>
    <t>Clock In Not Present</t>
  </si>
  <si>
    <t>Reserved</t>
  </si>
  <si>
    <t>DO NOT CHANGE (reserved, but writable)</t>
  </si>
  <si>
    <t>Device Revision ID</t>
  </si>
  <si>
    <t>1 = unlock</t>
  </si>
  <si>
    <t>1 = No signal</t>
  </si>
  <si>
    <t>1 triggers interrupt in Si5351C</t>
  </si>
  <si>
    <t>Si5351C only</t>
  </si>
  <si>
    <t>Interrupt Status Sticky</t>
  </si>
  <si>
    <t>System Init Status Sticky</t>
  </si>
  <si>
    <t>1= initialization has occurred since this bit was last cleared</t>
  </si>
  <si>
    <t>PLL A UNLOCK Sticky</t>
  </si>
  <si>
    <t>PLL B UNLOCK Sticky</t>
  </si>
  <si>
    <t>Clock In Not Present Sticky</t>
  </si>
  <si>
    <t>1 = PLL B has lost lock since this bit was last cleared</t>
  </si>
  <si>
    <t>1 = PLL A has lost lock since this bit was last cleared</t>
  </si>
  <si>
    <t>1 = Clock Input has failed since this bit was last cleared</t>
  </si>
  <si>
    <t>Interrupt Status Mask</t>
  </si>
  <si>
    <t>System Init Status Mask</t>
  </si>
  <si>
    <t>PLL B UNLOCK Status Mask</t>
  </si>
  <si>
    <t>PLL A UNLOCK Status Mask</t>
  </si>
  <si>
    <t>Clock In Not Present Status Mask</t>
  </si>
  <si>
    <t>Si5351C Only</t>
  </si>
  <si>
    <t>1 = Don't set the INTR pin LOW when R0B7=1</t>
  </si>
  <si>
    <t>1 = Don't set the INTR pin LOW when R0B6=1</t>
  </si>
  <si>
    <t>1 = Don't set the INTR pin LOW when R0B5=1</t>
  </si>
  <si>
    <t>1 = Don't set the INTR pin LOW when R0B4=1</t>
  </si>
  <si>
    <t>Output Enable Control</t>
  </si>
  <si>
    <t>Disable Clk7 Output</t>
  </si>
  <si>
    <t>Disable Clk6 Output</t>
  </si>
  <si>
    <t>Disable Clk5 Output</t>
  </si>
  <si>
    <t>Disable Clk4 Output</t>
  </si>
  <si>
    <t>Disable Clk3 Output</t>
  </si>
  <si>
    <t>Disable Clk2 Output</t>
  </si>
  <si>
    <t>Disable Clk1 Output</t>
  </si>
  <si>
    <t>Disable Clk0 Output</t>
  </si>
  <si>
    <t>1 = disable Clk7 output</t>
  </si>
  <si>
    <t>1 = disable Clk6 output</t>
  </si>
  <si>
    <t>1 = disable Clk5 output</t>
  </si>
  <si>
    <t>1 = disable Clk4 output</t>
  </si>
  <si>
    <t>1 = disable Clk3 output</t>
  </si>
  <si>
    <t>1 = disable Clk2 output</t>
  </si>
  <si>
    <t>1 = disable Clk1 output</t>
  </si>
  <si>
    <t>1 = disable Clk0 output</t>
  </si>
  <si>
    <t>OEB Pin Enable Control</t>
  </si>
  <si>
    <t>OEB controls Clk7 output state</t>
  </si>
  <si>
    <t>OEB controls Clk6 output state</t>
  </si>
  <si>
    <t>OEB controls Clk5 output state</t>
  </si>
  <si>
    <t>OEB controls Clk4 output state</t>
  </si>
  <si>
    <t>OEB controls Clk3 output state</t>
  </si>
  <si>
    <t>OEB controls Clk2 output state</t>
  </si>
  <si>
    <t>OEB controls Clk1 output state</t>
  </si>
  <si>
    <t>OEB controls Clk0 output state</t>
  </si>
  <si>
    <t>1 = OEB pin does not control Clk_ output</t>
  </si>
  <si>
    <t>4-8</t>
  </si>
  <si>
    <t>??</t>
  </si>
  <si>
    <t>10-14</t>
  </si>
  <si>
    <t>15</t>
  </si>
  <si>
    <t>PLL Input Source</t>
  </si>
  <si>
    <t>?</t>
  </si>
  <si>
    <t>PLL B Source</t>
  </si>
  <si>
    <t>PLL A Source</t>
  </si>
  <si>
    <t>0 = XO is ref clock for PLL_
1 = CLKIN is ref clock for PLL_</t>
  </si>
  <si>
    <t>1 = XO is ref clock for PLL_
1 = CLKIN is ref clock for PLL_</t>
  </si>
  <si>
    <t>16-21</t>
  </si>
  <si>
    <t>CLK_ Power Down</t>
  </si>
  <si>
    <t>MS_ Integer Mode</t>
  </si>
  <si>
    <t xml:space="preserve">MS_ Source </t>
  </si>
  <si>
    <t>Invert CLK_ Output</t>
  </si>
  <si>
    <t>Output CLK_ Input Source</t>
  </si>
  <si>
    <t>CLK_ Output Drive Strength</t>
  </si>
  <si>
    <t>1 = CLK_ is powered down</t>
  </si>
  <si>
    <t>0 = MS_ operates in fractional mode
1 = MS_ operates in integer mode</t>
  </si>
  <si>
    <t>0 = PLL A
1 = PLL B (Si5351 A and C only) or VCXO(Si5351B Only)</t>
  </si>
  <si>
    <t>1 = invert output</t>
  </si>
  <si>
    <t>00 = XO
01 = CLKIN
10 = Reserved. Do not use
11 = MS_</t>
  </si>
  <si>
    <t>00 = 2 mA
01 = 4 mA
10 = 6 mA
11 = 8 mA</t>
  </si>
  <si>
    <t>CLK3/CLK7 Disable State</t>
  </si>
  <si>
    <t>Clk 3-0/7-4 Disable State</t>
  </si>
  <si>
    <t>22/23</t>
  </si>
  <si>
    <t>CLK6/CLK7 Control</t>
  </si>
  <si>
    <t>24/25</t>
  </si>
  <si>
    <t>CLK0-CLK5 Control</t>
  </si>
  <si>
    <t>00 = XO
01 = CLKIN
10 = Reserved. Do not use.
11 = MS_</t>
  </si>
  <si>
    <t>CLK2/CLK6 Disable State</t>
  </si>
  <si>
    <t>CLK1/CLK5 Disable State</t>
  </si>
  <si>
    <t>CLK0/CLK4 Disable State</t>
  </si>
  <si>
    <t>00 = CLK_ set LOW when disabled
01 = CLK_ set HIGH when disabled
10 = CLK_ set HIGH-Z when disabled
11 = CLK_ is never disabled</t>
  </si>
  <si>
    <t>Register map for 10-MSOP and 20-QFN packages only!</t>
  </si>
  <si>
    <t>No Crystal Signal</t>
  </si>
  <si>
    <t>0</t>
  </si>
  <si>
    <t>No Crystal Signal Sticky</t>
  </si>
  <si>
    <t>1 = Crystal signal has been lost since this bit was last cleared</t>
  </si>
  <si>
    <t>No Crystal Signal Status Mask</t>
  </si>
  <si>
    <t>1 = Don't set the INTR pin LOW when R0B3=1</t>
  </si>
  <si>
    <t>CLKIN Input Divider</t>
  </si>
  <si>
    <t>00 = divide by 1
01 = divide by 2
10 = divide by 4
11 = divide by 8</t>
  </si>
  <si>
    <t>=1 (SI5351C Only)</t>
  </si>
  <si>
    <t>FBA/FBB MS Integer Mode</t>
  </si>
  <si>
    <t>1 = force Feedback A MS into integer mode</t>
  </si>
  <si>
    <t>Set to 1 when programming</t>
  </si>
  <si>
    <t>0xXX</t>
  </si>
  <si>
    <t>26, 27</t>
  </si>
  <si>
    <t>MultiSynth NA denom [15:8], [7:0]</t>
  </si>
  <si>
    <t>MSNA denominator bits [15:8], [7:0]</t>
  </si>
  <si>
    <t>28</t>
  </si>
  <si>
    <t>MultiSynth NA integer [17:16]</t>
  </si>
  <si>
    <t>Unused</t>
  </si>
  <si>
    <t>MSNA integer bits [17:16]</t>
  </si>
  <si>
    <t>Multisynth NA integer [15:8], [7:0]</t>
  </si>
  <si>
    <t>29, 30</t>
  </si>
  <si>
    <t>MSNA integer bits [15:8], [7:0]</t>
  </si>
  <si>
    <t>31</t>
  </si>
  <si>
    <t>MSNA denom bits [19:16]</t>
  </si>
  <si>
    <t>MSNA numer bits [19:16]</t>
  </si>
  <si>
    <t>MultiSynth NA numer/denom [19:16]</t>
  </si>
  <si>
    <t>Multisynth NA numer [15:8], [7:0]</t>
  </si>
  <si>
    <t>32, 33</t>
  </si>
  <si>
    <t>MSNA numer bits [15:8], [7:0]</t>
  </si>
  <si>
    <t>Part of the 18 bit integer for the PLL A Feedback MS Divider</t>
  </si>
  <si>
    <t>Part of the 20 bit denominator for the fractional part of the PLL A Feedback MS Divider</t>
  </si>
  <si>
    <t>Part of the 20 bit numerator for the fractional part of the PLL A Feedback MS Divider</t>
  </si>
  <si>
    <t>Part of the 20 bit numerator for the fractional part of the PLL A MS Divider</t>
  </si>
  <si>
    <t>34, 35</t>
  </si>
  <si>
    <t>MultiSynth NB denom [15:8], [7:0]</t>
  </si>
  <si>
    <t>MSNB denominator bits [15:8], [7:0]</t>
  </si>
  <si>
    <t>Part of the 20 bit denominator for the fractional part of the PLL B Feedback MS Divider</t>
  </si>
  <si>
    <t>36</t>
  </si>
  <si>
    <t>MultiSynth NB integer [17:16]</t>
  </si>
  <si>
    <t>Part of the 18 bit integer for the PLL B Feedback MS Divider</t>
  </si>
  <si>
    <t>MSNB integer bits [17:16]</t>
  </si>
  <si>
    <t>Multisynth NB integer [15:8], [7:0]</t>
  </si>
  <si>
    <t>MSNB integer bits [15:8], [7:0]</t>
  </si>
  <si>
    <t>37, 38</t>
  </si>
  <si>
    <t>39</t>
  </si>
  <si>
    <t>MultiSynth NB numer/denom [19:16]</t>
  </si>
  <si>
    <t>MSNB denom bits [19:16]</t>
  </si>
  <si>
    <t>MSNB numer bits [19:16]</t>
  </si>
  <si>
    <t>Part of the 20 bit numerator for the fractional part of the PLL B Feedback MS Divider</t>
  </si>
  <si>
    <t>40, 41</t>
  </si>
  <si>
    <t>Multisynth NB numer [15:8], [7:0]</t>
  </si>
  <si>
    <t>MSNB numer bits [15:8], [7:0]</t>
  </si>
  <si>
    <t>Part of the 20 bit numerator for the fractional part of the PLL B MS Divider</t>
  </si>
  <si>
    <t>MS0 denom [15:8], [7:0]</t>
  </si>
  <si>
    <t>42, 43</t>
  </si>
  <si>
    <t>MS0 denominator bits [15:8], [7:0]</t>
  </si>
  <si>
    <t>44</t>
  </si>
  <si>
    <t>R0 Output Divider</t>
  </si>
  <si>
    <t>R0 Misc Param</t>
  </si>
  <si>
    <t>MS0 Divide By 4 Enable</t>
  </si>
  <si>
    <t>MS0 integer bits [17:16]</t>
  </si>
  <si>
    <t>11 = Divide by 4 enabled
00 = Divide by a value other than 4</t>
  </si>
  <si>
    <t>Part of the 18 bit integer MS0 divider</t>
  </si>
  <si>
    <t>000b: divide by 1
001b: divide by 2
010b: divide by 4
011b: divide by 8
100b: divide by 16
101b: divide by 32
110b: divide by 64
111b: divide by 128</t>
  </si>
  <si>
    <t>45, 46</t>
  </si>
  <si>
    <t>MS0 int [15:8], [7:0]</t>
  </si>
  <si>
    <t>MS0 integer bits [15:8], [7:0]</t>
  </si>
  <si>
    <t>47</t>
  </si>
  <si>
    <t>MS0 denom/numer [19:16]</t>
  </si>
  <si>
    <t>MS0 denom bits [19:16]</t>
  </si>
  <si>
    <t>MS0 numer bits [19:16]</t>
  </si>
  <si>
    <t>Part of the 20 bit denominator for the fractional part of the MS0 divider.</t>
  </si>
  <si>
    <t>Part of the 20 bit numerator for the fractional part of the MS0 divider.</t>
  </si>
  <si>
    <t>48, 49</t>
  </si>
  <si>
    <t>MS0 numer [15:8], [7:0]</t>
  </si>
  <si>
    <t>MS0 numer bits [15:8], [7:0]</t>
  </si>
  <si>
    <t>50-89</t>
  </si>
  <si>
    <t>MS1 - MS5 Params</t>
  </si>
  <si>
    <t>To get the register numbers for the MS1-MS5 config registers, multiply the MS number by 8 and add the MS0 register number (registers 42 - 49) for the paramater of intrest .</t>
  </si>
  <si>
    <t>Must be greater than or equal to 0x06, aka divide by 6. Fractional ratios and integer ratios smaller than 6 are invalid.</t>
  </si>
  <si>
    <t>90, 91</t>
  </si>
  <si>
    <t>MS6, MS7 divider</t>
  </si>
  <si>
    <t>MS6, MS7 integer divide ratio</t>
  </si>
  <si>
    <t>92</t>
  </si>
  <si>
    <t>R7 Output divider</t>
  </si>
  <si>
    <t>R6 and R7 output divider</t>
  </si>
  <si>
    <t>R6 Output divider</t>
  </si>
  <si>
    <t>93-148</t>
  </si>
  <si>
    <t>149</t>
  </si>
  <si>
    <t>SS enable / SSDN P2 [14:8]</t>
  </si>
  <si>
    <t>Spread Spectrum Enable</t>
  </si>
  <si>
    <t>1 = enable</t>
  </si>
  <si>
    <t>On Si5351 A/B, the SSEN input pin must also be HIGH</t>
  </si>
  <si>
    <t>SSDN P2 bits [14:8]</t>
  </si>
  <si>
    <t>PLL A Spread Spectrum Down Parameter 2 bits [14:8]</t>
  </si>
  <si>
    <t>150</t>
  </si>
  <si>
    <t>SSDN P2 [7:0]</t>
  </si>
  <si>
    <t>SSDN P2 bits [7:0]</t>
  </si>
  <si>
    <t>PLL A Spread Spectrum Down Parameter 2 bits [7:0]</t>
  </si>
  <si>
    <t>151</t>
  </si>
  <si>
    <t>SS Mode / SSDN P3 [14:8]</t>
  </si>
  <si>
    <t>Spread Spectrum Mode</t>
  </si>
  <si>
    <t>0 = Down spread
1 = Center spread</t>
  </si>
  <si>
    <t>SSDN P3 bits [14:8]</t>
  </si>
  <si>
    <t>PLL A Spread Spectrum Down Parameter 3 bits [14:8]</t>
  </si>
  <si>
    <t>152</t>
  </si>
  <si>
    <t>SSDN P3 [7:0]</t>
  </si>
  <si>
    <t>SSDN P3 bits [7:0]</t>
  </si>
  <si>
    <t>PLL A Spread Spectrum Down Parameter 3 bits [7:0]</t>
  </si>
  <si>
    <t>153</t>
  </si>
  <si>
    <t>SSDN P1 bits [7:0]</t>
  </si>
  <si>
    <t>PLL A Spread Spectrum Down Parameter 1 bits [7:0]</t>
  </si>
  <si>
    <t>154</t>
  </si>
  <si>
    <t>SSUDP [11:8] / SSDN P1 [11:8]</t>
  </si>
  <si>
    <t>Spread Spectrum Up Down Parameter bits [11:8]</t>
  </si>
  <si>
    <t>SSDN P1 bits [11:8]</t>
  </si>
  <si>
    <t>155</t>
  </si>
  <si>
    <t>SSUDP [7:0]</t>
  </si>
  <si>
    <t>Spread Spectrum Up Down Parameter bits [7:0]</t>
  </si>
  <si>
    <t>156</t>
  </si>
  <si>
    <t>SSUP P2 [14:8]</t>
  </si>
  <si>
    <t>SSUP P2 bits [7:0]</t>
  </si>
  <si>
    <t>PLL A Spread Spectrum Up Parameter 2 bits [7:0]</t>
  </si>
  <si>
    <t>157</t>
  </si>
  <si>
    <t>SSUP P2 bits [14:8]</t>
  </si>
  <si>
    <t>PLL A Spread Spectrum Up Parameter 2 bits [14:8]</t>
  </si>
  <si>
    <t>SSUP P2 [7:0]</t>
  </si>
  <si>
    <t>158</t>
  </si>
  <si>
    <t>SSUP P3 [14:8]</t>
  </si>
  <si>
    <t>SSUP P3 bits [14:8]</t>
  </si>
  <si>
    <t>PLL A Spread Spectrum Up Parameter 3 bits [14:8]</t>
  </si>
  <si>
    <t>SSUP P3 [7:0]</t>
  </si>
  <si>
    <t>SSUP P3 bits [7:0]</t>
  </si>
  <si>
    <t>PLL A Spread Spectrum Up Parameter 3 bits [7:0]</t>
  </si>
  <si>
    <t>159</t>
  </si>
  <si>
    <t>160</t>
  </si>
  <si>
    <t>SSUP P1 [7:0]</t>
  </si>
  <si>
    <t>SSUP P1 bits [7:0]</t>
  </si>
  <si>
    <t>PLL A Spread Spectrum Up Parameter 1 bits [7:0]</t>
  </si>
  <si>
    <t>161</t>
  </si>
  <si>
    <t>SSUP P1 [11:8]</t>
  </si>
  <si>
    <t>SS NCLK</t>
  </si>
  <si>
    <t>SSUP P1 bits [11:8]</t>
  </si>
  <si>
    <t>PLL A Spread Spectrum Up Parameter 1 bits [11:8]</t>
  </si>
  <si>
    <t>162</t>
  </si>
  <si>
    <t>VCXO Param [7:0]</t>
  </si>
  <si>
    <t>VCXO Param bits [7:0]</t>
  </si>
  <si>
    <t>VCXO Parameter bits [7:0]</t>
  </si>
  <si>
    <t>163</t>
  </si>
  <si>
    <t>VCXO Param [15:8]</t>
  </si>
  <si>
    <t>VCXO Param bits [15:8]</t>
  </si>
  <si>
    <t>VCXO Parameter bits [15:8]</t>
  </si>
  <si>
    <t>164</t>
  </si>
  <si>
    <t>VCXO Param [21:16]</t>
  </si>
  <si>
    <t>VCXO Param bits [22:16]</t>
  </si>
  <si>
    <t>VCXO Parameter bits [22:16]</t>
  </si>
  <si>
    <t>165 - 170</t>
  </si>
  <si>
    <t>CLK0 - CLK5 initial delay</t>
  </si>
  <si>
    <t>CLK_ initial phase offset</t>
  </si>
  <si>
    <t>0x0</t>
  </si>
  <si>
    <t>uint7_t where 1 LSB is a delay of  period of the VCO/PLL associated with the output / 4</t>
  </si>
  <si>
    <t>171-176</t>
  </si>
  <si>
    <t>177</t>
  </si>
  <si>
    <t>PLL Reset</t>
  </si>
  <si>
    <t>PLL B Reset</t>
  </si>
  <si>
    <t>PLL A Reset</t>
  </si>
  <si>
    <t>Write 1 to reset PLL B</t>
  </si>
  <si>
    <t>Self Clearing</t>
  </si>
  <si>
    <t>Write 1 to reset PLL A</t>
  </si>
  <si>
    <t>178-182</t>
  </si>
  <si>
    <t>183</t>
  </si>
  <si>
    <t>XO internal cap select</t>
  </si>
  <si>
    <t>0b11XX  XXXX</t>
  </si>
  <si>
    <t>Crystal internal capacitance select</t>
  </si>
  <si>
    <t>00 = Reserved. Do not select this option.
01 = 6 pF
10 = 8 pF
11 = 10 pF</t>
  </si>
  <si>
    <t>184 - 186</t>
  </si>
  <si>
    <t>187</t>
  </si>
  <si>
    <t>Fanout Control</t>
  </si>
  <si>
    <t>CLKIN Fanout Enable</t>
  </si>
  <si>
    <t>XO Fanout Enable</t>
  </si>
  <si>
    <t>MS_ Fanout EN</t>
  </si>
  <si>
    <t>0xX</t>
  </si>
  <si>
    <t>1</t>
  </si>
  <si>
    <t>188 - 255</t>
  </si>
  <si>
    <t>To Implement?</t>
  </si>
  <si>
    <t>Comment</t>
  </si>
  <si>
    <t>Group</t>
  </si>
  <si>
    <t>Status</t>
  </si>
  <si>
    <t>VCO</t>
  </si>
  <si>
    <t>R0</t>
  </si>
  <si>
    <t>R1</t>
  </si>
  <si>
    <t>R2</t>
  </si>
  <si>
    <t>R3</t>
  </si>
  <si>
    <t>R4</t>
  </si>
  <si>
    <t>R5</t>
  </si>
  <si>
    <t>Spread Spectrum</t>
  </si>
  <si>
    <t>R Phase</t>
  </si>
  <si>
    <t>Cap Sel</t>
  </si>
  <si>
    <t>Fanout Enable</t>
  </si>
  <si>
    <t>SSEN, SSDN P2</t>
  </si>
  <si>
    <t>SSDN P2</t>
  </si>
  <si>
    <t>SSC Mode, SSDN P3</t>
  </si>
  <si>
    <t>SSDN P3</t>
  </si>
  <si>
    <t>SSDN P1</t>
  </si>
  <si>
    <t>SSUDP, SSDN P1</t>
  </si>
  <si>
    <t>SSUDP</t>
  </si>
  <si>
    <t>SSUP P2</t>
  </si>
  <si>
    <t>SSUP P3</t>
  </si>
  <si>
    <t>SSUP P1</t>
  </si>
  <si>
    <t>Sticky Bits</t>
  </si>
  <si>
    <t>Status Masks</t>
  </si>
  <si>
    <t>Output Disable bits</t>
  </si>
  <si>
    <t>OEB Pin Enable Control Mask</t>
  </si>
  <si>
    <t>Input SRC</t>
  </si>
  <si>
    <t>R G</t>
  </si>
  <si>
    <t>Clock 0 Control</t>
  </si>
  <si>
    <t>Clock 1 Control</t>
  </si>
  <si>
    <t>Clock 2 Control</t>
  </si>
  <si>
    <t>Clock 3 Control</t>
  </si>
  <si>
    <t>Clock 4 Control</t>
  </si>
  <si>
    <t>Clock 5 Control</t>
  </si>
  <si>
    <t>Clock 7 Control</t>
  </si>
  <si>
    <t>CLK3-CLK0 Disable State</t>
  </si>
  <si>
    <t>CLK7-CLK4 Disable State</t>
  </si>
  <si>
    <t>PLL Config</t>
  </si>
  <si>
    <t>PLL A P3</t>
  </si>
  <si>
    <t>PLL A P1</t>
  </si>
  <si>
    <t>PLL A P2</t>
  </si>
  <si>
    <t>PLL A P3, P2</t>
  </si>
  <si>
    <t>PLL B P3</t>
  </si>
  <si>
    <t>PLL B P1</t>
  </si>
  <si>
    <t>PLL B P3, P2</t>
  </si>
  <si>
    <t>PLL B P2</t>
  </si>
  <si>
    <t>MS0 P3</t>
  </si>
  <si>
    <t>MS0 P4</t>
  </si>
  <si>
    <t>R Cont</t>
  </si>
  <si>
    <t>R0 Div, MS0 /4, MS0 P1</t>
  </si>
  <si>
    <t>MS0 P1</t>
  </si>
  <si>
    <t>MS0 P3, P2</t>
  </si>
  <si>
    <t>MS0 P2</t>
  </si>
  <si>
    <t>MS1 P3</t>
  </si>
  <si>
    <t>MS1 P4</t>
  </si>
  <si>
    <t>R1 Div, MS1 /4, MS1 P1</t>
  </si>
  <si>
    <t>MS1 P1</t>
  </si>
  <si>
    <t>MS1 P3, P2</t>
  </si>
  <si>
    <t>MS1 P2</t>
  </si>
  <si>
    <t>MS2 P3</t>
  </si>
  <si>
    <t>MS2 P4</t>
  </si>
  <si>
    <t>R2 Div, MS2 /4, MS2 P1</t>
  </si>
  <si>
    <t>MS2 P1</t>
  </si>
  <si>
    <t>MS2 P3, P2</t>
  </si>
  <si>
    <t>MS2 P2</t>
  </si>
  <si>
    <t>MS3 P3</t>
  </si>
  <si>
    <t>MS3 P4</t>
  </si>
  <si>
    <t>R3 Div, MS3 /4, MS3 P1</t>
  </si>
  <si>
    <t>MS3 P1</t>
  </si>
  <si>
    <t>MS3 P3, P2</t>
  </si>
  <si>
    <t>MS3 P2</t>
  </si>
  <si>
    <t>MS4 P3</t>
  </si>
  <si>
    <t>MS4 P4</t>
  </si>
  <si>
    <t>R4 Div, MS4 /4, MS4 P1</t>
  </si>
  <si>
    <t>MS4 P1</t>
  </si>
  <si>
    <t>MS4 P3, P2</t>
  </si>
  <si>
    <t>MS4 P2</t>
  </si>
  <si>
    <t>MS5 P3</t>
  </si>
  <si>
    <t>MS5 P4</t>
  </si>
  <si>
    <t>R5 Div, MS5 /4, MS5 P1</t>
  </si>
  <si>
    <t>MS5 P1</t>
  </si>
  <si>
    <t>MS5 P3, P2</t>
  </si>
  <si>
    <t>MS5 P2</t>
  </si>
  <si>
    <t>MS6 P1</t>
  </si>
  <si>
    <t>MS7 P1</t>
  </si>
  <si>
    <t>R6/R7 Dividers</t>
  </si>
  <si>
    <t>set to 0b11X1 XXXX</t>
  </si>
  <si>
    <t>CLK DIS</t>
  </si>
  <si>
    <t>CLK IN</t>
  </si>
  <si>
    <t>Clock 6 Control</t>
  </si>
  <si>
    <t>Update spread spectrum after changing</t>
  </si>
  <si>
    <t>R Other</t>
  </si>
  <si>
    <t>Status Register</t>
  </si>
  <si>
    <t>Init</t>
  </si>
  <si>
    <t>Update Only?</t>
  </si>
  <si>
    <t>Idle RAM utilized (bytes)</t>
  </si>
  <si>
    <t>Output#</t>
  </si>
  <si>
    <t>PLL Mode</t>
  </si>
  <si>
    <t>int</t>
  </si>
  <si>
    <t>0-5</t>
  </si>
  <si>
    <t>PLL Mult</t>
  </si>
  <si>
    <t>MS_ Mode</t>
  </si>
  <si>
    <t>MS_ int</t>
  </si>
  <si>
    <t>MS_ numer</t>
  </si>
  <si>
    <t>MS_ denom</t>
  </si>
  <si>
    <t>R_ Divider</t>
  </si>
  <si>
    <t>MS_  decimal</t>
  </si>
  <si>
    <t>frac</t>
  </si>
  <si>
    <t>Wanted freq (kHz)</t>
  </si>
  <si>
    <t>PLL FREQ (MHz)</t>
  </si>
  <si>
    <t>wanted freq * _</t>
  </si>
  <si>
    <t>Min divider setting</t>
  </si>
  <si>
    <t>Required MS_ Out freq in kHz for a given R_ Out divider value</t>
  </si>
  <si>
    <t>Min MS_ Out freq</t>
  </si>
  <si>
    <t>based on min R_ divider calc</t>
  </si>
  <si>
    <t>MS_ Divider</t>
  </si>
  <si>
    <t>PLL Multiplier</t>
  </si>
  <si>
    <t>Min PLL Freq (kHz)</t>
  </si>
  <si>
    <t>O_ Freq (Hz)</t>
  </si>
  <si>
    <t>MS_ Freq (Hz)</t>
  </si>
  <si>
    <t>numer</t>
  </si>
  <si>
    <t>denom</t>
  </si>
  <si>
    <t>MS_ Out &gt; 500 kHz</t>
  </si>
  <si>
    <t>PLL Freq &gt; 600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</si>
</sst>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  <numFmt numFmtId="166" formatCode="_(* #,##0.000000_);_(* \(#,##0.000000\);_(* &quot;-&quot;??_);_(@_)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2">
    <xf numFmtId="0" fontId="0" fillId="0" borderId="0" xfId="0"/>
    <xf numFmtId="49" fontId="0" fillId="0" borderId="0" xfId="0" applyNumberFormat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6" borderId="0" xfId="0" applyFill="1"/>
    <xf numFmtId="43" fontId="0" fillId="0" borderId="0" xfId="1" applyFont="1"/>
    <xf numFmtId="43" fontId="0" fillId="6" borderId="0" xfId="1" applyFont="1" applyFill="1"/>
    <xf numFmtId="43" fontId="0" fillId="0" borderId="0" xfId="0" applyNumberFormat="1"/>
    <xf numFmtId="165" fontId="0" fillId="6" borderId="0" xfId="0" applyNumberFormat="1" applyFill="1"/>
    <xf numFmtId="164" fontId="0" fillId="0" borderId="0" xfId="1" applyNumberFormat="1" applyFont="1"/>
    <xf numFmtId="166" fontId="0" fillId="7" borderId="0" xfId="0" applyNumberFormat="1" applyFill="1"/>
    <xf numFmtId="167" fontId="0" fillId="7" borderId="0" xfId="0" applyNumberFormat="1" applyFill="1"/>
    <xf numFmtId="167" fontId="0" fillId="7" borderId="0" xfId="1" applyNumberFormat="1" applyFont="1" applyFill="1"/>
    <xf numFmtId="49" fontId="0" fillId="5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5" borderId="8" xfId="0" applyNumberFormat="1" applyFill="1" applyBorder="1" applyAlignment="1">
      <alignment horizontal="center" vertical="center" wrapText="1"/>
    </xf>
    <xf numFmtId="49" fontId="0" fillId="5" borderId="9" xfId="0" applyNumberForma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  <xf numFmtId="49" fontId="0" fillId="3" borderId="8" xfId="0" applyNumberFormat="1" applyFill="1" applyBorder="1" applyAlignment="1">
      <alignment horizontal="center" vertical="center" wrapText="1"/>
    </xf>
    <xf numFmtId="49" fontId="0" fillId="3" borderId="9" xfId="0" applyNumberFormat="1" applyFill="1" applyBorder="1" applyAlignment="1">
      <alignment horizontal="center" vertical="center" wrapText="1"/>
    </xf>
    <xf numFmtId="49" fontId="0" fillId="5" borderId="14" xfId="0" applyNumberForma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3" borderId="14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M221"/>
  <sheetViews>
    <sheetView topLeftCell="A89" workbookViewId="0">
      <selection activeCell="E97" sqref="E97"/>
    </sheetView>
  </sheetViews>
  <sheetFormatPr defaultRowHeight="14.4" x14ac:dyDescent="0.3"/>
  <cols>
    <col min="1" max="2" width="8.88671875" style="1"/>
    <col min="3" max="3" width="12.88671875" style="1" bestFit="1" customWidth="1"/>
    <col min="4" max="4" width="16.5546875" style="15" bestFit="1" customWidth="1"/>
    <col min="5" max="5" width="11.77734375" style="1" customWidth="1"/>
    <col min="6" max="7" width="10.88671875" style="1" customWidth="1"/>
    <col min="8" max="8" width="11.5546875" style="1" customWidth="1"/>
    <col min="9" max="9" width="14.21875" style="1" customWidth="1"/>
    <col min="10" max="10" width="13.33203125" style="1" customWidth="1"/>
    <col min="11" max="12" width="8.88671875" style="1"/>
    <col min="13" max="13" width="8.88671875" style="11"/>
    <col min="14" max="16384" width="8.88671875" style="1"/>
  </cols>
  <sheetData>
    <row r="4" spans="2:13" x14ac:dyDescent="0.3">
      <c r="E4" s="13" t="s">
        <v>14</v>
      </c>
    </row>
    <row r="5" spans="2:13" x14ac:dyDescent="0.3">
      <c r="E5" s="14" t="s">
        <v>15</v>
      </c>
    </row>
    <row r="6" spans="2:13" ht="57.6" x14ac:dyDescent="0.3">
      <c r="E6" s="3" t="s">
        <v>21</v>
      </c>
      <c r="H6" s="41" t="s">
        <v>107</v>
      </c>
      <c r="I6" s="41"/>
      <c r="J6" s="41"/>
    </row>
    <row r="8" spans="2:13" ht="28.8" x14ac:dyDescent="0.3">
      <c r="B8" s="1" t="s">
        <v>1</v>
      </c>
      <c r="C8" s="1" t="s">
        <v>0</v>
      </c>
      <c r="D8" s="15" t="s">
        <v>12</v>
      </c>
      <c r="E8" s="1" t="s">
        <v>2</v>
      </c>
      <c r="F8" s="1" t="s">
        <v>3</v>
      </c>
      <c r="G8" s="1" t="s">
        <v>4</v>
      </c>
      <c r="H8" s="1" t="s">
        <v>5</v>
      </c>
      <c r="I8" s="1" t="s">
        <v>6</v>
      </c>
      <c r="J8" s="1" t="s">
        <v>7</v>
      </c>
      <c r="K8" s="1" t="s">
        <v>8</v>
      </c>
      <c r="L8" s="1" t="s">
        <v>9</v>
      </c>
    </row>
    <row r="10" spans="2:13" s="2" customFormat="1" ht="30" customHeight="1" x14ac:dyDescent="0.3">
      <c r="B10" s="2">
        <v>0</v>
      </c>
      <c r="C10" s="2" t="s">
        <v>10</v>
      </c>
      <c r="D10" s="16" t="s">
        <v>11</v>
      </c>
      <c r="E10" s="4" t="s">
        <v>13</v>
      </c>
      <c r="F10" s="4" t="s">
        <v>17</v>
      </c>
      <c r="G10" s="4" t="s">
        <v>18</v>
      </c>
      <c r="H10" s="4" t="s">
        <v>19</v>
      </c>
      <c r="I10" s="7" t="s">
        <v>108</v>
      </c>
      <c r="J10" s="7" t="s">
        <v>20</v>
      </c>
      <c r="K10" s="42" t="s">
        <v>22</v>
      </c>
      <c r="L10" s="42"/>
      <c r="M10" s="12"/>
    </row>
    <row r="11" spans="2:13" ht="43.2" x14ac:dyDescent="0.3">
      <c r="E11" s="1" t="s">
        <v>16</v>
      </c>
      <c r="F11" s="1" t="s">
        <v>23</v>
      </c>
      <c r="G11" s="1" t="s">
        <v>23</v>
      </c>
      <c r="H11" s="1" t="s">
        <v>24</v>
      </c>
      <c r="I11" s="1" t="s">
        <v>24</v>
      </c>
      <c r="J11" s="1">
        <v>0</v>
      </c>
      <c r="K11" s="1">
        <v>0</v>
      </c>
      <c r="L11" s="1">
        <v>0</v>
      </c>
    </row>
    <row r="12" spans="2:13" ht="57.6" x14ac:dyDescent="0.3">
      <c r="F12" s="1" t="s">
        <v>25</v>
      </c>
      <c r="G12" s="1" t="s">
        <v>25</v>
      </c>
      <c r="H12" s="1" t="s">
        <v>26</v>
      </c>
      <c r="I12" s="1" t="s">
        <v>25</v>
      </c>
    </row>
    <row r="15" spans="2:13" s="2" customFormat="1" ht="43.2" x14ac:dyDescent="0.3">
      <c r="B15" s="2">
        <v>1</v>
      </c>
      <c r="C15" s="2" t="s">
        <v>27</v>
      </c>
      <c r="D15" s="16" t="s">
        <v>11</v>
      </c>
      <c r="E15" s="5" t="s">
        <v>28</v>
      </c>
      <c r="F15" s="5" t="s">
        <v>31</v>
      </c>
      <c r="G15" s="5" t="s">
        <v>30</v>
      </c>
      <c r="H15" s="5" t="s">
        <v>32</v>
      </c>
      <c r="I15" s="9" t="s">
        <v>110</v>
      </c>
      <c r="J15" s="43" t="s">
        <v>20</v>
      </c>
      <c r="K15" s="43"/>
      <c r="L15" s="43"/>
      <c r="M15" s="12"/>
    </row>
    <row r="16" spans="2:13" ht="86.4" x14ac:dyDescent="0.3">
      <c r="E16" s="1" t="s">
        <v>29</v>
      </c>
      <c r="F16" s="1" t="s">
        <v>33</v>
      </c>
      <c r="G16" s="1" t="s">
        <v>34</v>
      </c>
      <c r="H16" s="1" t="s">
        <v>35</v>
      </c>
      <c r="I16" s="1" t="s">
        <v>111</v>
      </c>
      <c r="J16" s="1" t="s">
        <v>109</v>
      </c>
      <c r="K16" s="1">
        <v>0</v>
      </c>
      <c r="L16" s="1">
        <v>0</v>
      </c>
    </row>
    <row r="17" spans="2:13" x14ac:dyDescent="0.3">
      <c r="H17" s="1" t="s">
        <v>26</v>
      </c>
    </row>
    <row r="19" spans="2:13" s="2" customFormat="1" ht="57.6" x14ac:dyDescent="0.3">
      <c r="B19" s="2">
        <v>2</v>
      </c>
      <c r="C19" s="2" t="s">
        <v>36</v>
      </c>
      <c r="D19" s="16" t="s">
        <v>11</v>
      </c>
      <c r="E19" s="5" t="s">
        <v>37</v>
      </c>
      <c r="F19" s="5" t="s">
        <v>38</v>
      </c>
      <c r="G19" s="5" t="s">
        <v>39</v>
      </c>
      <c r="H19" s="5" t="s">
        <v>40</v>
      </c>
      <c r="I19" s="10" t="s">
        <v>112</v>
      </c>
      <c r="J19" s="43" t="s">
        <v>20</v>
      </c>
      <c r="K19" s="43"/>
      <c r="L19" s="43"/>
      <c r="M19" s="12"/>
    </row>
    <row r="20" spans="2:13" ht="86.4" x14ac:dyDescent="0.3">
      <c r="E20" s="1" t="s">
        <v>42</v>
      </c>
      <c r="F20" s="1" t="s">
        <v>43</v>
      </c>
      <c r="G20" s="1" t="s">
        <v>44</v>
      </c>
      <c r="H20" s="1" t="s">
        <v>45</v>
      </c>
      <c r="I20" s="1" t="s">
        <v>113</v>
      </c>
      <c r="J20" s="1">
        <v>0</v>
      </c>
      <c r="K20" s="1">
        <v>0</v>
      </c>
      <c r="L20" s="1">
        <v>0</v>
      </c>
    </row>
    <row r="21" spans="2:13" ht="28.8" x14ac:dyDescent="0.3">
      <c r="E21" s="1" t="s">
        <v>41</v>
      </c>
      <c r="F21" s="1" t="s">
        <v>41</v>
      </c>
      <c r="G21" s="1" t="s">
        <v>41</v>
      </c>
      <c r="H21" s="1" t="s">
        <v>41</v>
      </c>
      <c r="I21" s="1" t="s">
        <v>41</v>
      </c>
    </row>
    <row r="23" spans="2:13" s="2" customFormat="1" ht="43.2" x14ac:dyDescent="0.3">
      <c r="B23" s="2">
        <v>3</v>
      </c>
      <c r="C23" s="2" t="s">
        <v>46</v>
      </c>
      <c r="D23" s="16" t="s">
        <v>11</v>
      </c>
      <c r="E23" s="5" t="s">
        <v>47</v>
      </c>
      <c r="F23" s="5" t="s">
        <v>48</v>
      </c>
      <c r="G23" s="5" t="s">
        <v>49</v>
      </c>
      <c r="H23" s="5" t="s">
        <v>50</v>
      </c>
      <c r="I23" s="5" t="s">
        <v>51</v>
      </c>
      <c r="J23" s="5" t="s">
        <v>52</v>
      </c>
      <c r="K23" s="5" t="s">
        <v>53</v>
      </c>
      <c r="L23" s="5" t="s">
        <v>54</v>
      </c>
      <c r="M23" s="12"/>
    </row>
    <row r="24" spans="2:13" ht="57.6" x14ac:dyDescent="0.3">
      <c r="E24" s="1" t="s">
        <v>55</v>
      </c>
      <c r="F24" s="1" t="s">
        <v>56</v>
      </c>
      <c r="G24" s="1" t="s">
        <v>57</v>
      </c>
      <c r="H24" s="1" t="s">
        <v>58</v>
      </c>
      <c r="I24" s="1" t="s">
        <v>59</v>
      </c>
      <c r="J24" s="1" t="s">
        <v>60</v>
      </c>
      <c r="K24" s="1" t="s">
        <v>61</v>
      </c>
      <c r="L24" s="1" t="s">
        <v>62</v>
      </c>
    </row>
    <row r="27" spans="2:13" s="2" customFormat="1" x14ac:dyDescent="0.3">
      <c r="B27" s="2" t="s">
        <v>73</v>
      </c>
      <c r="C27" s="2" t="s">
        <v>20</v>
      </c>
      <c r="D27" s="16" t="s">
        <v>74</v>
      </c>
      <c r="E27" s="6" t="s">
        <v>20</v>
      </c>
      <c r="F27" s="6" t="s">
        <v>20</v>
      </c>
      <c r="G27" s="6" t="s">
        <v>20</v>
      </c>
      <c r="H27" s="6" t="s">
        <v>20</v>
      </c>
      <c r="I27" s="6" t="s">
        <v>20</v>
      </c>
      <c r="J27" s="6" t="s">
        <v>20</v>
      </c>
      <c r="K27" s="6" t="s">
        <v>20</v>
      </c>
      <c r="L27" s="6" t="s">
        <v>20</v>
      </c>
      <c r="M27" s="12"/>
    </row>
    <row r="28" spans="2:13" x14ac:dyDescent="0.3">
      <c r="E28" s="1" t="s">
        <v>78</v>
      </c>
      <c r="F28" s="1" t="s">
        <v>78</v>
      </c>
      <c r="G28" s="1" t="s">
        <v>78</v>
      </c>
      <c r="H28" s="1" t="s">
        <v>78</v>
      </c>
      <c r="I28" s="1" t="s">
        <v>78</v>
      </c>
      <c r="J28" s="1" t="s">
        <v>78</v>
      </c>
      <c r="K28" s="1" t="s">
        <v>78</v>
      </c>
      <c r="L28" s="1" t="s">
        <v>78</v>
      </c>
    </row>
    <row r="30" spans="2:13" s="2" customFormat="1" ht="72" x14ac:dyDescent="0.3">
      <c r="B30" s="2">
        <v>9</v>
      </c>
      <c r="C30" s="2" t="s">
        <v>63</v>
      </c>
      <c r="D30" s="16" t="s">
        <v>11</v>
      </c>
      <c r="E30" s="2" t="s">
        <v>64</v>
      </c>
      <c r="F30" s="2" t="s">
        <v>65</v>
      </c>
      <c r="G30" s="2" t="s">
        <v>66</v>
      </c>
      <c r="H30" s="2" t="s">
        <v>67</v>
      </c>
      <c r="I30" s="2" t="s">
        <v>68</v>
      </c>
      <c r="J30" s="2" t="s">
        <v>69</v>
      </c>
      <c r="K30" s="2" t="s">
        <v>70</v>
      </c>
      <c r="L30" s="2" t="s">
        <v>71</v>
      </c>
      <c r="M30" s="12"/>
    </row>
    <row r="31" spans="2:13" ht="86.4" x14ac:dyDescent="0.3">
      <c r="E31" s="1" t="s">
        <v>72</v>
      </c>
      <c r="F31" s="1" t="s">
        <v>72</v>
      </c>
      <c r="G31" s="1" t="s">
        <v>72</v>
      </c>
      <c r="H31" s="1" t="s">
        <v>72</v>
      </c>
      <c r="I31" s="1" t="s">
        <v>72</v>
      </c>
      <c r="J31" s="1" t="s">
        <v>72</v>
      </c>
      <c r="K31" s="1" t="s">
        <v>72</v>
      </c>
      <c r="L31" s="1" t="s">
        <v>72</v>
      </c>
    </row>
    <row r="34" spans="2:13" s="2" customFormat="1" x14ac:dyDescent="0.3">
      <c r="B34" s="2" t="s">
        <v>75</v>
      </c>
      <c r="C34" s="2" t="s">
        <v>20</v>
      </c>
      <c r="D34" s="16" t="s">
        <v>74</v>
      </c>
      <c r="E34" s="6" t="s">
        <v>20</v>
      </c>
      <c r="F34" s="6" t="s">
        <v>20</v>
      </c>
      <c r="G34" s="6" t="s">
        <v>20</v>
      </c>
      <c r="H34" s="6" t="s">
        <v>20</v>
      </c>
      <c r="I34" s="6" t="s">
        <v>20</v>
      </c>
      <c r="J34" s="6" t="s">
        <v>20</v>
      </c>
      <c r="K34" s="6" t="s">
        <v>20</v>
      </c>
      <c r="L34" s="6" t="s">
        <v>20</v>
      </c>
      <c r="M34" s="12"/>
    </row>
    <row r="35" spans="2:13" x14ac:dyDescent="0.3">
      <c r="E35" s="1" t="s">
        <v>78</v>
      </c>
      <c r="F35" s="1" t="s">
        <v>78</v>
      </c>
      <c r="G35" s="1" t="s">
        <v>78</v>
      </c>
      <c r="H35" s="1" t="s">
        <v>78</v>
      </c>
      <c r="I35" s="1" t="s">
        <v>78</v>
      </c>
      <c r="J35" s="1" t="s">
        <v>78</v>
      </c>
      <c r="K35" s="1" t="s">
        <v>78</v>
      </c>
      <c r="L35" s="1" t="s">
        <v>78</v>
      </c>
    </row>
    <row r="37" spans="2:13" s="2" customFormat="1" ht="28.8" x14ac:dyDescent="0.3">
      <c r="B37" s="2" t="s">
        <v>76</v>
      </c>
      <c r="C37" s="2" t="s">
        <v>77</v>
      </c>
      <c r="D37" s="16" t="s">
        <v>11</v>
      </c>
      <c r="E37" s="40" t="s">
        <v>114</v>
      </c>
      <c r="F37" s="40"/>
      <c r="G37" s="8" t="s">
        <v>20</v>
      </c>
      <c r="H37" s="8"/>
      <c r="I37" s="5" t="s">
        <v>79</v>
      </c>
      <c r="J37" s="5" t="s">
        <v>80</v>
      </c>
      <c r="K37" s="43" t="s">
        <v>20</v>
      </c>
      <c r="L37" s="43"/>
      <c r="M37" s="12"/>
    </row>
    <row r="38" spans="2:13" ht="57.6" x14ac:dyDescent="0.3">
      <c r="E38" s="41" t="s">
        <v>115</v>
      </c>
      <c r="F38" s="41"/>
      <c r="G38" s="1">
        <v>0</v>
      </c>
      <c r="H38" s="1">
        <v>0</v>
      </c>
      <c r="I38" s="1" t="s">
        <v>81</v>
      </c>
      <c r="J38" s="1" t="s">
        <v>82</v>
      </c>
      <c r="K38" s="1">
        <v>0</v>
      </c>
      <c r="L38" s="1">
        <v>0</v>
      </c>
    </row>
    <row r="39" spans="2:13" ht="28.8" x14ac:dyDescent="0.3">
      <c r="I39" s="1" t="s">
        <v>116</v>
      </c>
      <c r="J39" s="1" t="s">
        <v>116</v>
      </c>
    </row>
    <row r="42" spans="2:13" s="2" customFormat="1" ht="28.8" x14ac:dyDescent="0.3">
      <c r="B42" s="2" t="s">
        <v>83</v>
      </c>
      <c r="C42" s="2" t="s">
        <v>101</v>
      </c>
      <c r="D42" s="16" t="s">
        <v>11</v>
      </c>
      <c r="E42" s="5" t="s">
        <v>84</v>
      </c>
      <c r="F42" s="5" t="s">
        <v>85</v>
      </c>
      <c r="G42" s="5" t="s">
        <v>86</v>
      </c>
      <c r="H42" s="5" t="s">
        <v>87</v>
      </c>
      <c r="I42" s="40" t="s">
        <v>88</v>
      </c>
      <c r="J42" s="40"/>
      <c r="K42" s="40" t="s">
        <v>89</v>
      </c>
      <c r="L42" s="40"/>
      <c r="M42" s="12"/>
    </row>
    <row r="43" spans="2:13" ht="115.2" x14ac:dyDescent="0.3">
      <c r="E43" s="1" t="s">
        <v>90</v>
      </c>
      <c r="F43" s="1" t="s">
        <v>91</v>
      </c>
      <c r="G43" s="1" t="s">
        <v>92</v>
      </c>
      <c r="H43" s="1" t="s">
        <v>93</v>
      </c>
      <c r="I43" s="41" t="s">
        <v>94</v>
      </c>
      <c r="J43" s="41"/>
      <c r="K43" s="41" t="s">
        <v>95</v>
      </c>
      <c r="L43" s="41"/>
    </row>
    <row r="44" spans="2:13" ht="43.2" x14ac:dyDescent="0.3">
      <c r="E44" s="1" t="s">
        <v>119</v>
      </c>
    </row>
    <row r="46" spans="2:13" s="2" customFormat="1" ht="43.2" x14ac:dyDescent="0.3">
      <c r="B46" s="2" t="s">
        <v>98</v>
      </c>
      <c r="C46" s="2" t="s">
        <v>99</v>
      </c>
      <c r="D46" s="16" t="s">
        <v>11</v>
      </c>
      <c r="E46" s="5" t="s">
        <v>84</v>
      </c>
      <c r="F46" s="5" t="s">
        <v>117</v>
      </c>
      <c r="G46" s="5" t="s">
        <v>86</v>
      </c>
      <c r="H46" s="5" t="s">
        <v>87</v>
      </c>
      <c r="I46" s="40" t="s">
        <v>88</v>
      </c>
      <c r="J46" s="40"/>
      <c r="K46" s="40" t="s">
        <v>89</v>
      </c>
      <c r="L46" s="40"/>
      <c r="M46" s="12"/>
    </row>
    <row r="47" spans="2:13" ht="115.2" x14ac:dyDescent="0.3">
      <c r="E47" s="1" t="s">
        <v>90</v>
      </c>
      <c r="F47" s="1" t="s">
        <v>118</v>
      </c>
      <c r="G47" s="1" t="s">
        <v>92</v>
      </c>
      <c r="H47" s="1" t="s">
        <v>93</v>
      </c>
      <c r="I47" s="41" t="s">
        <v>102</v>
      </c>
      <c r="J47" s="41"/>
      <c r="K47" s="41" t="s">
        <v>95</v>
      </c>
      <c r="L47" s="41"/>
    </row>
    <row r="48" spans="2:13" ht="43.2" x14ac:dyDescent="0.3">
      <c r="E48" s="1" t="s">
        <v>119</v>
      </c>
    </row>
    <row r="50" spans="2:13" s="2" customFormat="1" ht="28.8" x14ac:dyDescent="0.3">
      <c r="B50" s="2" t="s">
        <v>100</v>
      </c>
      <c r="C50" s="2" t="s">
        <v>97</v>
      </c>
      <c r="D50" s="16" t="s">
        <v>11</v>
      </c>
      <c r="E50" s="40" t="s">
        <v>96</v>
      </c>
      <c r="F50" s="40"/>
      <c r="G50" s="40" t="s">
        <v>103</v>
      </c>
      <c r="H50" s="40"/>
      <c r="I50" s="40" t="s">
        <v>104</v>
      </c>
      <c r="J50" s="40"/>
      <c r="K50" s="40" t="s">
        <v>105</v>
      </c>
      <c r="L50" s="40"/>
      <c r="M50" s="12"/>
    </row>
    <row r="51" spans="2:13" ht="130.19999999999999" customHeight="1" x14ac:dyDescent="0.3">
      <c r="E51" s="41" t="s">
        <v>106</v>
      </c>
      <c r="F51" s="41"/>
      <c r="G51" s="41" t="s">
        <v>106</v>
      </c>
      <c r="H51" s="41"/>
      <c r="I51" s="41" t="s">
        <v>106</v>
      </c>
      <c r="J51" s="41"/>
      <c r="K51" s="41" t="s">
        <v>106</v>
      </c>
      <c r="L51" s="41"/>
    </row>
    <row r="53" spans="2:13" s="17" customFormat="1" ht="15" thickBot="1" x14ac:dyDescent="0.35">
      <c r="D53" s="18"/>
      <c r="M53" s="21"/>
    </row>
    <row r="54" spans="2:13" ht="43.2" x14ac:dyDescent="0.3">
      <c r="B54" s="1" t="s">
        <v>121</v>
      </c>
      <c r="C54" s="1" t="s">
        <v>122</v>
      </c>
      <c r="D54" s="15" t="s">
        <v>120</v>
      </c>
      <c r="E54" s="46" t="s">
        <v>123</v>
      </c>
      <c r="F54" s="46"/>
      <c r="G54" s="46"/>
      <c r="H54" s="46"/>
      <c r="I54" s="46"/>
      <c r="J54" s="46"/>
      <c r="K54" s="46"/>
      <c r="L54" s="46"/>
    </row>
    <row r="55" spans="2:13" x14ac:dyDescent="0.3">
      <c r="E55" s="41" t="s">
        <v>139</v>
      </c>
      <c r="F55" s="41"/>
      <c r="G55" s="41"/>
      <c r="H55" s="41"/>
      <c r="I55" s="41"/>
      <c r="J55" s="41"/>
      <c r="K55" s="41"/>
      <c r="L55" s="41"/>
    </row>
    <row r="58" spans="2:13" s="2" customFormat="1" ht="43.2" x14ac:dyDescent="0.3">
      <c r="B58" s="2" t="s">
        <v>124</v>
      </c>
      <c r="C58" s="2" t="s">
        <v>125</v>
      </c>
      <c r="D58" s="16" t="s">
        <v>120</v>
      </c>
      <c r="E58" s="47" t="s">
        <v>126</v>
      </c>
      <c r="F58" s="43"/>
      <c r="G58" s="43"/>
      <c r="H58" s="43"/>
      <c r="I58" s="43" t="s">
        <v>20</v>
      </c>
      <c r="J58" s="43"/>
      <c r="K58" s="40" t="s">
        <v>127</v>
      </c>
      <c r="L58" s="40"/>
      <c r="M58" s="12"/>
    </row>
    <row r="59" spans="2:13" ht="51.6" customHeight="1" x14ac:dyDescent="0.3">
      <c r="I59" s="1" t="s">
        <v>109</v>
      </c>
      <c r="J59" s="1" t="s">
        <v>109</v>
      </c>
      <c r="K59" s="41" t="s">
        <v>138</v>
      </c>
      <c r="L59" s="41"/>
    </row>
    <row r="61" spans="2:13" s="2" customFormat="1" ht="43.2" x14ac:dyDescent="0.3">
      <c r="B61" s="2" t="s">
        <v>129</v>
      </c>
      <c r="C61" s="2" t="s">
        <v>128</v>
      </c>
      <c r="D61" s="16" t="s">
        <v>120</v>
      </c>
      <c r="E61" s="45" t="s">
        <v>130</v>
      </c>
      <c r="F61" s="40"/>
      <c r="G61" s="40"/>
      <c r="H61" s="40"/>
      <c r="I61" s="40"/>
      <c r="J61" s="40"/>
      <c r="K61" s="40"/>
      <c r="L61" s="40"/>
      <c r="M61" s="12"/>
    </row>
    <row r="62" spans="2:13" x14ac:dyDescent="0.3">
      <c r="E62" s="44" t="s">
        <v>138</v>
      </c>
      <c r="F62" s="41"/>
      <c r="G62" s="41"/>
      <c r="H62" s="41"/>
      <c r="I62" s="41"/>
      <c r="J62" s="41"/>
      <c r="K62" s="41"/>
      <c r="L62" s="41"/>
    </row>
    <row r="65" spans="2:13" s="2" customFormat="1" ht="43.2" x14ac:dyDescent="0.3">
      <c r="B65" s="2" t="s">
        <v>131</v>
      </c>
      <c r="C65" s="2" t="s">
        <v>134</v>
      </c>
      <c r="D65" s="16" t="s">
        <v>120</v>
      </c>
      <c r="E65" s="45" t="s">
        <v>132</v>
      </c>
      <c r="F65" s="40"/>
      <c r="G65" s="40"/>
      <c r="H65" s="40"/>
      <c r="I65" s="40" t="s">
        <v>133</v>
      </c>
      <c r="J65" s="40"/>
      <c r="K65" s="40"/>
      <c r="L65" s="40"/>
      <c r="M65" s="12"/>
    </row>
    <row r="66" spans="2:13" ht="34.799999999999997" customHeight="1" x14ac:dyDescent="0.3">
      <c r="D66" s="1"/>
      <c r="E66" s="44" t="s">
        <v>139</v>
      </c>
      <c r="F66" s="41"/>
      <c r="G66" s="41"/>
      <c r="H66" s="41"/>
      <c r="I66" s="41" t="s">
        <v>140</v>
      </c>
      <c r="J66" s="41"/>
      <c r="K66" s="41"/>
      <c r="L66" s="41"/>
    </row>
    <row r="69" spans="2:13" s="2" customFormat="1" ht="43.2" x14ac:dyDescent="0.3">
      <c r="B69" s="2" t="s">
        <v>136</v>
      </c>
      <c r="C69" s="2" t="s">
        <v>135</v>
      </c>
      <c r="D69" s="16" t="s">
        <v>120</v>
      </c>
      <c r="E69" s="45" t="s">
        <v>137</v>
      </c>
      <c r="F69" s="40"/>
      <c r="G69" s="40"/>
      <c r="H69" s="40"/>
      <c r="I69" s="40"/>
      <c r="J69" s="40"/>
      <c r="K69" s="40"/>
      <c r="L69" s="40"/>
      <c r="M69" s="12"/>
    </row>
    <row r="70" spans="2:13" x14ac:dyDescent="0.3">
      <c r="E70" s="44" t="s">
        <v>141</v>
      </c>
      <c r="F70" s="41"/>
      <c r="G70" s="41"/>
      <c r="H70" s="41"/>
      <c r="I70" s="41"/>
      <c r="J70" s="41"/>
      <c r="K70" s="41"/>
      <c r="L70" s="41"/>
    </row>
    <row r="72" spans="2:13" s="17" customFormat="1" ht="15" thickBot="1" x14ac:dyDescent="0.35">
      <c r="D72" s="18"/>
      <c r="M72" s="21"/>
    </row>
    <row r="73" spans="2:13" ht="43.2" x14ac:dyDescent="0.3">
      <c r="B73" s="1" t="s">
        <v>142</v>
      </c>
      <c r="C73" s="1" t="s">
        <v>143</v>
      </c>
      <c r="D73" s="15" t="s">
        <v>120</v>
      </c>
      <c r="E73" s="46" t="s">
        <v>144</v>
      </c>
      <c r="F73" s="46"/>
      <c r="G73" s="46"/>
      <c r="H73" s="46"/>
      <c r="I73" s="46"/>
      <c r="J73" s="46"/>
      <c r="K73" s="46"/>
      <c r="L73" s="46"/>
    </row>
    <row r="74" spans="2:13" x14ac:dyDescent="0.3">
      <c r="E74" s="41" t="s">
        <v>145</v>
      </c>
      <c r="F74" s="41"/>
      <c r="G74" s="41"/>
      <c r="H74" s="41"/>
      <c r="I74" s="41"/>
      <c r="J74" s="41"/>
      <c r="K74" s="41"/>
      <c r="L74" s="41"/>
    </row>
    <row r="77" spans="2:13" s="2" customFormat="1" ht="43.2" x14ac:dyDescent="0.3">
      <c r="B77" s="2" t="s">
        <v>146</v>
      </c>
      <c r="C77" s="2" t="s">
        <v>147</v>
      </c>
      <c r="D77" s="16" t="s">
        <v>120</v>
      </c>
      <c r="E77" s="47" t="s">
        <v>126</v>
      </c>
      <c r="F77" s="43"/>
      <c r="G77" s="43"/>
      <c r="H77" s="43"/>
      <c r="I77" s="43" t="s">
        <v>20</v>
      </c>
      <c r="J77" s="43"/>
      <c r="K77" s="40" t="s">
        <v>149</v>
      </c>
      <c r="L77" s="40"/>
      <c r="M77" s="12"/>
    </row>
    <row r="78" spans="2:13" ht="51.6" customHeight="1" x14ac:dyDescent="0.3">
      <c r="I78" s="1" t="s">
        <v>109</v>
      </c>
      <c r="J78" s="1" t="s">
        <v>109</v>
      </c>
      <c r="K78" s="41" t="s">
        <v>148</v>
      </c>
      <c r="L78" s="41"/>
    </row>
    <row r="80" spans="2:13" s="2" customFormat="1" ht="43.2" x14ac:dyDescent="0.3">
      <c r="B80" s="2" t="s">
        <v>152</v>
      </c>
      <c r="C80" s="2" t="s">
        <v>150</v>
      </c>
      <c r="D80" s="16" t="s">
        <v>120</v>
      </c>
      <c r="E80" s="45" t="s">
        <v>151</v>
      </c>
      <c r="F80" s="40"/>
      <c r="G80" s="40"/>
      <c r="H80" s="40"/>
      <c r="I80" s="40"/>
      <c r="J80" s="40"/>
      <c r="K80" s="40"/>
      <c r="L80" s="40"/>
      <c r="M80" s="12"/>
    </row>
    <row r="81" spans="2:13" x14ac:dyDescent="0.3">
      <c r="E81" s="44" t="s">
        <v>148</v>
      </c>
      <c r="F81" s="41"/>
      <c r="G81" s="41"/>
      <c r="H81" s="41"/>
      <c r="I81" s="41"/>
      <c r="J81" s="41"/>
      <c r="K81" s="41"/>
      <c r="L81" s="41"/>
    </row>
    <row r="84" spans="2:13" s="2" customFormat="1" ht="43.2" x14ac:dyDescent="0.3">
      <c r="B84" s="2" t="s">
        <v>153</v>
      </c>
      <c r="C84" s="2" t="s">
        <v>154</v>
      </c>
      <c r="D84" s="16" t="s">
        <v>120</v>
      </c>
      <c r="E84" s="45" t="s">
        <v>155</v>
      </c>
      <c r="F84" s="40"/>
      <c r="G84" s="40"/>
      <c r="H84" s="40"/>
      <c r="I84" s="40" t="s">
        <v>156</v>
      </c>
      <c r="J84" s="40"/>
      <c r="K84" s="40"/>
      <c r="L84" s="40"/>
      <c r="M84" s="12"/>
    </row>
    <row r="85" spans="2:13" ht="34.799999999999997" customHeight="1" x14ac:dyDescent="0.3">
      <c r="D85" s="1"/>
      <c r="E85" s="44" t="s">
        <v>145</v>
      </c>
      <c r="F85" s="41"/>
      <c r="G85" s="41"/>
      <c r="H85" s="41"/>
      <c r="I85" s="41" t="s">
        <v>157</v>
      </c>
      <c r="J85" s="41"/>
      <c r="K85" s="41"/>
      <c r="L85" s="41"/>
    </row>
    <row r="88" spans="2:13" s="2" customFormat="1" ht="43.2" x14ac:dyDescent="0.3">
      <c r="B88" s="2" t="s">
        <v>158</v>
      </c>
      <c r="C88" s="2" t="s">
        <v>159</v>
      </c>
      <c r="D88" s="16" t="s">
        <v>120</v>
      </c>
      <c r="E88" s="45" t="s">
        <v>160</v>
      </c>
      <c r="F88" s="40"/>
      <c r="G88" s="40"/>
      <c r="H88" s="40"/>
      <c r="I88" s="40"/>
      <c r="J88" s="40"/>
      <c r="K88" s="40"/>
      <c r="L88" s="40"/>
      <c r="M88" s="12"/>
    </row>
    <row r="89" spans="2:13" x14ac:dyDescent="0.3">
      <c r="E89" s="44" t="s">
        <v>161</v>
      </c>
      <c r="F89" s="41"/>
      <c r="G89" s="41"/>
      <c r="H89" s="41"/>
      <c r="I89" s="41"/>
      <c r="J89" s="41"/>
      <c r="K89" s="41"/>
      <c r="L89" s="41"/>
    </row>
    <row r="91" spans="2:13" s="17" customFormat="1" ht="15" thickBot="1" x14ac:dyDescent="0.35">
      <c r="D91" s="18"/>
      <c r="M91" s="21"/>
    </row>
    <row r="92" spans="2:13" ht="28.8" x14ac:dyDescent="0.3">
      <c r="B92" s="1" t="s">
        <v>163</v>
      </c>
      <c r="C92" s="1" t="s">
        <v>162</v>
      </c>
      <c r="D92" s="15" t="s">
        <v>120</v>
      </c>
      <c r="E92" s="48" t="s">
        <v>164</v>
      </c>
      <c r="F92" s="49"/>
      <c r="G92" s="49"/>
      <c r="H92" s="49"/>
      <c r="I92" s="49"/>
      <c r="J92" s="49"/>
      <c r="K92" s="49"/>
      <c r="L92" s="49"/>
    </row>
    <row r="95" spans="2:13" s="19" customFormat="1" x14ac:dyDescent="0.3">
      <c r="D95" s="20"/>
      <c r="M95" s="22"/>
    </row>
    <row r="96" spans="2:13" ht="28.8" x14ac:dyDescent="0.3">
      <c r="B96" s="1" t="s">
        <v>165</v>
      </c>
      <c r="C96" s="1" t="s">
        <v>167</v>
      </c>
      <c r="D96" s="15" t="s">
        <v>120</v>
      </c>
      <c r="E96" s="3" t="s">
        <v>126</v>
      </c>
      <c r="F96" s="40" t="s">
        <v>166</v>
      </c>
      <c r="G96" s="40"/>
      <c r="H96" s="40"/>
      <c r="I96" s="40" t="s">
        <v>168</v>
      </c>
      <c r="J96" s="40"/>
      <c r="K96" s="40" t="s">
        <v>169</v>
      </c>
      <c r="L96" s="40"/>
    </row>
    <row r="97" spans="2:13" ht="115.8" customHeight="1" x14ac:dyDescent="0.3">
      <c r="F97" s="41" t="s">
        <v>172</v>
      </c>
      <c r="G97" s="41"/>
      <c r="H97" s="41"/>
      <c r="I97" s="41" t="s">
        <v>170</v>
      </c>
      <c r="J97" s="41"/>
      <c r="K97" s="41" t="s">
        <v>171</v>
      </c>
      <c r="L97" s="41"/>
    </row>
    <row r="99" spans="2:13" s="19" customFormat="1" x14ac:dyDescent="0.3">
      <c r="D99" s="20"/>
      <c r="M99" s="22"/>
    </row>
    <row r="100" spans="2:13" ht="28.8" x14ac:dyDescent="0.3">
      <c r="B100" s="1" t="s">
        <v>173</v>
      </c>
      <c r="C100" s="1" t="s">
        <v>174</v>
      </c>
      <c r="D100" s="15" t="s">
        <v>120</v>
      </c>
      <c r="E100" s="45" t="s">
        <v>175</v>
      </c>
      <c r="F100" s="40"/>
      <c r="G100" s="40"/>
      <c r="H100" s="40"/>
      <c r="I100" s="40"/>
      <c r="J100" s="40"/>
      <c r="K100" s="40"/>
      <c r="L100" s="40"/>
    </row>
    <row r="101" spans="2:13" x14ac:dyDescent="0.3">
      <c r="E101" s="44" t="s">
        <v>171</v>
      </c>
      <c r="F101" s="41"/>
      <c r="G101" s="41"/>
      <c r="H101" s="41"/>
      <c r="I101" s="41"/>
      <c r="J101" s="41"/>
      <c r="K101" s="41"/>
      <c r="L101" s="41"/>
    </row>
    <row r="103" spans="2:13" s="19" customFormat="1" x14ac:dyDescent="0.3">
      <c r="D103" s="20"/>
      <c r="M103" s="22"/>
    </row>
    <row r="104" spans="2:13" ht="43.2" x14ac:dyDescent="0.3">
      <c r="B104" s="1" t="s">
        <v>176</v>
      </c>
      <c r="C104" s="1" t="s">
        <v>177</v>
      </c>
      <c r="D104" s="15" t="s">
        <v>120</v>
      </c>
      <c r="E104" s="45" t="s">
        <v>178</v>
      </c>
      <c r="F104" s="40"/>
      <c r="G104" s="40"/>
      <c r="H104" s="40"/>
      <c r="I104" s="40" t="s">
        <v>179</v>
      </c>
      <c r="J104" s="40"/>
      <c r="K104" s="40"/>
      <c r="L104" s="40"/>
    </row>
    <row r="105" spans="2:13" ht="28.8" customHeight="1" x14ac:dyDescent="0.3">
      <c r="E105" s="44" t="s">
        <v>180</v>
      </c>
      <c r="F105" s="41"/>
      <c r="G105" s="41"/>
      <c r="H105" s="41"/>
      <c r="I105" s="41" t="s">
        <v>181</v>
      </c>
      <c r="J105" s="41"/>
      <c r="K105" s="41"/>
      <c r="L105" s="41"/>
    </row>
    <row r="107" spans="2:13" s="19" customFormat="1" x14ac:dyDescent="0.3">
      <c r="D107" s="20"/>
      <c r="M107" s="22"/>
    </row>
    <row r="108" spans="2:13" ht="28.8" x14ac:dyDescent="0.3">
      <c r="B108" s="1" t="s">
        <v>182</v>
      </c>
      <c r="C108" s="1" t="s">
        <v>183</v>
      </c>
      <c r="D108" s="15" t="s">
        <v>120</v>
      </c>
      <c r="E108" s="45" t="s">
        <v>184</v>
      </c>
      <c r="F108" s="40"/>
      <c r="G108" s="40"/>
      <c r="H108" s="40"/>
      <c r="I108" s="40"/>
      <c r="J108" s="40"/>
      <c r="K108" s="40"/>
      <c r="L108" s="40"/>
    </row>
    <row r="109" spans="2:13" x14ac:dyDescent="0.3">
      <c r="E109" s="44" t="s">
        <v>181</v>
      </c>
      <c r="F109" s="41"/>
      <c r="G109" s="41"/>
      <c r="H109" s="41"/>
      <c r="I109" s="41"/>
      <c r="J109" s="41"/>
      <c r="K109" s="41"/>
      <c r="L109" s="41"/>
    </row>
    <row r="111" spans="2:13" s="17" customFormat="1" ht="15" thickBot="1" x14ac:dyDescent="0.35">
      <c r="D111" s="18"/>
      <c r="M111" s="21"/>
    </row>
    <row r="112" spans="2:13" ht="28.8" customHeight="1" x14ac:dyDescent="0.3">
      <c r="B112" s="1" t="s">
        <v>185</v>
      </c>
      <c r="C112" s="1" t="s">
        <v>186</v>
      </c>
      <c r="E112" s="48" t="s">
        <v>187</v>
      </c>
      <c r="F112" s="49"/>
      <c r="G112" s="49"/>
      <c r="H112" s="49"/>
      <c r="I112" s="49"/>
      <c r="J112" s="49"/>
      <c r="K112" s="49"/>
      <c r="L112" s="49"/>
    </row>
    <row r="115" spans="2:13" s="17" customFormat="1" ht="15" thickBot="1" x14ac:dyDescent="0.35">
      <c r="D115" s="18"/>
      <c r="M115" s="21"/>
    </row>
    <row r="116" spans="2:13" ht="28.8" x14ac:dyDescent="0.3">
      <c r="B116" s="1" t="s">
        <v>189</v>
      </c>
      <c r="C116" s="1" t="s">
        <v>190</v>
      </c>
      <c r="D116" s="15" t="s">
        <v>120</v>
      </c>
      <c r="E116" s="48" t="s">
        <v>191</v>
      </c>
      <c r="F116" s="49"/>
      <c r="G116" s="49"/>
      <c r="H116" s="49"/>
      <c r="I116" s="49"/>
      <c r="J116" s="49"/>
      <c r="K116" s="49"/>
      <c r="L116" s="49"/>
    </row>
    <row r="117" spans="2:13" ht="28.8" customHeight="1" x14ac:dyDescent="0.3">
      <c r="E117" s="44" t="s">
        <v>188</v>
      </c>
      <c r="F117" s="41"/>
      <c r="G117" s="41"/>
      <c r="H117" s="41"/>
      <c r="I117" s="41"/>
      <c r="J117" s="41"/>
      <c r="K117" s="41"/>
      <c r="L117" s="41"/>
    </row>
    <row r="119" spans="2:13" s="19" customFormat="1" x14ac:dyDescent="0.3">
      <c r="D119" s="20"/>
      <c r="M119" s="22"/>
    </row>
    <row r="120" spans="2:13" ht="28.8" x14ac:dyDescent="0.3">
      <c r="B120" s="1" t="s">
        <v>192</v>
      </c>
      <c r="C120" s="1" t="s">
        <v>194</v>
      </c>
      <c r="D120" s="15" t="s">
        <v>120</v>
      </c>
      <c r="E120" s="3" t="s">
        <v>20</v>
      </c>
      <c r="F120" s="40" t="s">
        <v>193</v>
      </c>
      <c r="G120" s="40"/>
      <c r="H120" s="40"/>
      <c r="I120" s="3" t="s">
        <v>20</v>
      </c>
      <c r="J120" s="40" t="s">
        <v>195</v>
      </c>
      <c r="K120" s="40"/>
      <c r="L120" s="40"/>
    </row>
    <row r="121" spans="2:13" ht="113.4" customHeight="1" x14ac:dyDescent="0.3">
      <c r="F121" s="41" t="s">
        <v>172</v>
      </c>
      <c r="G121" s="41"/>
      <c r="H121" s="41"/>
      <c r="J121" s="41" t="s">
        <v>172</v>
      </c>
      <c r="K121" s="41"/>
      <c r="L121" s="41"/>
    </row>
    <row r="123" spans="2:13" s="17" customFormat="1" ht="15" thickBot="1" x14ac:dyDescent="0.35">
      <c r="D123" s="18"/>
      <c r="M123" s="21"/>
    </row>
    <row r="124" spans="2:13" x14ac:dyDescent="0.3">
      <c r="B124" s="1" t="s">
        <v>196</v>
      </c>
      <c r="C124" s="3" t="s">
        <v>20</v>
      </c>
      <c r="D124" s="15" t="s">
        <v>120</v>
      </c>
      <c r="E124" s="52" t="s">
        <v>20</v>
      </c>
      <c r="F124" s="53"/>
      <c r="G124" s="53"/>
      <c r="H124" s="53"/>
      <c r="I124" s="53"/>
      <c r="J124" s="53"/>
      <c r="K124" s="53"/>
      <c r="L124" s="53"/>
    </row>
    <row r="127" spans="2:13" s="17" customFormat="1" ht="15" thickBot="1" x14ac:dyDescent="0.35">
      <c r="D127" s="18"/>
      <c r="M127" s="21"/>
    </row>
    <row r="128" spans="2:13" ht="43.2" x14ac:dyDescent="0.3">
      <c r="B128" s="1" t="s">
        <v>197</v>
      </c>
      <c r="C128" s="1" t="s">
        <v>198</v>
      </c>
      <c r="D128" s="15" t="s">
        <v>120</v>
      </c>
      <c r="E128" s="23" t="s">
        <v>199</v>
      </c>
      <c r="F128" s="49" t="s">
        <v>202</v>
      </c>
      <c r="G128" s="49"/>
      <c r="H128" s="49"/>
      <c r="I128" s="49"/>
      <c r="J128" s="49"/>
      <c r="K128" s="49"/>
      <c r="L128" s="49"/>
    </row>
    <row r="129" spans="2:13" x14ac:dyDescent="0.3">
      <c r="E129" s="1" t="s">
        <v>200</v>
      </c>
      <c r="F129" s="41" t="s">
        <v>203</v>
      </c>
      <c r="G129" s="41"/>
      <c r="H129" s="41"/>
      <c r="I129" s="41"/>
      <c r="J129" s="41"/>
      <c r="K129" s="41"/>
      <c r="L129" s="41"/>
    </row>
    <row r="130" spans="2:13" ht="72" x14ac:dyDescent="0.3">
      <c r="E130" s="1" t="s">
        <v>201</v>
      </c>
    </row>
    <row r="131" spans="2:13" s="19" customFormat="1" x14ac:dyDescent="0.3">
      <c r="D131" s="20"/>
      <c r="M131" s="22"/>
    </row>
    <row r="132" spans="2:13" x14ac:dyDescent="0.3">
      <c r="B132" s="1" t="s">
        <v>204</v>
      </c>
      <c r="C132" s="1" t="s">
        <v>205</v>
      </c>
      <c r="D132" s="15" t="s">
        <v>120</v>
      </c>
      <c r="E132" s="45" t="s">
        <v>206</v>
      </c>
      <c r="F132" s="40"/>
      <c r="G132" s="40"/>
      <c r="H132" s="40"/>
      <c r="I132" s="40"/>
      <c r="J132" s="40"/>
      <c r="K132" s="40"/>
      <c r="L132" s="40"/>
    </row>
    <row r="133" spans="2:13" x14ac:dyDescent="0.3">
      <c r="E133" s="44" t="s">
        <v>207</v>
      </c>
      <c r="F133" s="41"/>
      <c r="G133" s="41"/>
      <c r="H133" s="41"/>
      <c r="I133" s="41"/>
      <c r="J133" s="41"/>
      <c r="K133" s="41"/>
      <c r="L133" s="50"/>
    </row>
    <row r="135" spans="2:13" s="19" customFormat="1" x14ac:dyDescent="0.3">
      <c r="D135" s="20"/>
      <c r="E135" s="22"/>
      <c r="M135" s="22"/>
    </row>
    <row r="136" spans="2:13" ht="43.2" x14ac:dyDescent="0.3">
      <c r="B136" s="1" t="s">
        <v>208</v>
      </c>
      <c r="C136" s="1" t="s">
        <v>209</v>
      </c>
      <c r="D136" s="15" t="s">
        <v>120</v>
      </c>
      <c r="E136" s="23" t="s">
        <v>210</v>
      </c>
      <c r="F136" s="40" t="s">
        <v>212</v>
      </c>
      <c r="G136" s="40"/>
      <c r="H136" s="40"/>
      <c r="I136" s="40"/>
      <c r="J136" s="40"/>
      <c r="K136" s="40"/>
      <c r="L136" s="51"/>
    </row>
    <row r="137" spans="2:13" ht="57.6" x14ac:dyDescent="0.3">
      <c r="E137" s="1" t="s">
        <v>211</v>
      </c>
      <c r="F137" s="41" t="s">
        <v>213</v>
      </c>
      <c r="G137" s="41"/>
      <c r="H137" s="41"/>
      <c r="I137" s="41"/>
      <c r="J137" s="41"/>
      <c r="K137" s="41"/>
      <c r="L137" s="50"/>
    </row>
    <row r="139" spans="2:13" s="19" customFormat="1" x14ac:dyDescent="0.3">
      <c r="D139" s="20"/>
      <c r="M139" s="22"/>
    </row>
    <row r="140" spans="2:13" ht="14.4" customHeight="1" x14ac:dyDescent="0.3">
      <c r="B140" s="1" t="s">
        <v>214</v>
      </c>
      <c r="C140" s="1" t="s">
        <v>215</v>
      </c>
      <c r="D140" s="15" t="s">
        <v>120</v>
      </c>
      <c r="E140" s="45" t="s">
        <v>216</v>
      </c>
      <c r="F140" s="40"/>
      <c r="G140" s="40"/>
      <c r="H140" s="40"/>
      <c r="I140" s="40"/>
      <c r="J140" s="40"/>
      <c r="K140" s="40"/>
      <c r="L140" s="51"/>
    </row>
    <row r="141" spans="2:13" ht="14.4" customHeight="1" x14ac:dyDescent="0.3">
      <c r="E141" s="44" t="s">
        <v>217</v>
      </c>
      <c r="F141" s="41"/>
      <c r="G141" s="41"/>
      <c r="H141" s="41"/>
      <c r="I141" s="41"/>
      <c r="J141" s="41"/>
      <c r="K141" s="41"/>
      <c r="L141" s="50"/>
    </row>
    <row r="143" spans="2:13" s="19" customFormat="1" x14ac:dyDescent="0.3">
      <c r="D143" s="20"/>
      <c r="M143" s="22"/>
    </row>
    <row r="144" spans="2:13" x14ac:dyDescent="0.3">
      <c r="B144" s="1" t="s">
        <v>218</v>
      </c>
      <c r="C144" s="1" t="s">
        <v>215</v>
      </c>
      <c r="D144" s="15" t="s">
        <v>120</v>
      </c>
      <c r="E144" s="45" t="s">
        <v>219</v>
      </c>
      <c r="F144" s="40"/>
      <c r="G144" s="40"/>
      <c r="H144" s="40"/>
      <c r="I144" s="40"/>
      <c r="J144" s="40"/>
      <c r="K144" s="40"/>
      <c r="L144" s="51"/>
    </row>
    <row r="145" spans="2:13" x14ac:dyDescent="0.3">
      <c r="E145" s="44" t="s">
        <v>220</v>
      </c>
      <c r="F145" s="41"/>
      <c r="G145" s="41"/>
      <c r="H145" s="41"/>
      <c r="I145" s="41"/>
      <c r="J145" s="41"/>
      <c r="K145" s="41"/>
      <c r="L145" s="50"/>
    </row>
    <row r="147" spans="2:13" s="19" customFormat="1" x14ac:dyDescent="0.3">
      <c r="D147" s="20"/>
      <c r="M147" s="22"/>
    </row>
    <row r="148" spans="2:13" ht="43.2" x14ac:dyDescent="0.3">
      <c r="B148" s="1" t="s">
        <v>221</v>
      </c>
      <c r="C148" s="1" t="s">
        <v>222</v>
      </c>
      <c r="D148" s="15" t="s">
        <v>120</v>
      </c>
      <c r="E148" s="45" t="s">
        <v>223</v>
      </c>
      <c r="F148" s="40"/>
      <c r="G148" s="40"/>
      <c r="H148" s="40"/>
      <c r="I148" s="40" t="s">
        <v>224</v>
      </c>
      <c r="J148" s="40"/>
      <c r="K148" s="40"/>
      <c r="L148" s="51"/>
    </row>
    <row r="149" spans="2:13" x14ac:dyDescent="0.3">
      <c r="E149" s="44"/>
      <c r="F149" s="41"/>
      <c r="G149" s="41"/>
      <c r="H149" s="41"/>
      <c r="I149" s="41"/>
      <c r="J149" s="41"/>
      <c r="K149" s="41"/>
      <c r="L149" s="50"/>
    </row>
    <row r="151" spans="2:13" s="19" customFormat="1" x14ac:dyDescent="0.3">
      <c r="D151" s="20"/>
      <c r="M151" s="22"/>
    </row>
    <row r="152" spans="2:13" x14ac:dyDescent="0.3">
      <c r="B152" s="1" t="s">
        <v>225</v>
      </c>
      <c r="C152" s="1" t="s">
        <v>226</v>
      </c>
      <c r="D152" s="15" t="s">
        <v>120</v>
      </c>
      <c r="E152" s="45" t="s">
        <v>227</v>
      </c>
      <c r="F152" s="40"/>
      <c r="G152" s="40"/>
      <c r="H152" s="40"/>
      <c r="I152" s="40"/>
      <c r="J152" s="40"/>
      <c r="K152" s="40"/>
      <c r="L152" s="51"/>
    </row>
    <row r="153" spans="2:13" x14ac:dyDescent="0.3">
      <c r="E153" s="44"/>
      <c r="F153" s="41"/>
      <c r="G153" s="41"/>
      <c r="H153" s="41"/>
      <c r="I153" s="41"/>
      <c r="J153" s="41"/>
      <c r="K153" s="41"/>
      <c r="L153" s="50"/>
    </row>
    <row r="155" spans="2:13" s="19" customFormat="1" x14ac:dyDescent="0.3">
      <c r="D155" s="20"/>
      <c r="M155" s="22"/>
    </row>
    <row r="156" spans="2:13" x14ac:dyDescent="0.3">
      <c r="B156" s="1" t="s">
        <v>228</v>
      </c>
      <c r="C156" s="1" t="s">
        <v>229</v>
      </c>
      <c r="D156" s="15" t="s">
        <v>120</v>
      </c>
      <c r="E156" s="3" t="s">
        <v>126</v>
      </c>
      <c r="F156" s="40" t="s">
        <v>233</v>
      </c>
      <c r="G156" s="40"/>
      <c r="H156" s="40"/>
      <c r="I156" s="40"/>
      <c r="J156" s="40"/>
      <c r="K156" s="40"/>
      <c r="L156" s="51"/>
    </row>
    <row r="157" spans="2:13" x14ac:dyDescent="0.3">
      <c r="F157" s="41" t="s">
        <v>234</v>
      </c>
      <c r="G157" s="41"/>
      <c r="H157" s="41"/>
      <c r="I157" s="41"/>
      <c r="J157" s="41"/>
      <c r="K157" s="41"/>
      <c r="L157" s="50"/>
    </row>
    <row r="159" spans="2:13" s="19" customFormat="1" x14ac:dyDescent="0.3">
      <c r="D159" s="20"/>
      <c r="M159" s="22"/>
    </row>
    <row r="160" spans="2:13" ht="14.4" customHeight="1" x14ac:dyDescent="0.3">
      <c r="B160" s="1" t="s">
        <v>232</v>
      </c>
      <c r="C160" s="1" t="s">
        <v>235</v>
      </c>
      <c r="D160" s="15" t="s">
        <v>120</v>
      </c>
      <c r="E160" s="45" t="s">
        <v>230</v>
      </c>
      <c r="F160" s="40"/>
      <c r="G160" s="40"/>
      <c r="H160" s="40"/>
      <c r="I160" s="40"/>
      <c r="J160" s="40"/>
      <c r="K160" s="40"/>
      <c r="L160" s="51"/>
    </row>
    <row r="161" spans="2:13" ht="14.4" customHeight="1" x14ac:dyDescent="0.3">
      <c r="E161" s="44" t="s">
        <v>231</v>
      </c>
      <c r="F161" s="41"/>
      <c r="G161" s="41"/>
      <c r="H161" s="41"/>
      <c r="I161" s="41"/>
      <c r="J161" s="41"/>
      <c r="K161" s="41"/>
      <c r="L161" s="50"/>
    </row>
    <row r="163" spans="2:13" s="19" customFormat="1" x14ac:dyDescent="0.3">
      <c r="D163" s="20"/>
      <c r="M163" s="22"/>
    </row>
    <row r="164" spans="2:13" x14ac:dyDescent="0.3">
      <c r="B164" s="1" t="s">
        <v>236</v>
      </c>
      <c r="C164" s="1" t="s">
        <v>237</v>
      </c>
      <c r="D164" s="15" t="s">
        <v>120</v>
      </c>
      <c r="E164" s="3" t="s">
        <v>126</v>
      </c>
      <c r="F164" s="40" t="s">
        <v>238</v>
      </c>
      <c r="G164" s="40"/>
      <c r="H164" s="40"/>
      <c r="I164" s="40"/>
      <c r="J164" s="40"/>
      <c r="K164" s="40"/>
      <c r="L164" s="51"/>
    </row>
    <row r="165" spans="2:13" x14ac:dyDescent="0.3">
      <c r="F165" s="41" t="s">
        <v>239</v>
      </c>
      <c r="G165" s="41"/>
      <c r="H165" s="41"/>
      <c r="I165" s="41"/>
      <c r="J165" s="41"/>
      <c r="K165" s="41"/>
      <c r="L165" s="50"/>
    </row>
    <row r="167" spans="2:13" s="19" customFormat="1" x14ac:dyDescent="0.3">
      <c r="D167" s="20"/>
      <c r="M167" s="22"/>
    </row>
    <row r="168" spans="2:13" x14ac:dyDescent="0.3">
      <c r="B168" s="1" t="s">
        <v>243</v>
      </c>
      <c r="C168" s="1" t="s">
        <v>240</v>
      </c>
      <c r="D168" s="15" t="s">
        <v>120</v>
      </c>
      <c r="E168" s="55" t="s">
        <v>241</v>
      </c>
      <c r="F168" s="46"/>
      <c r="G168" s="46"/>
      <c r="H168" s="46"/>
      <c r="I168" s="46"/>
      <c r="J168" s="46"/>
      <c r="K168" s="46"/>
      <c r="L168" s="56"/>
    </row>
    <row r="169" spans="2:13" x14ac:dyDescent="0.3">
      <c r="E169" s="44" t="s">
        <v>242</v>
      </c>
      <c r="F169" s="41"/>
      <c r="G169" s="41"/>
      <c r="H169" s="41"/>
      <c r="I169" s="41"/>
      <c r="J169" s="41"/>
      <c r="K169" s="41"/>
      <c r="L169" s="50"/>
    </row>
    <row r="171" spans="2:13" s="19" customFormat="1" x14ac:dyDescent="0.3">
      <c r="D171" s="20"/>
      <c r="M171" s="22"/>
    </row>
    <row r="172" spans="2:13" x14ac:dyDescent="0.3">
      <c r="B172" s="1" t="s">
        <v>244</v>
      </c>
      <c r="C172" s="1" t="s">
        <v>245</v>
      </c>
      <c r="D172" s="15" t="s">
        <v>120</v>
      </c>
      <c r="E172" s="45" t="s">
        <v>246</v>
      </c>
      <c r="F172" s="40"/>
      <c r="G172" s="40"/>
      <c r="H172" s="40"/>
      <c r="I172" s="40"/>
      <c r="J172" s="40"/>
      <c r="K172" s="40"/>
      <c r="L172" s="51"/>
    </row>
    <row r="173" spans="2:13" x14ac:dyDescent="0.3">
      <c r="E173" s="44" t="s">
        <v>247</v>
      </c>
      <c r="F173" s="41"/>
      <c r="G173" s="41"/>
      <c r="H173" s="41"/>
      <c r="I173" s="41"/>
      <c r="J173" s="41"/>
      <c r="K173" s="41"/>
      <c r="L173" s="50"/>
    </row>
    <row r="175" spans="2:13" s="19" customFormat="1" x14ac:dyDescent="0.3">
      <c r="D175" s="20"/>
      <c r="M175" s="22"/>
    </row>
    <row r="176" spans="2:13" x14ac:dyDescent="0.3">
      <c r="B176" s="1" t="s">
        <v>248</v>
      </c>
      <c r="C176" s="1" t="s">
        <v>249</v>
      </c>
      <c r="D176" s="15" t="s">
        <v>120</v>
      </c>
      <c r="E176" s="45" t="s">
        <v>250</v>
      </c>
      <c r="F176" s="40"/>
      <c r="G176" s="40"/>
      <c r="H176" s="40"/>
      <c r="I176" s="40" t="s">
        <v>251</v>
      </c>
      <c r="J176" s="40"/>
      <c r="K176" s="40"/>
      <c r="L176" s="51"/>
    </row>
    <row r="177" spans="2:13" x14ac:dyDescent="0.3">
      <c r="E177" s="44" t="s">
        <v>268</v>
      </c>
      <c r="F177" s="41"/>
      <c r="G177" s="41"/>
      <c r="H177" s="41"/>
      <c r="I177" s="41" t="s">
        <v>252</v>
      </c>
      <c r="J177" s="41"/>
      <c r="K177" s="41"/>
      <c r="L177" s="50"/>
    </row>
    <row r="179" spans="2:13" s="17" customFormat="1" ht="15" thickBot="1" x14ac:dyDescent="0.35">
      <c r="D179" s="18"/>
      <c r="M179" s="21"/>
    </row>
    <row r="180" spans="2:13" ht="28.8" x14ac:dyDescent="0.3">
      <c r="B180" s="1" t="s">
        <v>253</v>
      </c>
      <c r="C180" s="1" t="s">
        <v>254</v>
      </c>
      <c r="D180" s="15" t="s">
        <v>120</v>
      </c>
      <c r="E180" s="48" t="s">
        <v>255</v>
      </c>
      <c r="F180" s="49"/>
      <c r="G180" s="49"/>
      <c r="H180" s="49"/>
      <c r="I180" s="49"/>
      <c r="J180" s="49"/>
      <c r="K180" s="49"/>
      <c r="L180" s="54"/>
    </row>
    <row r="181" spans="2:13" x14ac:dyDescent="0.3">
      <c r="E181" s="44" t="s">
        <v>256</v>
      </c>
      <c r="F181" s="41"/>
      <c r="G181" s="41"/>
      <c r="H181" s="41"/>
      <c r="I181" s="41"/>
      <c r="J181" s="41"/>
      <c r="K181" s="41"/>
      <c r="L181" s="50"/>
    </row>
    <row r="183" spans="2:13" s="19" customFormat="1" x14ac:dyDescent="0.3">
      <c r="D183" s="20"/>
      <c r="M183" s="22"/>
    </row>
    <row r="184" spans="2:13" ht="28.8" x14ac:dyDescent="0.3">
      <c r="B184" s="1" t="s">
        <v>257</v>
      </c>
      <c r="C184" s="1" t="s">
        <v>258</v>
      </c>
      <c r="D184" s="15" t="s">
        <v>120</v>
      </c>
      <c r="E184" s="55" t="s">
        <v>259</v>
      </c>
      <c r="F184" s="46"/>
      <c r="G184" s="46"/>
      <c r="H184" s="46"/>
      <c r="I184" s="46"/>
      <c r="J184" s="46"/>
      <c r="K184" s="46"/>
      <c r="L184" s="56"/>
    </row>
    <row r="185" spans="2:13" x14ac:dyDescent="0.3">
      <c r="E185" s="44" t="s">
        <v>260</v>
      </c>
      <c r="F185" s="41"/>
      <c r="G185" s="41"/>
      <c r="H185" s="41"/>
      <c r="I185" s="41"/>
      <c r="J185" s="41"/>
      <c r="K185" s="41"/>
      <c r="L185" s="50"/>
    </row>
    <row r="187" spans="2:13" s="19" customFormat="1" x14ac:dyDescent="0.3">
      <c r="D187" s="20"/>
      <c r="M187" s="22"/>
    </row>
    <row r="188" spans="2:13" ht="28.8" x14ac:dyDescent="0.3">
      <c r="B188" s="1" t="s">
        <v>261</v>
      </c>
      <c r="C188" s="1" t="s">
        <v>262</v>
      </c>
      <c r="D188" s="15" t="s">
        <v>120</v>
      </c>
      <c r="E188" s="47" t="s">
        <v>20</v>
      </c>
      <c r="F188" s="43"/>
      <c r="G188" s="40" t="s">
        <v>263</v>
      </c>
      <c r="H188" s="40"/>
      <c r="I188" s="40"/>
      <c r="J188" s="40"/>
      <c r="K188" s="40"/>
      <c r="L188" s="51"/>
    </row>
    <row r="189" spans="2:13" x14ac:dyDescent="0.3">
      <c r="E189" s="44" t="s">
        <v>11</v>
      </c>
      <c r="F189" s="41"/>
      <c r="G189" s="41" t="s">
        <v>264</v>
      </c>
      <c r="H189" s="41"/>
      <c r="I189" s="41"/>
      <c r="J189" s="41"/>
      <c r="K189" s="41"/>
      <c r="L189" s="50"/>
    </row>
    <row r="191" spans="2:13" s="17" customFormat="1" ht="15" thickBot="1" x14ac:dyDescent="0.35">
      <c r="D191" s="18"/>
      <c r="M191" s="21"/>
    </row>
    <row r="192" spans="2:13" ht="28.8" x14ac:dyDescent="0.3">
      <c r="B192" s="1" t="s">
        <v>265</v>
      </c>
      <c r="C192" s="1" t="s">
        <v>266</v>
      </c>
      <c r="D192" s="15" t="s">
        <v>11</v>
      </c>
      <c r="E192" s="3" t="s">
        <v>20</v>
      </c>
      <c r="F192" s="49" t="s">
        <v>267</v>
      </c>
      <c r="G192" s="49"/>
      <c r="H192" s="49"/>
      <c r="I192" s="49"/>
      <c r="J192" s="49"/>
      <c r="K192" s="49"/>
      <c r="L192" s="54"/>
    </row>
    <row r="193" spans="2:13" x14ac:dyDescent="0.3">
      <c r="E193" s="1" t="s">
        <v>109</v>
      </c>
      <c r="F193" s="41" t="s">
        <v>269</v>
      </c>
      <c r="G193" s="41"/>
      <c r="H193" s="41"/>
      <c r="I193" s="41"/>
      <c r="J193" s="41"/>
      <c r="K193" s="41"/>
      <c r="L193" s="50"/>
    </row>
    <row r="195" spans="2:13" s="17" customFormat="1" ht="15" thickBot="1" x14ac:dyDescent="0.35">
      <c r="D195" s="18"/>
      <c r="M195" s="21"/>
    </row>
    <row r="196" spans="2:13" x14ac:dyDescent="0.3">
      <c r="B196" s="1" t="s">
        <v>270</v>
      </c>
      <c r="C196" s="3" t="s">
        <v>20</v>
      </c>
      <c r="D196" s="15" t="s">
        <v>120</v>
      </c>
      <c r="E196" s="52" t="s">
        <v>20</v>
      </c>
      <c r="F196" s="53"/>
      <c r="G196" s="53"/>
      <c r="H196" s="53"/>
      <c r="I196" s="53"/>
      <c r="J196" s="53"/>
      <c r="K196" s="53"/>
      <c r="L196" s="59"/>
    </row>
    <row r="197" spans="2:13" x14ac:dyDescent="0.3">
      <c r="E197" s="44" t="s">
        <v>120</v>
      </c>
      <c r="F197" s="41"/>
      <c r="G197" s="41"/>
      <c r="H197" s="41"/>
      <c r="I197" s="41"/>
      <c r="J197" s="41"/>
      <c r="K197" s="41"/>
      <c r="L197" s="50"/>
    </row>
    <row r="199" spans="2:13" s="17" customFormat="1" ht="15" thickBot="1" x14ac:dyDescent="0.35">
      <c r="D199" s="18"/>
      <c r="M199" s="21"/>
    </row>
    <row r="200" spans="2:13" x14ac:dyDescent="0.3">
      <c r="B200" s="1" t="s">
        <v>271</v>
      </c>
      <c r="C200" s="1" t="s">
        <v>272</v>
      </c>
      <c r="D200" s="15" t="s">
        <v>11</v>
      </c>
      <c r="E200" s="23" t="s">
        <v>273</v>
      </c>
      <c r="F200" s="3" t="s">
        <v>20</v>
      </c>
      <c r="G200" s="23" t="s">
        <v>274</v>
      </c>
      <c r="H200" s="57" t="s">
        <v>20</v>
      </c>
      <c r="I200" s="57"/>
      <c r="J200" s="57"/>
      <c r="K200" s="57"/>
      <c r="L200" s="58"/>
    </row>
    <row r="201" spans="2:13" ht="28.8" x14ac:dyDescent="0.3">
      <c r="E201" s="1" t="s">
        <v>275</v>
      </c>
      <c r="F201" s="1" t="s">
        <v>109</v>
      </c>
      <c r="G201" s="1" t="s">
        <v>277</v>
      </c>
      <c r="H201" s="1" t="s">
        <v>109</v>
      </c>
      <c r="I201" s="1" t="s">
        <v>109</v>
      </c>
      <c r="J201" s="1" t="s">
        <v>109</v>
      </c>
      <c r="K201" s="1" t="s">
        <v>109</v>
      </c>
      <c r="L201" s="1" t="s">
        <v>109</v>
      </c>
    </row>
    <row r="202" spans="2:13" ht="28.8" x14ac:dyDescent="0.3">
      <c r="E202" s="1" t="s">
        <v>276</v>
      </c>
      <c r="G202" s="1" t="s">
        <v>276</v>
      </c>
    </row>
    <row r="203" spans="2:13" s="17" customFormat="1" ht="15" thickBot="1" x14ac:dyDescent="0.35">
      <c r="D203" s="18"/>
      <c r="M203" s="21"/>
    </row>
    <row r="204" spans="2:13" x14ac:dyDescent="0.3">
      <c r="B204" s="1" t="s">
        <v>278</v>
      </c>
      <c r="C204" s="3" t="s">
        <v>20</v>
      </c>
      <c r="D204" s="15" t="s">
        <v>120</v>
      </c>
      <c r="E204" s="52" t="s">
        <v>20</v>
      </c>
      <c r="F204" s="53"/>
      <c r="G204" s="53"/>
      <c r="H204" s="53"/>
      <c r="I204" s="53"/>
      <c r="J204" s="53"/>
      <c r="K204" s="53"/>
      <c r="L204" s="59"/>
    </row>
    <row r="205" spans="2:13" x14ac:dyDescent="0.3">
      <c r="E205" s="44" t="s">
        <v>120</v>
      </c>
      <c r="F205" s="41"/>
      <c r="G205" s="41"/>
      <c r="H205" s="41"/>
      <c r="I205" s="41"/>
      <c r="J205" s="41"/>
      <c r="K205" s="41"/>
      <c r="L205" s="50"/>
    </row>
    <row r="207" spans="2:13" s="17" customFormat="1" ht="15" thickBot="1" x14ac:dyDescent="0.35">
      <c r="D207" s="18"/>
      <c r="M207" s="21"/>
    </row>
    <row r="208" spans="2:13" ht="28.8" x14ac:dyDescent="0.3">
      <c r="B208" s="1" t="s">
        <v>279</v>
      </c>
      <c r="C208" s="1" t="s">
        <v>280</v>
      </c>
      <c r="D208" s="15" t="s">
        <v>281</v>
      </c>
      <c r="E208" s="48" t="s">
        <v>282</v>
      </c>
      <c r="F208" s="49"/>
      <c r="G208" s="53" t="s">
        <v>20</v>
      </c>
      <c r="H208" s="53"/>
      <c r="I208" s="53"/>
      <c r="J208" s="53"/>
      <c r="K208" s="53"/>
      <c r="L208" s="59"/>
    </row>
    <row r="209" spans="2:13" ht="57.6" customHeight="1" x14ac:dyDescent="0.3">
      <c r="E209" s="44" t="s">
        <v>283</v>
      </c>
      <c r="F209" s="41"/>
      <c r="G209" s="41" t="s">
        <v>120</v>
      </c>
      <c r="H209" s="41"/>
      <c r="I209" s="41"/>
      <c r="J209" s="41"/>
      <c r="K209" s="41"/>
      <c r="L209" s="50"/>
    </row>
    <row r="211" spans="2:13" s="17" customFormat="1" ht="15" thickBot="1" x14ac:dyDescent="0.35">
      <c r="D211" s="18"/>
      <c r="M211" s="21"/>
    </row>
    <row r="212" spans="2:13" x14ac:dyDescent="0.3">
      <c r="B212" s="1" t="s">
        <v>284</v>
      </c>
      <c r="C212" s="3" t="s">
        <v>20</v>
      </c>
      <c r="D212" s="15" t="s">
        <v>120</v>
      </c>
      <c r="E212" s="52" t="s">
        <v>20</v>
      </c>
      <c r="F212" s="53"/>
      <c r="G212" s="53"/>
      <c r="H212" s="53"/>
      <c r="I212" s="53"/>
      <c r="J212" s="53"/>
      <c r="K212" s="53"/>
      <c r="L212" s="59"/>
    </row>
    <row r="213" spans="2:13" x14ac:dyDescent="0.3">
      <c r="E213" s="44" t="s">
        <v>120</v>
      </c>
      <c r="F213" s="41"/>
      <c r="G213" s="41"/>
      <c r="H213" s="41"/>
      <c r="I213" s="41"/>
      <c r="J213" s="41"/>
      <c r="K213" s="41"/>
      <c r="L213" s="50"/>
    </row>
    <row r="215" spans="2:13" s="17" customFormat="1" ht="15" thickBot="1" x14ac:dyDescent="0.35">
      <c r="D215" s="18"/>
      <c r="M215" s="21"/>
    </row>
    <row r="216" spans="2:13" ht="43.2" x14ac:dyDescent="0.3">
      <c r="B216" s="1" t="s">
        <v>285</v>
      </c>
      <c r="C216" s="3" t="s">
        <v>286</v>
      </c>
      <c r="D216" s="15" t="s">
        <v>120</v>
      </c>
      <c r="E216" s="23" t="s">
        <v>287</v>
      </c>
      <c r="F216" s="23" t="s">
        <v>288</v>
      </c>
      <c r="G216" s="3" t="s">
        <v>20</v>
      </c>
      <c r="H216" s="23" t="s">
        <v>289</v>
      </c>
      <c r="I216" s="53" t="s">
        <v>20</v>
      </c>
      <c r="J216" s="53"/>
      <c r="K216" s="53"/>
      <c r="L216" s="59"/>
    </row>
    <row r="217" spans="2:13" x14ac:dyDescent="0.3">
      <c r="E217" s="1" t="s">
        <v>291</v>
      </c>
      <c r="F217" s="1" t="s">
        <v>291</v>
      </c>
      <c r="G217" s="1" t="s">
        <v>109</v>
      </c>
      <c r="H217" s="1" t="s">
        <v>291</v>
      </c>
      <c r="I217" s="41" t="s">
        <v>290</v>
      </c>
      <c r="J217" s="41"/>
      <c r="K217" s="41"/>
      <c r="L217" s="50"/>
    </row>
    <row r="219" spans="2:13" s="17" customFormat="1" ht="15" thickBot="1" x14ac:dyDescent="0.35">
      <c r="D219" s="18"/>
      <c r="M219" s="21"/>
    </row>
    <row r="220" spans="2:13" x14ac:dyDescent="0.3">
      <c r="B220" s="1" t="s">
        <v>292</v>
      </c>
      <c r="C220" s="3" t="s">
        <v>20</v>
      </c>
      <c r="D220" s="15" t="s">
        <v>120</v>
      </c>
      <c r="E220" s="52" t="s">
        <v>20</v>
      </c>
      <c r="F220" s="53"/>
      <c r="G220" s="53"/>
      <c r="H220" s="53"/>
      <c r="I220" s="53"/>
      <c r="J220" s="53"/>
      <c r="K220" s="53"/>
      <c r="L220" s="59"/>
    </row>
    <row r="221" spans="2:13" x14ac:dyDescent="0.3">
      <c r="E221" s="44" t="s">
        <v>120</v>
      </c>
      <c r="F221" s="41"/>
      <c r="G221" s="41"/>
      <c r="H221" s="41"/>
      <c r="I221" s="41"/>
      <c r="J221" s="41"/>
      <c r="K221" s="41"/>
      <c r="L221" s="50"/>
    </row>
  </sheetData>
  <mergeCells count="129">
    <mergeCell ref="E220:L220"/>
    <mergeCell ref="E221:L221"/>
    <mergeCell ref="E213:L213"/>
    <mergeCell ref="E196:L196"/>
    <mergeCell ref="E197:L197"/>
    <mergeCell ref="E205:L205"/>
    <mergeCell ref="G209:L209"/>
    <mergeCell ref="E209:F209"/>
    <mergeCell ref="G208:L208"/>
    <mergeCell ref="I216:L216"/>
    <mergeCell ref="E212:L212"/>
    <mergeCell ref="I217:L217"/>
    <mergeCell ref="F192:L192"/>
    <mergeCell ref="F193:L193"/>
    <mergeCell ref="H200:L200"/>
    <mergeCell ref="E204:L204"/>
    <mergeCell ref="E208:F208"/>
    <mergeCell ref="E184:L184"/>
    <mergeCell ref="E185:L185"/>
    <mergeCell ref="E188:F188"/>
    <mergeCell ref="E189:F189"/>
    <mergeCell ref="G188:L188"/>
    <mergeCell ref="G189:L189"/>
    <mergeCell ref="E177:H177"/>
    <mergeCell ref="I176:L176"/>
    <mergeCell ref="I177:L177"/>
    <mergeCell ref="E180:L180"/>
    <mergeCell ref="E181:L181"/>
    <mergeCell ref="E168:L168"/>
    <mergeCell ref="E169:L169"/>
    <mergeCell ref="E172:L172"/>
    <mergeCell ref="E173:L173"/>
    <mergeCell ref="E176:H176"/>
    <mergeCell ref="E160:L160"/>
    <mergeCell ref="E161:L161"/>
    <mergeCell ref="F164:L164"/>
    <mergeCell ref="F165:L165"/>
    <mergeCell ref="E152:L152"/>
    <mergeCell ref="E153:L153"/>
    <mergeCell ref="F156:L156"/>
    <mergeCell ref="F157:L157"/>
    <mergeCell ref="E144:L144"/>
    <mergeCell ref="E145:L145"/>
    <mergeCell ref="E148:H148"/>
    <mergeCell ref="I148:L148"/>
    <mergeCell ref="E149:H149"/>
    <mergeCell ref="I149:L149"/>
    <mergeCell ref="E141:L141"/>
    <mergeCell ref="E140:L140"/>
    <mergeCell ref="F128:L128"/>
    <mergeCell ref="F129:L129"/>
    <mergeCell ref="E132:L132"/>
    <mergeCell ref="E133:L133"/>
    <mergeCell ref="F136:L136"/>
    <mergeCell ref="F120:H120"/>
    <mergeCell ref="J120:L120"/>
    <mergeCell ref="F121:H121"/>
    <mergeCell ref="J121:L121"/>
    <mergeCell ref="E124:L124"/>
    <mergeCell ref="E112:L112"/>
    <mergeCell ref="E116:L116"/>
    <mergeCell ref="E117:L117"/>
    <mergeCell ref="E104:H104"/>
    <mergeCell ref="I104:L104"/>
    <mergeCell ref="E105:H105"/>
    <mergeCell ref="I105:L105"/>
    <mergeCell ref="E108:L108"/>
    <mergeCell ref="F137:L137"/>
    <mergeCell ref="E100:L100"/>
    <mergeCell ref="E101:L101"/>
    <mergeCell ref="E88:L88"/>
    <mergeCell ref="E89:L89"/>
    <mergeCell ref="E92:L92"/>
    <mergeCell ref="F96:H96"/>
    <mergeCell ref="I96:J96"/>
    <mergeCell ref="K96:L96"/>
    <mergeCell ref="E109:L109"/>
    <mergeCell ref="E85:H85"/>
    <mergeCell ref="I85:L85"/>
    <mergeCell ref="E74:L74"/>
    <mergeCell ref="E77:H77"/>
    <mergeCell ref="I77:J77"/>
    <mergeCell ref="K77:L77"/>
    <mergeCell ref="K78:L78"/>
    <mergeCell ref="K97:L97"/>
    <mergeCell ref="I97:J97"/>
    <mergeCell ref="F97:H97"/>
    <mergeCell ref="E54:L54"/>
    <mergeCell ref="E55:L55"/>
    <mergeCell ref="E58:H58"/>
    <mergeCell ref="I58:J58"/>
    <mergeCell ref="K58:L58"/>
    <mergeCell ref="E80:L80"/>
    <mergeCell ref="E81:L81"/>
    <mergeCell ref="E84:H84"/>
    <mergeCell ref="I84:L84"/>
    <mergeCell ref="E66:H66"/>
    <mergeCell ref="I66:L66"/>
    <mergeCell ref="E69:L69"/>
    <mergeCell ref="E70:L70"/>
    <mergeCell ref="E73:L73"/>
    <mergeCell ref="E61:L61"/>
    <mergeCell ref="E62:L62"/>
    <mergeCell ref="K59:L59"/>
    <mergeCell ref="E65:H65"/>
    <mergeCell ref="I65:L65"/>
    <mergeCell ref="K10:L10"/>
    <mergeCell ref="H6:J6"/>
    <mergeCell ref="J15:L15"/>
    <mergeCell ref="J19:L19"/>
    <mergeCell ref="K37:L37"/>
    <mergeCell ref="I42:J42"/>
    <mergeCell ref="K42:L42"/>
    <mergeCell ref="I43:J43"/>
    <mergeCell ref="K43:L43"/>
    <mergeCell ref="E37:F37"/>
    <mergeCell ref="E38:F38"/>
    <mergeCell ref="E51:F51"/>
    <mergeCell ref="G51:H51"/>
    <mergeCell ref="I51:J51"/>
    <mergeCell ref="K51:L51"/>
    <mergeCell ref="I46:J46"/>
    <mergeCell ref="K46:L46"/>
    <mergeCell ref="I47:J47"/>
    <mergeCell ref="K47:L47"/>
    <mergeCell ref="E50:F50"/>
    <mergeCell ref="G50:H50"/>
    <mergeCell ref="I50:J50"/>
    <mergeCell ref="K50:L5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E628-2A2C-4F89-87F1-7F135EDA124A}">
  <dimension ref="C6:I262"/>
  <sheetViews>
    <sheetView topLeftCell="A12" zoomScale="115" zoomScaleNormal="115" workbookViewId="0">
      <selection activeCell="G17" sqref="G17"/>
    </sheetView>
  </sheetViews>
  <sheetFormatPr defaultRowHeight="14.4" x14ac:dyDescent="0.3"/>
  <cols>
    <col min="1" max="3" width="8.88671875" style="24"/>
    <col min="4" max="4" width="15.109375" style="24" bestFit="1" customWidth="1"/>
    <col min="5" max="5" width="13.33203125" style="24" bestFit="1" customWidth="1"/>
    <col min="6" max="6" width="25.109375" style="25" bestFit="1" customWidth="1"/>
    <col min="7" max="7" width="12.44140625" style="25" customWidth="1"/>
    <col min="8" max="8" width="17.5546875" style="25" bestFit="1" customWidth="1"/>
    <col min="9" max="16384" width="8.88671875" style="24"/>
  </cols>
  <sheetData>
    <row r="6" spans="3:8" ht="28.8" x14ac:dyDescent="0.3">
      <c r="C6" s="24" t="s">
        <v>1</v>
      </c>
      <c r="D6" s="24" t="s">
        <v>295</v>
      </c>
      <c r="E6" s="24" t="s">
        <v>293</v>
      </c>
      <c r="F6" s="25" t="s">
        <v>294</v>
      </c>
      <c r="G6" s="25" t="s">
        <v>390</v>
      </c>
      <c r="H6" s="25" t="s">
        <v>391</v>
      </c>
    </row>
    <row r="7" spans="3:8" x14ac:dyDescent="0.3">
      <c r="C7" s="24">
        <v>0</v>
      </c>
      <c r="D7" s="24" t="s">
        <v>296</v>
      </c>
      <c r="E7" s="60">
        <v>1</v>
      </c>
      <c r="F7" s="25" t="s">
        <v>388</v>
      </c>
      <c r="G7" s="25">
        <v>0</v>
      </c>
      <c r="H7" s="25">
        <v>1</v>
      </c>
    </row>
    <row r="8" spans="3:8" x14ac:dyDescent="0.3">
      <c r="C8" s="24">
        <v>1</v>
      </c>
      <c r="D8" s="24" t="s">
        <v>296</v>
      </c>
      <c r="E8" s="60"/>
      <c r="F8" s="25" t="s">
        <v>318</v>
      </c>
      <c r="G8" s="25">
        <v>1</v>
      </c>
      <c r="H8" s="25">
        <v>1</v>
      </c>
    </row>
    <row r="9" spans="3:8" x14ac:dyDescent="0.3">
      <c r="C9" s="24">
        <v>2</v>
      </c>
      <c r="D9" s="24" t="s">
        <v>389</v>
      </c>
      <c r="E9" s="24">
        <v>1</v>
      </c>
      <c r="F9" s="25" t="s">
        <v>319</v>
      </c>
      <c r="G9" s="25">
        <v>1</v>
      </c>
      <c r="H9" s="25">
        <v>0</v>
      </c>
    </row>
    <row r="10" spans="3:8" x14ac:dyDescent="0.3">
      <c r="C10" s="24">
        <v>3</v>
      </c>
      <c r="D10" s="24" t="s">
        <v>344</v>
      </c>
      <c r="E10" s="24">
        <v>1</v>
      </c>
      <c r="F10" s="25" t="s">
        <v>320</v>
      </c>
      <c r="G10" s="25">
        <v>0</v>
      </c>
      <c r="H10" s="25">
        <v>1</v>
      </c>
    </row>
    <row r="11" spans="3:8" x14ac:dyDescent="0.3">
      <c r="C11" s="24">
        <v>4</v>
      </c>
      <c r="E11" s="60">
        <v>0</v>
      </c>
      <c r="F11" s="25" t="s">
        <v>20</v>
      </c>
    </row>
    <row r="12" spans="3:8" x14ac:dyDescent="0.3">
      <c r="C12" s="24">
        <v>5</v>
      </c>
      <c r="E12" s="60"/>
      <c r="F12" s="25" t="s">
        <v>20</v>
      </c>
    </row>
    <row r="13" spans="3:8" x14ac:dyDescent="0.3">
      <c r="C13" s="24">
        <v>6</v>
      </c>
      <c r="E13" s="60"/>
      <c r="F13" s="25" t="s">
        <v>20</v>
      </c>
    </row>
    <row r="14" spans="3:8" x14ac:dyDescent="0.3">
      <c r="C14" s="24">
        <v>7</v>
      </c>
      <c r="E14" s="60"/>
      <c r="F14" s="25" t="s">
        <v>20</v>
      </c>
    </row>
    <row r="15" spans="3:8" x14ac:dyDescent="0.3">
      <c r="C15" s="24">
        <v>8</v>
      </c>
      <c r="E15" s="60"/>
      <c r="F15" s="25" t="s">
        <v>20</v>
      </c>
    </row>
    <row r="16" spans="3:8" x14ac:dyDescent="0.3">
      <c r="C16" s="24">
        <v>9</v>
      </c>
      <c r="D16" s="24" t="s">
        <v>389</v>
      </c>
      <c r="E16" s="24">
        <v>1</v>
      </c>
      <c r="F16" s="25" t="s">
        <v>321</v>
      </c>
      <c r="G16" s="25">
        <v>1</v>
      </c>
      <c r="H16" s="25">
        <v>0</v>
      </c>
    </row>
    <row r="17" spans="3:8" x14ac:dyDescent="0.3">
      <c r="C17" s="24">
        <v>10</v>
      </c>
      <c r="E17" s="60">
        <v>0</v>
      </c>
      <c r="F17" s="25" t="s">
        <v>20</v>
      </c>
    </row>
    <row r="18" spans="3:8" x14ac:dyDescent="0.3">
      <c r="C18" s="24">
        <v>11</v>
      </c>
      <c r="E18" s="60"/>
      <c r="F18" s="25" t="s">
        <v>20</v>
      </c>
    </row>
    <row r="19" spans="3:8" x14ac:dyDescent="0.3">
      <c r="C19" s="24">
        <v>12</v>
      </c>
      <c r="E19" s="60"/>
      <c r="F19" s="25" t="s">
        <v>20</v>
      </c>
    </row>
    <row r="20" spans="3:8" x14ac:dyDescent="0.3">
      <c r="C20" s="24">
        <v>13</v>
      </c>
      <c r="E20" s="60"/>
      <c r="F20" s="25" t="s">
        <v>20</v>
      </c>
    </row>
    <row r="21" spans="3:8" x14ac:dyDescent="0.3">
      <c r="C21" s="24">
        <v>14</v>
      </c>
      <c r="E21" s="60"/>
      <c r="F21" s="25" t="s">
        <v>20</v>
      </c>
    </row>
    <row r="22" spans="3:8" x14ac:dyDescent="0.3">
      <c r="C22" s="24">
        <v>15</v>
      </c>
      <c r="D22" s="24" t="s">
        <v>384</v>
      </c>
      <c r="E22" s="24">
        <v>0</v>
      </c>
      <c r="F22" s="25" t="s">
        <v>322</v>
      </c>
    </row>
    <row r="23" spans="3:8" x14ac:dyDescent="0.3">
      <c r="C23" s="24">
        <v>16</v>
      </c>
      <c r="D23" s="24" t="s">
        <v>344</v>
      </c>
      <c r="E23" s="60">
        <v>1</v>
      </c>
      <c r="F23" s="25" t="s">
        <v>324</v>
      </c>
      <c r="G23" s="25">
        <v>0</v>
      </c>
      <c r="H23" s="25">
        <v>1</v>
      </c>
    </row>
    <row r="24" spans="3:8" x14ac:dyDescent="0.3">
      <c r="C24" s="24">
        <v>17</v>
      </c>
      <c r="D24" s="24" t="s">
        <v>344</v>
      </c>
      <c r="E24" s="60"/>
      <c r="F24" s="25" t="s">
        <v>325</v>
      </c>
      <c r="G24" s="25">
        <v>0</v>
      </c>
      <c r="H24" s="25">
        <v>1</v>
      </c>
    </row>
    <row r="25" spans="3:8" x14ac:dyDescent="0.3">
      <c r="C25" s="24">
        <v>18</v>
      </c>
      <c r="D25" s="24" t="s">
        <v>344</v>
      </c>
      <c r="E25" s="60"/>
      <c r="F25" s="25" t="s">
        <v>326</v>
      </c>
      <c r="G25" s="25">
        <v>0</v>
      </c>
      <c r="H25" s="25">
        <v>1</v>
      </c>
    </row>
    <row r="26" spans="3:8" x14ac:dyDescent="0.3">
      <c r="C26" s="24">
        <v>19</v>
      </c>
      <c r="D26" s="24" t="s">
        <v>344</v>
      </c>
      <c r="E26" s="60"/>
      <c r="F26" s="25" t="s">
        <v>327</v>
      </c>
      <c r="G26" s="25">
        <v>0</v>
      </c>
      <c r="H26" s="25">
        <v>1</v>
      </c>
    </row>
    <row r="27" spans="3:8" x14ac:dyDescent="0.3">
      <c r="C27" s="24">
        <v>20</v>
      </c>
      <c r="D27" s="24" t="s">
        <v>344</v>
      </c>
      <c r="E27" s="60"/>
      <c r="F27" s="25" t="s">
        <v>328</v>
      </c>
      <c r="G27" s="25">
        <v>0</v>
      </c>
      <c r="H27" s="25">
        <v>1</v>
      </c>
    </row>
    <row r="28" spans="3:8" x14ac:dyDescent="0.3">
      <c r="C28" s="24">
        <v>21</v>
      </c>
      <c r="D28" s="24" t="s">
        <v>344</v>
      </c>
      <c r="E28" s="60"/>
      <c r="F28" s="25" t="s">
        <v>329</v>
      </c>
      <c r="G28" s="25">
        <v>0</v>
      </c>
      <c r="H28" s="25">
        <v>1</v>
      </c>
    </row>
    <row r="29" spans="3:8" x14ac:dyDescent="0.3">
      <c r="C29" s="24">
        <v>22</v>
      </c>
      <c r="D29" s="24" t="s">
        <v>344</v>
      </c>
      <c r="E29" s="60"/>
      <c r="F29" s="25" t="s">
        <v>385</v>
      </c>
      <c r="G29" s="25">
        <v>0</v>
      </c>
      <c r="H29" s="25">
        <v>1</v>
      </c>
    </row>
    <row r="30" spans="3:8" x14ac:dyDescent="0.3">
      <c r="C30" s="24">
        <v>23</v>
      </c>
      <c r="D30" s="24" t="s">
        <v>344</v>
      </c>
      <c r="E30" s="60"/>
      <c r="F30" s="25" t="s">
        <v>330</v>
      </c>
      <c r="G30" s="25">
        <v>0</v>
      </c>
      <c r="H30" s="25">
        <v>1</v>
      </c>
    </row>
    <row r="31" spans="3:8" x14ac:dyDescent="0.3">
      <c r="C31" s="24">
        <v>24</v>
      </c>
      <c r="D31" s="24" t="s">
        <v>383</v>
      </c>
      <c r="E31" s="60">
        <v>1</v>
      </c>
      <c r="F31" s="25" t="s">
        <v>331</v>
      </c>
      <c r="G31" s="25">
        <v>0</v>
      </c>
      <c r="H31" s="25">
        <v>1</v>
      </c>
    </row>
    <row r="32" spans="3:8" x14ac:dyDescent="0.3">
      <c r="C32" s="24">
        <v>25</v>
      </c>
      <c r="D32" s="24" t="s">
        <v>383</v>
      </c>
      <c r="E32" s="60"/>
      <c r="F32" s="25" t="s">
        <v>332</v>
      </c>
      <c r="G32" s="25">
        <v>0</v>
      </c>
      <c r="H32" s="25">
        <v>1</v>
      </c>
    </row>
    <row r="33" spans="3:9" ht="14.4" customHeight="1" x14ac:dyDescent="0.3">
      <c r="C33" s="24">
        <v>26</v>
      </c>
      <c r="D33" s="24" t="s">
        <v>333</v>
      </c>
      <c r="E33" s="60">
        <v>1</v>
      </c>
      <c r="F33" s="25" t="s">
        <v>334</v>
      </c>
      <c r="G33" s="60">
        <v>1</v>
      </c>
      <c r="H33" s="25">
        <v>1</v>
      </c>
      <c r="I33" s="60" t="s">
        <v>386</v>
      </c>
    </row>
    <row r="34" spans="3:9" x14ac:dyDescent="0.3">
      <c r="C34" s="24">
        <v>27</v>
      </c>
      <c r="D34" s="24" t="s">
        <v>333</v>
      </c>
      <c r="E34" s="60"/>
      <c r="F34" s="25" t="s">
        <v>334</v>
      </c>
      <c r="G34" s="60"/>
      <c r="H34" s="25">
        <v>1</v>
      </c>
      <c r="I34" s="60"/>
    </row>
    <row r="35" spans="3:9" x14ac:dyDescent="0.3">
      <c r="C35" s="24">
        <v>28</v>
      </c>
      <c r="D35" s="24" t="s">
        <v>333</v>
      </c>
      <c r="E35" s="60"/>
      <c r="F35" s="25" t="s">
        <v>335</v>
      </c>
      <c r="G35" s="60"/>
      <c r="H35" s="25">
        <v>1</v>
      </c>
      <c r="I35" s="60"/>
    </row>
    <row r="36" spans="3:9" x14ac:dyDescent="0.3">
      <c r="C36" s="24">
        <v>29</v>
      </c>
      <c r="D36" s="24" t="s">
        <v>333</v>
      </c>
      <c r="E36" s="60"/>
      <c r="F36" s="25" t="s">
        <v>335</v>
      </c>
      <c r="G36" s="60"/>
      <c r="H36" s="25">
        <v>1</v>
      </c>
      <c r="I36" s="60"/>
    </row>
    <row r="37" spans="3:9" x14ac:dyDescent="0.3">
      <c r="C37" s="24">
        <v>30</v>
      </c>
      <c r="D37" s="24" t="s">
        <v>333</v>
      </c>
      <c r="E37" s="60"/>
      <c r="F37" s="25" t="s">
        <v>335</v>
      </c>
      <c r="G37" s="60"/>
      <c r="H37" s="25">
        <v>1</v>
      </c>
      <c r="I37" s="60"/>
    </row>
    <row r="38" spans="3:9" x14ac:dyDescent="0.3">
      <c r="C38" s="24">
        <v>31</v>
      </c>
      <c r="D38" s="24" t="s">
        <v>333</v>
      </c>
      <c r="E38" s="60"/>
      <c r="F38" s="25" t="s">
        <v>337</v>
      </c>
      <c r="G38" s="60"/>
      <c r="H38" s="25">
        <v>2</v>
      </c>
      <c r="I38" s="60"/>
    </row>
    <row r="39" spans="3:9" x14ac:dyDescent="0.3">
      <c r="C39" s="24">
        <v>32</v>
      </c>
      <c r="D39" s="24" t="s">
        <v>333</v>
      </c>
      <c r="E39" s="60"/>
      <c r="F39" s="25" t="s">
        <v>336</v>
      </c>
      <c r="G39" s="60"/>
      <c r="H39" s="25">
        <v>1</v>
      </c>
      <c r="I39" s="60"/>
    </row>
    <row r="40" spans="3:9" x14ac:dyDescent="0.3">
      <c r="C40" s="24">
        <v>33</v>
      </c>
      <c r="D40" s="24" t="s">
        <v>333</v>
      </c>
      <c r="E40" s="60"/>
      <c r="F40" s="25" t="s">
        <v>336</v>
      </c>
      <c r="G40" s="60"/>
      <c r="H40" s="25">
        <v>1</v>
      </c>
      <c r="I40" s="60"/>
    </row>
    <row r="41" spans="3:9" x14ac:dyDescent="0.3">
      <c r="C41" s="24">
        <v>34</v>
      </c>
      <c r="D41" s="24" t="s">
        <v>333</v>
      </c>
      <c r="E41" s="60"/>
      <c r="F41" s="25" t="s">
        <v>338</v>
      </c>
      <c r="G41" s="60">
        <v>1</v>
      </c>
      <c r="H41" s="25">
        <v>0</v>
      </c>
      <c r="I41" s="28"/>
    </row>
    <row r="42" spans="3:9" x14ac:dyDescent="0.3">
      <c r="C42" s="24">
        <v>35</v>
      </c>
      <c r="D42" s="24" t="s">
        <v>333</v>
      </c>
      <c r="E42" s="60"/>
      <c r="F42" s="25" t="s">
        <v>338</v>
      </c>
      <c r="G42" s="60"/>
      <c r="H42" s="25">
        <v>0</v>
      </c>
      <c r="I42" s="28"/>
    </row>
    <row r="43" spans="3:9" x14ac:dyDescent="0.3">
      <c r="C43" s="24">
        <v>36</v>
      </c>
      <c r="D43" s="24" t="s">
        <v>333</v>
      </c>
      <c r="E43" s="60"/>
      <c r="F43" s="25" t="s">
        <v>339</v>
      </c>
      <c r="G43" s="60"/>
      <c r="H43" s="25">
        <v>0</v>
      </c>
      <c r="I43" s="28"/>
    </row>
    <row r="44" spans="3:9" x14ac:dyDescent="0.3">
      <c r="C44" s="24">
        <v>37</v>
      </c>
      <c r="D44" s="24" t="s">
        <v>333</v>
      </c>
      <c r="E44" s="60"/>
      <c r="F44" s="25" t="s">
        <v>339</v>
      </c>
      <c r="G44" s="60"/>
      <c r="H44" s="25">
        <v>0</v>
      </c>
      <c r="I44" s="28"/>
    </row>
    <row r="45" spans="3:9" x14ac:dyDescent="0.3">
      <c r="C45" s="24">
        <v>38</v>
      </c>
      <c r="D45" s="24" t="s">
        <v>333</v>
      </c>
      <c r="E45" s="60"/>
      <c r="F45" s="25" t="s">
        <v>339</v>
      </c>
      <c r="G45" s="60"/>
      <c r="H45" s="25">
        <v>0</v>
      </c>
      <c r="I45" s="28"/>
    </row>
    <row r="46" spans="3:9" x14ac:dyDescent="0.3">
      <c r="C46" s="24">
        <v>39</v>
      </c>
      <c r="D46" s="24" t="s">
        <v>333</v>
      </c>
      <c r="E46" s="60"/>
      <c r="F46" s="25" t="s">
        <v>340</v>
      </c>
      <c r="G46" s="60"/>
      <c r="H46" s="25">
        <v>2</v>
      </c>
      <c r="I46" s="28"/>
    </row>
    <row r="47" spans="3:9" x14ac:dyDescent="0.3">
      <c r="C47" s="24">
        <v>40</v>
      </c>
      <c r="D47" s="24" t="s">
        <v>333</v>
      </c>
      <c r="E47" s="60"/>
      <c r="F47" s="25" t="s">
        <v>341</v>
      </c>
      <c r="G47" s="60"/>
      <c r="H47" s="25">
        <v>0</v>
      </c>
      <c r="I47" s="28"/>
    </row>
    <row r="48" spans="3:9" x14ac:dyDescent="0.3">
      <c r="C48" s="24">
        <v>41</v>
      </c>
      <c r="D48" s="24" t="s">
        <v>333</v>
      </c>
      <c r="E48" s="60"/>
      <c r="F48" s="25" t="s">
        <v>341</v>
      </c>
      <c r="G48" s="60"/>
      <c r="H48" s="25">
        <v>0</v>
      </c>
      <c r="I48" s="28"/>
    </row>
    <row r="49" spans="3:8" x14ac:dyDescent="0.3">
      <c r="C49" s="24">
        <v>42</v>
      </c>
      <c r="D49" s="24" t="s">
        <v>323</v>
      </c>
      <c r="E49" s="60">
        <v>1</v>
      </c>
      <c r="F49" s="25" t="s">
        <v>342</v>
      </c>
      <c r="G49" s="60">
        <v>1</v>
      </c>
      <c r="H49" s="25">
        <v>0</v>
      </c>
    </row>
    <row r="50" spans="3:8" x14ac:dyDescent="0.3">
      <c r="C50" s="24">
        <v>43</v>
      </c>
      <c r="D50" s="24" t="s">
        <v>323</v>
      </c>
      <c r="E50" s="60"/>
      <c r="F50" s="25" t="s">
        <v>343</v>
      </c>
      <c r="G50" s="60"/>
      <c r="H50" s="25">
        <v>0</v>
      </c>
    </row>
    <row r="51" spans="3:8" x14ac:dyDescent="0.3">
      <c r="C51" s="24">
        <v>44</v>
      </c>
      <c r="D51" s="24" t="s">
        <v>323</v>
      </c>
      <c r="E51" s="60"/>
      <c r="F51" s="25" t="s">
        <v>345</v>
      </c>
      <c r="G51" s="60"/>
      <c r="H51" s="25">
        <v>0</v>
      </c>
    </row>
    <row r="52" spans="3:8" x14ac:dyDescent="0.3">
      <c r="C52" s="24">
        <v>45</v>
      </c>
      <c r="D52" s="24" t="s">
        <v>323</v>
      </c>
      <c r="E52" s="60"/>
      <c r="F52" s="25" t="s">
        <v>346</v>
      </c>
      <c r="G52" s="60"/>
      <c r="H52" s="25">
        <v>0</v>
      </c>
    </row>
    <row r="53" spans="3:8" x14ac:dyDescent="0.3">
      <c r="C53" s="24">
        <v>46</v>
      </c>
      <c r="D53" s="24" t="s">
        <v>323</v>
      </c>
      <c r="E53" s="60"/>
      <c r="F53" s="25" t="s">
        <v>346</v>
      </c>
      <c r="G53" s="60"/>
      <c r="H53" s="25">
        <v>0</v>
      </c>
    </row>
    <row r="54" spans="3:8" x14ac:dyDescent="0.3">
      <c r="C54" s="24">
        <v>47</v>
      </c>
      <c r="D54" s="24" t="s">
        <v>323</v>
      </c>
      <c r="E54" s="60"/>
      <c r="F54" s="25" t="s">
        <v>347</v>
      </c>
      <c r="G54" s="60"/>
      <c r="H54" s="25">
        <v>0</v>
      </c>
    </row>
    <row r="55" spans="3:8" x14ac:dyDescent="0.3">
      <c r="C55" s="24">
        <v>48</v>
      </c>
      <c r="D55" s="24" t="s">
        <v>323</v>
      </c>
      <c r="E55" s="60"/>
      <c r="F55" s="25" t="s">
        <v>348</v>
      </c>
      <c r="G55" s="60"/>
      <c r="H55" s="25">
        <v>0</v>
      </c>
    </row>
    <row r="56" spans="3:8" x14ac:dyDescent="0.3">
      <c r="C56" s="24">
        <v>49</v>
      </c>
      <c r="D56" s="24" t="s">
        <v>323</v>
      </c>
      <c r="E56" s="60"/>
      <c r="F56" s="25" t="s">
        <v>348</v>
      </c>
      <c r="G56" s="60"/>
      <c r="H56" s="25">
        <v>0</v>
      </c>
    </row>
    <row r="57" spans="3:8" x14ac:dyDescent="0.3">
      <c r="C57" s="24">
        <v>50</v>
      </c>
      <c r="D57" s="24" t="s">
        <v>323</v>
      </c>
      <c r="E57" s="60"/>
      <c r="F57" s="25" t="s">
        <v>349</v>
      </c>
      <c r="G57" s="60">
        <v>1</v>
      </c>
      <c r="H57" s="25">
        <v>0</v>
      </c>
    </row>
    <row r="58" spans="3:8" x14ac:dyDescent="0.3">
      <c r="C58" s="24">
        <v>51</v>
      </c>
      <c r="D58" s="24" t="s">
        <v>323</v>
      </c>
      <c r="E58" s="60"/>
      <c r="F58" s="25" t="s">
        <v>350</v>
      </c>
      <c r="G58" s="60"/>
      <c r="H58" s="25">
        <v>0</v>
      </c>
    </row>
    <row r="59" spans="3:8" x14ac:dyDescent="0.3">
      <c r="C59" s="24">
        <v>52</v>
      </c>
      <c r="D59" s="24" t="s">
        <v>323</v>
      </c>
      <c r="E59" s="60"/>
      <c r="F59" s="25" t="s">
        <v>351</v>
      </c>
      <c r="G59" s="60"/>
      <c r="H59" s="25">
        <v>0</v>
      </c>
    </row>
    <row r="60" spans="3:8" x14ac:dyDescent="0.3">
      <c r="C60" s="24">
        <v>53</v>
      </c>
      <c r="D60" s="24" t="s">
        <v>323</v>
      </c>
      <c r="E60" s="60"/>
      <c r="F60" s="25" t="s">
        <v>352</v>
      </c>
      <c r="G60" s="60"/>
      <c r="H60" s="25">
        <v>0</v>
      </c>
    </row>
    <row r="61" spans="3:8" x14ac:dyDescent="0.3">
      <c r="C61" s="24">
        <v>54</v>
      </c>
      <c r="D61" s="24" t="s">
        <v>323</v>
      </c>
      <c r="E61" s="60"/>
      <c r="F61" s="25" t="s">
        <v>352</v>
      </c>
      <c r="G61" s="60"/>
      <c r="H61" s="25">
        <v>0</v>
      </c>
    </row>
    <row r="62" spans="3:8" x14ac:dyDescent="0.3">
      <c r="C62" s="24">
        <v>55</v>
      </c>
      <c r="D62" s="24" t="s">
        <v>323</v>
      </c>
      <c r="E62" s="60"/>
      <c r="F62" s="25" t="s">
        <v>353</v>
      </c>
      <c r="G62" s="60"/>
      <c r="H62" s="25">
        <v>0</v>
      </c>
    </row>
    <row r="63" spans="3:8" x14ac:dyDescent="0.3">
      <c r="C63" s="24">
        <v>56</v>
      </c>
      <c r="D63" s="24" t="s">
        <v>323</v>
      </c>
      <c r="E63" s="60"/>
      <c r="F63" s="25" t="s">
        <v>354</v>
      </c>
      <c r="G63" s="60"/>
      <c r="H63" s="25">
        <v>0</v>
      </c>
    </row>
    <row r="64" spans="3:8" x14ac:dyDescent="0.3">
      <c r="C64" s="24">
        <v>57</v>
      </c>
      <c r="D64" s="24" t="s">
        <v>323</v>
      </c>
      <c r="E64" s="60"/>
      <c r="F64" s="25" t="s">
        <v>354</v>
      </c>
      <c r="G64" s="60"/>
      <c r="H64" s="25">
        <v>0</v>
      </c>
    </row>
    <row r="65" spans="3:8" x14ac:dyDescent="0.3">
      <c r="C65" s="24">
        <v>58</v>
      </c>
      <c r="D65" s="24" t="s">
        <v>323</v>
      </c>
      <c r="E65" s="60"/>
      <c r="F65" s="25" t="s">
        <v>355</v>
      </c>
      <c r="G65" s="60">
        <v>1</v>
      </c>
      <c r="H65" s="25">
        <v>0</v>
      </c>
    </row>
    <row r="66" spans="3:8" x14ac:dyDescent="0.3">
      <c r="C66" s="24">
        <v>59</v>
      </c>
      <c r="D66" s="24" t="s">
        <v>323</v>
      </c>
      <c r="E66" s="60"/>
      <c r="F66" s="25" t="s">
        <v>356</v>
      </c>
      <c r="G66" s="60"/>
      <c r="H66" s="25">
        <v>0</v>
      </c>
    </row>
    <row r="67" spans="3:8" x14ac:dyDescent="0.3">
      <c r="C67" s="24">
        <v>60</v>
      </c>
      <c r="D67" s="24" t="s">
        <v>323</v>
      </c>
      <c r="E67" s="60"/>
      <c r="F67" s="25" t="s">
        <v>357</v>
      </c>
      <c r="G67" s="60"/>
      <c r="H67" s="25">
        <v>0</v>
      </c>
    </row>
    <row r="68" spans="3:8" x14ac:dyDescent="0.3">
      <c r="C68" s="24">
        <v>61</v>
      </c>
      <c r="D68" s="24" t="s">
        <v>323</v>
      </c>
      <c r="E68" s="60"/>
      <c r="F68" s="25" t="s">
        <v>358</v>
      </c>
      <c r="G68" s="60"/>
      <c r="H68" s="25">
        <v>0</v>
      </c>
    </row>
    <row r="69" spans="3:8" x14ac:dyDescent="0.3">
      <c r="C69" s="24">
        <v>62</v>
      </c>
      <c r="D69" s="24" t="s">
        <v>323</v>
      </c>
      <c r="E69" s="60"/>
      <c r="F69" s="25" t="s">
        <v>358</v>
      </c>
      <c r="G69" s="60"/>
      <c r="H69" s="25">
        <v>0</v>
      </c>
    </row>
    <row r="70" spans="3:8" x14ac:dyDescent="0.3">
      <c r="C70" s="24">
        <v>63</v>
      </c>
      <c r="D70" s="24" t="s">
        <v>323</v>
      </c>
      <c r="E70" s="60"/>
      <c r="F70" s="25" t="s">
        <v>359</v>
      </c>
      <c r="G70" s="60"/>
      <c r="H70" s="25">
        <v>0</v>
      </c>
    </row>
    <row r="71" spans="3:8" x14ac:dyDescent="0.3">
      <c r="C71" s="24">
        <v>64</v>
      </c>
      <c r="D71" s="24" t="s">
        <v>323</v>
      </c>
      <c r="E71" s="60"/>
      <c r="F71" s="25" t="s">
        <v>360</v>
      </c>
      <c r="G71" s="60"/>
      <c r="H71" s="25">
        <v>0</v>
      </c>
    </row>
    <row r="72" spans="3:8" x14ac:dyDescent="0.3">
      <c r="C72" s="24">
        <v>65</v>
      </c>
      <c r="D72" s="24" t="s">
        <v>323</v>
      </c>
      <c r="E72" s="60"/>
      <c r="F72" s="25" t="s">
        <v>360</v>
      </c>
      <c r="G72" s="60"/>
      <c r="H72" s="25">
        <v>0</v>
      </c>
    </row>
    <row r="73" spans="3:8" x14ac:dyDescent="0.3">
      <c r="C73" s="24">
        <v>66</v>
      </c>
      <c r="D73" s="24" t="s">
        <v>323</v>
      </c>
      <c r="E73" s="60"/>
      <c r="F73" s="25" t="s">
        <v>361</v>
      </c>
      <c r="G73" s="60">
        <v>1</v>
      </c>
      <c r="H73" s="25">
        <v>0</v>
      </c>
    </row>
    <row r="74" spans="3:8" x14ac:dyDescent="0.3">
      <c r="C74" s="24">
        <v>67</v>
      </c>
      <c r="D74" s="24" t="s">
        <v>323</v>
      </c>
      <c r="E74" s="60"/>
      <c r="F74" s="25" t="s">
        <v>362</v>
      </c>
      <c r="G74" s="60"/>
      <c r="H74" s="25">
        <v>0</v>
      </c>
    </row>
    <row r="75" spans="3:8" x14ac:dyDescent="0.3">
      <c r="C75" s="24">
        <v>68</v>
      </c>
      <c r="D75" s="24" t="s">
        <v>323</v>
      </c>
      <c r="E75" s="60"/>
      <c r="F75" s="25" t="s">
        <v>363</v>
      </c>
      <c r="G75" s="60"/>
      <c r="H75" s="25">
        <v>0</v>
      </c>
    </row>
    <row r="76" spans="3:8" x14ac:dyDescent="0.3">
      <c r="C76" s="24">
        <v>69</v>
      </c>
      <c r="D76" s="24" t="s">
        <v>323</v>
      </c>
      <c r="E76" s="60"/>
      <c r="F76" s="25" t="s">
        <v>364</v>
      </c>
      <c r="G76" s="60"/>
      <c r="H76" s="25">
        <v>0</v>
      </c>
    </row>
    <row r="77" spans="3:8" x14ac:dyDescent="0.3">
      <c r="C77" s="24">
        <v>70</v>
      </c>
      <c r="D77" s="24" t="s">
        <v>323</v>
      </c>
      <c r="E77" s="60"/>
      <c r="F77" s="25" t="s">
        <v>364</v>
      </c>
      <c r="G77" s="60"/>
      <c r="H77" s="25">
        <v>0</v>
      </c>
    </row>
    <row r="78" spans="3:8" x14ac:dyDescent="0.3">
      <c r="C78" s="24">
        <v>71</v>
      </c>
      <c r="D78" s="24" t="s">
        <v>323</v>
      </c>
      <c r="E78" s="60"/>
      <c r="F78" s="25" t="s">
        <v>365</v>
      </c>
      <c r="G78" s="60"/>
      <c r="H78" s="25">
        <v>0</v>
      </c>
    </row>
    <row r="79" spans="3:8" x14ac:dyDescent="0.3">
      <c r="C79" s="24">
        <v>72</v>
      </c>
      <c r="D79" s="24" t="s">
        <v>323</v>
      </c>
      <c r="E79" s="60"/>
      <c r="F79" s="25" t="s">
        <v>366</v>
      </c>
      <c r="G79" s="60"/>
      <c r="H79" s="25">
        <v>0</v>
      </c>
    </row>
    <row r="80" spans="3:8" x14ac:dyDescent="0.3">
      <c r="C80" s="24">
        <v>73</v>
      </c>
      <c r="D80" s="24" t="s">
        <v>323</v>
      </c>
      <c r="E80" s="60"/>
      <c r="F80" s="25" t="s">
        <v>366</v>
      </c>
      <c r="G80" s="60"/>
      <c r="H80" s="25">
        <v>0</v>
      </c>
    </row>
    <row r="81" spans="3:8" x14ac:dyDescent="0.3">
      <c r="C81" s="24">
        <v>74</v>
      </c>
      <c r="D81" s="24" t="s">
        <v>323</v>
      </c>
      <c r="E81" s="60"/>
      <c r="F81" s="25" t="s">
        <v>367</v>
      </c>
      <c r="G81" s="60">
        <v>1</v>
      </c>
      <c r="H81" s="25">
        <v>0</v>
      </c>
    </row>
    <row r="82" spans="3:8" x14ac:dyDescent="0.3">
      <c r="C82" s="24">
        <v>75</v>
      </c>
      <c r="D82" s="24" t="s">
        <v>323</v>
      </c>
      <c r="E82" s="60"/>
      <c r="F82" s="25" t="s">
        <v>368</v>
      </c>
      <c r="G82" s="60"/>
      <c r="H82" s="25">
        <v>0</v>
      </c>
    </row>
    <row r="83" spans="3:8" x14ac:dyDescent="0.3">
      <c r="C83" s="24">
        <v>76</v>
      </c>
      <c r="D83" s="24" t="s">
        <v>323</v>
      </c>
      <c r="E83" s="60"/>
      <c r="F83" s="25" t="s">
        <v>369</v>
      </c>
      <c r="G83" s="60"/>
      <c r="H83" s="25">
        <v>0</v>
      </c>
    </row>
    <row r="84" spans="3:8" x14ac:dyDescent="0.3">
      <c r="C84" s="24">
        <v>77</v>
      </c>
      <c r="D84" s="24" t="s">
        <v>323</v>
      </c>
      <c r="E84" s="60"/>
      <c r="F84" s="25" t="s">
        <v>370</v>
      </c>
      <c r="G84" s="60"/>
      <c r="H84" s="25">
        <v>0</v>
      </c>
    </row>
    <row r="85" spans="3:8" x14ac:dyDescent="0.3">
      <c r="C85" s="24">
        <v>78</v>
      </c>
      <c r="D85" s="24" t="s">
        <v>323</v>
      </c>
      <c r="E85" s="60"/>
      <c r="F85" s="25" t="s">
        <v>370</v>
      </c>
      <c r="G85" s="60"/>
      <c r="H85" s="25">
        <v>0</v>
      </c>
    </row>
    <row r="86" spans="3:8" x14ac:dyDescent="0.3">
      <c r="C86" s="24">
        <v>79</v>
      </c>
      <c r="D86" s="24" t="s">
        <v>323</v>
      </c>
      <c r="E86" s="60"/>
      <c r="F86" s="25" t="s">
        <v>371</v>
      </c>
      <c r="G86" s="60"/>
      <c r="H86" s="25">
        <v>0</v>
      </c>
    </row>
    <row r="87" spans="3:8" x14ac:dyDescent="0.3">
      <c r="C87" s="24">
        <v>80</v>
      </c>
      <c r="D87" s="24" t="s">
        <v>323</v>
      </c>
      <c r="E87" s="60"/>
      <c r="F87" s="25" t="s">
        <v>372</v>
      </c>
      <c r="G87" s="60"/>
      <c r="H87" s="25">
        <v>0</v>
      </c>
    </row>
    <row r="88" spans="3:8" x14ac:dyDescent="0.3">
      <c r="C88" s="24">
        <v>81</v>
      </c>
      <c r="D88" s="24" t="s">
        <v>323</v>
      </c>
      <c r="E88" s="60"/>
      <c r="F88" s="25" t="s">
        <v>372</v>
      </c>
      <c r="G88" s="60"/>
      <c r="H88" s="25">
        <v>0</v>
      </c>
    </row>
    <row r="89" spans="3:8" x14ac:dyDescent="0.3">
      <c r="C89" s="24">
        <v>82</v>
      </c>
      <c r="D89" s="24" t="s">
        <v>323</v>
      </c>
      <c r="E89" s="60"/>
      <c r="F89" s="25" t="s">
        <v>373</v>
      </c>
      <c r="G89" s="60">
        <v>1</v>
      </c>
      <c r="H89" s="25">
        <v>0</v>
      </c>
    </row>
    <row r="90" spans="3:8" x14ac:dyDescent="0.3">
      <c r="C90" s="24">
        <v>83</v>
      </c>
      <c r="D90" s="24" t="s">
        <v>323</v>
      </c>
      <c r="E90" s="60"/>
      <c r="F90" s="25" t="s">
        <v>374</v>
      </c>
      <c r="G90" s="60"/>
      <c r="H90" s="25">
        <v>0</v>
      </c>
    </row>
    <row r="91" spans="3:8" x14ac:dyDescent="0.3">
      <c r="C91" s="24">
        <v>84</v>
      </c>
      <c r="D91" s="24" t="s">
        <v>323</v>
      </c>
      <c r="E91" s="60"/>
      <c r="F91" s="25" t="s">
        <v>375</v>
      </c>
      <c r="G91" s="60"/>
      <c r="H91" s="25">
        <v>0</v>
      </c>
    </row>
    <row r="92" spans="3:8" x14ac:dyDescent="0.3">
      <c r="C92" s="24">
        <v>85</v>
      </c>
      <c r="D92" s="24" t="s">
        <v>323</v>
      </c>
      <c r="E92" s="60"/>
      <c r="F92" s="25" t="s">
        <v>376</v>
      </c>
      <c r="G92" s="60"/>
      <c r="H92" s="25">
        <v>0</v>
      </c>
    </row>
    <row r="93" spans="3:8" x14ac:dyDescent="0.3">
      <c r="C93" s="24">
        <v>86</v>
      </c>
      <c r="D93" s="24" t="s">
        <v>323</v>
      </c>
      <c r="E93" s="60"/>
      <c r="F93" s="25" t="s">
        <v>376</v>
      </c>
      <c r="G93" s="60"/>
      <c r="H93" s="25">
        <v>0</v>
      </c>
    </row>
    <row r="94" spans="3:8" x14ac:dyDescent="0.3">
      <c r="C94" s="24">
        <v>87</v>
      </c>
      <c r="D94" s="24" t="s">
        <v>323</v>
      </c>
      <c r="E94" s="60"/>
      <c r="F94" s="25" t="s">
        <v>377</v>
      </c>
      <c r="G94" s="60"/>
      <c r="H94" s="25">
        <v>0</v>
      </c>
    </row>
    <row r="95" spans="3:8" x14ac:dyDescent="0.3">
      <c r="C95" s="24">
        <v>88</v>
      </c>
      <c r="D95" s="24" t="s">
        <v>323</v>
      </c>
      <c r="E95" s="60"/>
      <c r="F95" s="25" t="s">
        <v>378</v>
      </c>
      <c r="G95" s="60"/>
      <c r="H95" s="25">
        <v>0</v>
      </c>
    </row>
    <row r="96" spans="3:8" x14ac:dyDescent="0.3">
      <c r="C96" s="24">
        <v>89</v>
      </c>
      <c r="D96" s="24" t="s">
        <v>323</v>
      </c>
      <c r="E96" s="60"/>
      <c r="F96" s="25" t="s">
        <v>378</v>
      </c>
      <c r="G96" s="60"/>
      <c r="H96" s="25">
        <v>0</v>
      </c>
    </row>
    <row r="97" spans="3:8" x14ac:dyDescent="0.3">
      <c r="C97" s="24">
        <v>90</v>
      </c>
      <c r="D97" s="24" t="s">
        <v>387</v>
      </c>
      <c r="E97" s="60">
        <v>1</v>
      </c>
      <c r="F97" s="25" t="s">
        <v>379</v>
      </c>
      <c r="G97" s="60">
        <v>1</v>
      </c>
      <c r="H97" s="25">
        <v>0</v>
      </c>
    </row>
    <row r="98" spans="3:8" x14ac:dyDescent="0.3">
      <c r="C98" s="24">
        <v>91</v>
      </c>
      <c r="D98" s="24" t="s">
        <v>387</v>
      </c>
      <c r="E98" s="60"/>
      <c r="F98" s="25" t="s">
        <v>380</v>
      </c>
      <c r="G98" s="60"/>
      <c r="H98" s="25">
        <v>0</v>
      </c>
    </row>
    <row r="99" spans="3:8" x14ac:dyDescent="0.3">
      <c r="C99" s="24">
        <v>92</v>
      </c>
      <c r="D99" s="24" t="s">
        <v>387</v>
      </c>
      <c r="E99" s="60"/>
      <c r="F99" s="25" t="s">
        <v>381</v>
      </c>
      <c r="G99" s="60"/>
      <c r="H99" s="25">
        <v>0</v>
      </c>
    </row>
    <row r="100" spans="3:8" x14ac:dyDescent="0.3">
      <c r="C100" s="24">
        <v>93</v>
      </c>
      <c r="E100" s="60">
        <v>0</v>
      </c>
      <c r="F100" s="25" t="s">
        <v>20</v>
      </c>
    </row>
    <row r="101" spans="3:8" x14ac:dyDescent="0.3">
      <c r="C101" s="24">
        <v>94</v>
      </c>
      <c r="E101" s="60"/>
      <c r="F101" s="25" t="s">
        <v>20</v>
      </c>
    </row>
    <row r="102" spans="3:8" x14ac:dyDescent="0.3">
      <c r="C102" s="24">
        <v>95</v>
      </c>
      <c r="E102" s="60"/>
      <c r="F102" s="25" t="s">
        <v>20</v>
      </c>
    </row>
    <row r="103" spans="3:8" x14ac:dyDescent="0.3">
      <c r="C103" s="24">
        <v>96</v>
      </c>
      <c r="E103" s="60"/>
      <c r="F103" s="25" t="s">
        <v>20</v>
      </c>
    </row>
    <row r="104" spans="3:8" x14ac:dyDescent="0.3">
      <c r="C104" s="24">
        <v>97</v>
      </c>
      <c r="E104" s="60"/>
      <c r="F104" s="25" t="s">
        <v>20</v>
      </c>
    </row>
    <row r="105" spans="3:8" x14ac:dyDescent="0.3">
      <c r="C105" s="24">
        <v>98</v>
      </c>
      <c r="E105" s="60"/>
      <c r="F105" s="25" t="s">
        <v>20</v>
      </c>
    </row>
    <row r="106" spans="3:8" x14ac:dyDescent="0.3">
      <c r="C106" s="24">
        <v>99</v>
      </c>
      <c r="E106" s="60"/>
      <c r="F106" s="25" t="s">
        <v>20</v>
      </c>
    </row>
    <row r="107" spans="3:8" x14ac:dyDescent="0.3">
      <c r="C107" s="24">
        <v>100</v>
      </c>
      <c r="E107" s="60"/>
      <c r="F107" s="25" t="s">
        <v>20</v>
      </c>
    </row>
    <row r="108" spans="3:8" x14ac:dyDescent="0.3">
      <c r="C108" s="24">
        <v>101</v>
      </c>
      <c r="E108" s="60"/>
      <c r="F108" s="25" t="s">
        <v>20</v>
      </c>
    </row>
    <row r="109" spans="3:8" x14ac:dyDescent="0.3">
      <c r="C109" s="24">
        <v>102</v>
      </c>
      <c r="E109" s="60"/>
      <c r="F109" s="25" t="s">
        <v>20</v>
      </c>
    </row>
    <row r="110" spans="3:8" x14ac:dyDescent="0.3">
      <c r="C110" s="24">
        <v>103</v>
      </c>
      <c r="E110" s="60"/>
      <c r="F110" s="25" t="s">
        <v>20</v>
      </c>
    </row>
    <row r="111" spans="3:8" x14ac:dyDescent="0.3">
      <c r="C111" s="24">
        <v>104</v>
      </c>
      <c r="E111" s="60"/>
      <c r="F111" s="25" t="s">
        <v>20</v>
      </c>
    </row>
    <row r="112" spans="3:8" x14ac:dyDescent="0.3">
      <c r="C112" s="24">
        <v>105</v>
      </c>
      <c r="E112" s="60"/>
      <c r="F112" s="25" t="s">
        <v>20</v>
      </c>
    </row>
    <row r="113" spans="3:6" x14ac:dyDescent="0.3">
      <c r="C113" s="24">
        <v>106</v>
      </c>
      <c r="E113" s="60"/>
      <c r="F113" s="25" t="s">
        <v>20</v>
      </c>
    </row>
    <row r="114" spans="3:6" x14ac:dyDescent="0.3">
      <c r="C114" s="24">
        <v>107</v>
      </c>
      <c r="E114" s="60"/>
      <c r="F114" s="25" t="s">
        <v>20</v>
      </c>
    </row>
    <row r="115" spans="3:6" x14ac:dyDescent="0.3">
      <c r="C115" s="24">
        <v>108</v>
      </c>
      <c r="E115" s="60"/>
      <c r="F115" s="25" t="s">
        <v>20</v>
      </c>
    </row>
    <row r="116" spans="3:6" x14ac:dyDescent="0.3">
      <c r="C116" s="24">
        <v>109</v>
      </c>
      <c r="E116" s="60"/>
      <c r="F116" s="25" t="s">
        <v>20</v>
      </c>
    </row>
    <row r="117" spans="3:6" x14ac:dyDescent="0.3">
      <c r="C117" s="24">
        <v>110</v>
      </c>
      <c r="E117" s="60"/>
      <c r="F117" s="25" t="s">
        <v>20</v>
      </c>
    </row>
    <row r="118" spans="3:6" x14ac:dyDescent="0.3">
      <c r="C118" s="24">
        <v>111</v>
      </c>
      <c r="E118" s="60"/>
      <c r="F118" s="25" t="s">
        <v>20</v>
      </c>
    </row>
    <row r="119" spans="3:6" x14ac:dyDescent="0.3">
      <c r="C119" s="24">
        <v>112</v>
      </c>
      <c r="E119" s="60"/>
      <c r="F119" s="25" t="s">
        <v>20</v>
      </c>
    </row>
    <row r="120" spans="3:6" x14ac:dyDescent="0.3">
      <c r="C120" s="24">
        <v>113</v>
      </c>
      <c r="E120" s="60"/>
      <c r="F120" s="25" t="s">
        <v>20</v>
      </c>
    </row>
    <row r="121" spans="3:6" x14ac:dyDescent="0.3">
      <c r="C121" s="24">
        <v>114</v>
      </c>
      <c r="E121" s="60"/>
      <c r="F121" s="25" t="s">
        <v>20</v>
      </c>
    </row>
    <row r="122" spans="3:6" x14ac:dyDescent="0.3">
      <c r="C122" s="24">
        <v>115</v>
      </c>
      <c r="E122" s="60"/>
      <c r="F122" s="25" t="s">
        <v>20</v>
      </c>
    </row>
    <row r="123" spans="3:6" x14ac:dyDescent="0.3">
      <c r="C123" s="24">
        <v>116</v>
      </c>
      <c r="E123" s="60"/>
      <c r="F123" s="25" t="s">
        <v>20</v>
      </c>
    </row>
    <row r="124" spans="3:6" x14ac:dyDescent="0.3">
      <c r="C124" s="24">
        <v>117</v>
      </c>
      <c r="E124" s="60"/>
      <c r="F124" s="25" t="s">
        <v>20</v>
      </c>
    </row>
    <row r="125" spans="3:6" x14ac:dyDescent="0.3">
      <c r="C125" s="24">
        <v>118</v>
      </c>
      <c r="E125" s="60"/>
      <c r="F125" s="25" t="s">
        <v>20</v>
      </c>
    </row>
    <row r="126" spans="3:6" x14ac:dyDescent="0.3">
      <c r="C126" s="24">
        <v>119</v>
      </c>
      <c r="E126" s="60"/>
      <c r="F126" s="25" t="s">
        <v>20</v>
      </c>
    </row>
    <row r="127" spans="3:6" x14ac:dyDescent="0.3">
      <c r="C127" s="24">
        <v>120</v>
      </c>
      <c r="E127" s="60"/>
      <c r="F127" s="25" t="s">
        <v>20</v>
      </c>
    </row>
    <row r="128" spans="3:6" x14ac:dyDescent="0.3">
      <c r="C128" s="24">
        <v>121</v>
      </c>
      <c r="E128" s="60"/>
      <c r="F128" s="25" t="s">
        <v>20</v>
      </c>
    </row>
    <row r="129" spans="3:6" x14ac:dyDescent="0.3">
      <c r="C129" s="24">
        <v>122</v>
      </c>
      <c r="E129" s="60"/>
      <c r="F129" s="25" t="s">
        <v>20</v>
      </c>
    </row>
    <row r="130" spans="3:6" x14ac:dyDescent="0.3">
      <c r="C130" s="24">
        <v>123</v>
      </c>
      <c r="E130" s="60"/>
      <c r="F130" s="25" t="s">
        <v>20</v>
      </c>
    </row>
    <row r="131" spans="3:6" x14ac:dyDescent="0.3">
      <c r="C131" s="24">
        <v>124</v>
      </c>
      <c r="E131" s="60"/>
      <c r="F131" s="25" t="s">
        <v>20</v>
      </c>
    </row>
    <row r="132" spans="3:6" x14ac:dyDescent="0.3">
      <c r="C132" s="24">
        <v>125</v>
      </c>
      <c r="E132" s="60"/>
      <c r="F132" s="25" t="s">
        <v>20</v>
      </c>
    </row>
    <row r="133" spans="3:6" x14ac:dyDescent="0.3">
      <c r="C133" s="24">
        <v>126</v>
      </c>
      <c r="E133" s="60"/>
      <c r="F133" s="25" t="s">
        <v>20</v>
      </c>
    </row>
    <row r="134" spans="3:6" x14ac:dyDescent="0.3">
      <c r="C134" s="24">
        <v>127</v>
      </c>
      <c r="E134" s="60"/>
      <c r="F134" s="25" t="s">
        <v>20</v>
      </c>
    </row>
    <row r="135" spans="3:6" x14ac:dyDescent="0.3">
      <c r="C135" s="24">
        <v>128</v>
      </c>
      <c r="E135" s="60"/>
      <c r="F135" s="25" t="s">
        <v>20</v>
      </c>
    </row>
    <row r="136" spans="3:6" x14ac:dyDescent="0.3">
      <c r="C136" s="24">
        <v>129</v>
      </c>
      <c r="E136" s="60"/>
      <c r="F136" s="25" t="s">
        <v>20</v>
      </c>
    </row>
    <row r="137" spans="3:6" x14ac:dyDescent="0.3">
      <c r="C137" s="24">
        <v>130</v>
      </c>
      <c r="E137" s="60"/>
      <c r="F137" s="25" t="s">
        <v>20</v>
      </c>
    </row>
    <row r="138" spans="3:6" x14ac:dyDescent="0.3">
      <c r="C138" s="24">
        <v>131</v>
      </c>
      <c r="E138" s="60"/>
      <c r="F138" s="25" t="s">
        <v>20</v>
      </c>
    </row>
    <row r="139" spans="3:6" x14ac:dyDescent="0.3">
      <c r="C139" s="24">
        <v>132</v>
      </c>
      <c r="E139" s="60"/>
      <c r="F139" s="25" t="s">
        <v>20</v>
      </c>
    </row>
    <row r="140" spans="3:6" x14ac:dyDescent="0.3">
      <c r="C140" s="24">
        <v>133</v>
      </c>
      <c r="E140" s="60"/>
      <c r="F140" s="25" t="s">
        <v>20</v>
      </c>
    </row>
    <row r="141" spans="3:6" x14ac:dyDescent="0.3">
      <c r="C141" s="24">
        <v>134</v>
      </c>
      <c r="E141" s="60"/>
      <c r="F141" s="25" t="s">
        <v>20</v>
      </c>
    </row>
    <row r="142" spans="3:6" x14ac:dyDescent="0.3">
      <c r="C142" s="24">
        <v>135</v>
      </c>
      <c r="E142" s="60"/>
      <c r="F142" s="25" t="s">
        <v>20</v>
      </c>
    </row>
    <row r="143" spans="3:6" x14ac:dyDescent="0.3">
      <c r="C143" s="24">
        <v>136</v>
      </c>
      <c r="E143" s="60"/>
      <c r="F143" s="25" t="s">
        <v>20</v>
      </c>
    </row>
    <row r="144" spans="3:6" x14ac:dyDescent="0.3">
      <c r="C144" s="24">
        <v>137</v>
      </c>
      <c r="E144" s="60"/>
      <c r="F144" s="25" t="s">
        <v>20</v>
      </c>
    </row>
    <row r="145" spans="3:8" x14ac:dyDescent="0.3">
      <c r="C145" s="24">
        <v>138</v>
      </c>
      <c r="E145" s="60"/>
      <c r="F145" s="25" t="s">
        <v>20</v>
      </c>
    </row>
    <row r="146" spans="3:8" x14ac:dyDescent="0.3">
      <c r="C146" s="24">
        <v>139</v>
      </c>
      <c r="E146" s="60"/>
      <c r="F146" s="25" t="s">
        <v>20</v>
      </c>
    </row>
    <row r="147" spans="3:8" x14ac:dyDescent="0.3">
      <c r="C147" s="24">
        <v>140</v>
      </c>
      <c r="E147" s="60"/>
      <c r="F147" s="25" t="s">
        <v>20</v>
      </c>
    </row>
    <row r="148" spans="3:8" x14ac:dyDescent="0.3">
      <c r="C148" s="24">
        <v>141</v>
      </c>
      <c r="E148" s="60"/>
      <c r="F148" s="25" t="s">
        <v>20</v>
      </c>
    </row>
    <row r="149" spans="3:8" x14ac:dyDescent="0.3">
      <c r="C149" s="24">
        <v>142</v>
      </c>
      <c r="E149" s="60"/>
      <c r="F149" s="25" t="s">
        <v>20</v>
      </c>
    </row>
    <row r="150" spans="3:8" x14ac:dyDescent="0.3">
      <c r="C150" s="24">
        <v>143</v>
      </c>
      <c r="E150" s="60"/>
      <c r="F150" s="25" t="s">
        <v>20</v>
      </c>
    </row>
    <row r="151" spans="3:8" x14ac:dyDescent="0.3">
      <c r="C151" s="24">
        <v>144</v>
      </c>
      <c r="E151" s="60"/>
      <c r="F151" s="25" t="s">
        <v>20</v>
      </c>
    </row>
    <row r="152" spans="3:8" x14ac:dyDescent="0.3">
      <c r="C152" s="24">
        <v>145</v>
      </c>
      <c r="E152" s="60"/>
      <c r="F152" s="25" t="s">
        <v>20</v>
      </c>
    </row>
    <row r="153" spans="3:8" x14ac:dyDescent="0.3">
      <c r="C153" s="24">
        <v>146</v>
      </c>
      <c r="E153" s="60"/>
      <c r="F153" s="25" t="s">
        <v>20</v>
      </c>
    </row>
    <row r="154" spans="3:8" x14ac:dyDescent="0.3">
      <c r="C154" s="24">
        <v>147</v>
      </c>
      <c r="E154" s="60"/>
      <c r="F154" s="25" t="s">
        <v>20</v>
      </c>
    </row>
    <row r="155" spans="3:8" x14ac:dyDescent="0.3">
      <c r="C155" s="24">
        <v>148</v>
      </c>
      <c r="E155" s="60"/>
      <c r="F155" s="25" t="s">
        <v>20</v>
      </c>
    </row>
    <row r="156" spans="3:8" x14ac:dyDescent="0.3">
      <c r="C156" s="24">
        <v>149</v>
      </c>
      <c r="D156" s="24" t="s">
        <v>304</v>
      </c>
      <c r="E156" s="60">
        <v>1</v>
      </c>
      <c r="F156" s="25" t="s">
        <v>308</v>
      </c>
      <c r="G156" s="60">
        <v>1</v>
      </c>
      <c r="H156" s="25">
        <v>0</v>
      </c>
    </row>
    <row r="157" spans="3:8" x14ac:dyDescent="0.3">
      <c r="C157" s="24">
        <v>150</v>
      </c>
      <c r="D157" s="24" t="s">
        <v>304</v>
      </c>
      <c r="E157" s="60"/>
      <c r="F157" s="25" t="s">
        <v>309</v>
      </c>
      <c r="G157" s="60"/>
      <c r="H157" s="25">
        <v>0</v>
      </c>
    </row>
    <row r="158" spans="3:8" x14ac:dyDescent="0.3">
      <c r="C158" s="24">
        <v>151</v>
      </c>
      <c r="D158" s="24" t="s">
        <v>304</v>
      </c>
      <c r="E158" s="60"/>
      <c r="F158" s="25" t="s">
        <v>310</v>
      </c>
      <c r="G158" s="60"/>
      <c r="H158" s="25">
        <v>0</v>
      </c>
    </row>
    <row r="159" spans="3:8" x14ac:dyDescent="0.3">
      <c r="C159" s="24">
        <v>152</v>
      </c>
      <c r="D159" s="24" t="s">
        <v>304</v>
      </c>
      <c r="E159" s="60"/>
      <c r="F159" s="25" t="s">
        <v>311</v>
      </c>
      <c r="G159" s="60"/>
      <c r="H159" s="25">
        <v>0</v>
      </c>
    </row>
    <row r="160" spans="3:8" x14ac:dyDescent="0.3">
      <c r="C160" s="24">
        <v>153</v>
      </c>
      <c r="D160" s="24" t="s">
        <v>304</v>
      </c>
      <c r="E160" s="60"/>
      <c r="F160" s="25" t="s">
        <v>312</v>
      </c>
      <c r="G160" s="60"/>
      <c r="H160" s="25">
        <v>0</v>
      </c>
    </row>
    <row r="161" spans="3:8" x14ac:dyDescent="0.3">
      <c r="C161" s="24">
        <v>154</v>
      </c>
      <c r="D161" s="24" t="s">
        <v>304</v>
      </c>
      <c r="E161" s="60"/>
      <c r="F161" s="25" t="s">
        <v>313</v>
      </c>
      <c r="G161" s="60"/>
      <c r="H161" s="25">
        <v>0</v>
      </c>
    </row>
    <row r="162" spans="3:8" x14ac:dyDescent="0.3">
      <c r="C162" s="24">
        <v>155</v>
      </c>
      <c r="D162" s="24" t="s">
        <v>304</v>
      </c>
      <c r="E162" s="60"/>
      <c r="F162" s="25" t="s">
        <v>314</v>
      </c>
      <c r="G162" s="60"/>
      <c r="H162" s="25">
        <v>0</v>
      </c>
    </row>
    <row r="163" spans="3:8" x14ac:dyDescent="0.3">
      <c r="C163" s="24">
        <v>156</v>
      </c>
      <c r="D163" s="24" t="s">
        <v>304</v>
      </c>
      <c r="E163" s="60"/>
      <c r="F163" s="25" t="s">
        <v>315</v>
      </c>
      <c r="G163" s="60"/>
      <c r="H163" s="25">
        <v>0</v>
      </c>
    </row>
    <row r="164" spans="3:8" x14ac:dyDescent="0.3">
      <c r="C164" s="24">
        <v>157</v>
      </c>
      <c r="D164" s="24" t="s">
        <v>304</v>
      </c>
      <c r="E164" s="60"/>
      <c r="F164" s="25" t="s">
        <v>315</v>
      </c>
      <c r="G164" s="60"/>
      <c r="H164" s="25">
        <v>0</v>
      </c>
    </row>
    <row r="165" spans="3:8" x14ac:dyDescent="0.3">
      <c r="C165" s="24">
        <v>158</v>
      </c>
      <c r="D165" s="24" t="s">
        <v>304</v>
      </c>
      <c r="E165" s="60"/>
      <c r="F165" s="25" t="s">
        <v>316</v>
      </c>
      <c r="G165" s="60"/>
      <c r="H165" s="25">
        <v>0</v>
      </c>
    </row>
    <row r="166" spans="3:8" x14ac:dyDescent="0.3">
      <c r="C166" s="24">
        <v>159</v>
      </c>
      <c r="D166" s="24" t="s">
        <v>304</v>
      </c>
      <c r="E166" s="60"/>
      <c r="F166" s="25" t="s">
        <v>316</v>
      </c>
      <c r="G166" s="60"/>
      <c r="H166" s="25">
        <v>0</v>
      </c>
    </row>
    <row r="167" spans="3:8" x14ac:dyDescent="0.3">
      <c r="C167" s="24">
        <v>160</v>
      </c>
      <c r="D167" s="24" t="s">
        <v>304</v>
      </c>
      <c r="E167" s="60"/>
      <c r="F167" s="25" t="s">
        <v>317</v>
      </c>
      <c r="G167" s="60"/>
      <c r="H167" s="25">
        <v>0</v>
      </c>
    </row>
    <row r="168" spans="3:8" x14ac:dyDescent="0.3">
      <c r="C168" s="24">
        <v>161</v>
      </c>
      <c r="D168" s="24" t="s">
        <v>304</v>
      </c>
      <c r="E168" s="60"/>
      <c r="F168" s="25" t="s">
        <v>317</v>
      </c>
      <c r="G168" s="60"/>
      <c r="H168" s="25">
        <v>0</v>
      </c>
    </row>
    <row r="169" spans="3:8" x14ac:dyDescent="0.3">
      <c r="C169" s="24">
        <v>162</v>
      </c>
      <c r="E169" s="60">
        <v>0</v>
      </c>
      <c r="F169" s="25" t="s">
        <v>297</v>
      </c>
    </row>
    <row r="170" spans="3:8" x14ac:dyDescent="0.3">
      <c r="C170" s="24">
        <v>163</v>
      </c>
      <c r="E170" s="60"/>
      <c r="F170" s="25" t="s">
        <v>297</v>
      </c>
    </row>
    <row r="171" spans="3:8" x14ac:dyDescent="0.3">
      <c r="C171" s="24">
        <v>164</v>
      </c>
      <c r="E171" s="60"/>
      <c r="F171" s="25" t="s">
        <v>297</v>
      </c>
    </row>
    <row r="172" spans="3:8" x14ac:dyDescent="0.3">
      <c r="C172" s="24">
        <v>165</v>
      </c>
      <c r="D172" s="24" t="s">
        <v>305</v>
      </c>
      <c r="E172" s="60">
        <v>1</v>
      </c>
      <c r="F172" s="25" t="s">
        <v>298</v>
      </c>
      <c r="G172" s="25">
        <v>1</v>
      </c>
      <c r="H172" s="25">
        <v>0</v>
      </c>
    </row>
    <row r="173" spans="3:8" x14ac:dyDescent="0.3">
      <c r="C173" s="24">
        <v>166</v>
      </c>
      <c r="D173" s="24" t="s">
        <v>305</v>
      </c>
      <c r="E173" s="60"/>
      <c r="F173" s="25" t="s">
        <v>299</v>
      </c>
      <c r="G173" s="25">
        <v>1</v>
      </c>
      <c r="H173" s="25">
        <v>0</v>
      </c>
    </row>
    <row r="174" spans="3:8" x14ac:dyDescent="0.3">
      <c r="C174" s="24">
        <v>167</v>
      </c>
      <c r="D174" s="24" t="s">
        <v>305</v>
      </c>
      <c r="E174" s="60"/>
      <c r="F174" s="25" t="s">
        <v>300</v>
      </c>
      <c r="G174" s="25">
        <v>1</v>
      </c>
      <c r="H174" s="25">
        <v>0</v>
      </c>
    </row>
    <row r="175" spans="3:8" x14ac:dyDescent="0.3">
      <c r="C175" s="24">
        <v>168</v>
      </c>
      <c r="D175" s="24" t="s">
        <v>305</v>
      </c>
      <c r="E175" s="60"/>
      <c r="F175" s="25" t="s">
        <v>301</v>
      </c>
      <c r="G175" s="25">
        <v>1</v>
      </c>
      <c r="H175" s="25">
        <v>0</v>
      </c>
    </row>
    <row r="176" spans="3:8" x14ac:dyDescent="0.3">
      <c r="C176" s="24">
        <v>169</v>
      </c>
      <c r="D176" s="24" t="s">
        <v>305</v>
      </c>
      <c r="E176" s="60"/>
      <c r="F176" s="25" t="s">
        <v>302</v>
      </c>
      <c r="G176" s="25">
        <v>1</v>
      </c>
      <c r="H176" s="25">
        <v>0</v>
      </c>
    </row>
    <row r="177" spans="3:8" x14ac:dyDescent="0.3">
      <c r="C177" s="24">
        <v>170</v>
      </c>
      <c r="D177" s="24" t="s">
        <v>305</v>
      </c>
      <c r="E177" s="60"/>
      <c r="F177" s="25" t="s">
        <v>303</v>
      </c>
      <c r="G177" s="25">
        <v>1</v>
      </c>
      <c r="H177" s="25">
        <v>0</v>
      </c>
    </row>
    <row r="178" spans="3:8" x14ac:dyDescent="0.3">
      <c r="C178" s="24">
        <v>171</v>
      </c>
      <c r="E178" s="60">
        <v>0</v>
      </c>
      <c r="F178" s="25" t="s">
        <v>20</v>
      </c>
    </row>
    <row r="179" spans="3:8" x14ac:dyDescent="0.3">
      <c r="C179" s="24">
        <v>172</v>
      </c>
      <c r="E179" s="60"/>
      <c r="F179" s="25" t="s">
        <v>20</v>
      </c>
    </row>
    <row r="180" spans="3:8" x14ac:dyDescent="0.3">
      <c r="C180" s="24">
        <v>173</v>
      </c>
      <c r="E180" s="60"/>
      <c r="F180" s="25" t="s">
        <v>20</v>
      </c>
    </row>
    <row r="181" spans="3:8" x14ac:dyDescent="0.3">
      <c r="C181" s="24">
        <v>174</v>
      </c>
      <c r="E181" s="60"/>
      <c r="F181" s="25" t="s">
        <v>20</v>
      </c>
    </row>
    <row r="182" spans="3:8" x14ac:dyDescent="0.3">
      <c r="C182" s="24">
        <v>175</v>
      </c>
      <c r="E182" s="60"/>
      <c r="F182" s="25" t="s">
        <v>20</v>
      </c>
    </row>
    <row r="183" spans="3:8" x14ac:dyDescent="0.3">
      <c r="C183" s="24">
        <v>176</v>
      </c>
      <c r="E183" s="60"/>
      <c r="F183" s="25" t="s">
        <v>20</v>
      </c>
    </row>
    <row r="184" spans="3:8" x14ac:dyDescent="0.3">
      <c r="C184" s="24">
        <v>177</v>
      </c>
      <c r="D184" s="24" t="s">
        <v>389</v>
      </c>
      <c r="E184" s="24">
        <v>1</v>
      </c>
      <c r="F184" s="25" t="s">
        <v>272</v>
      </c>
      <c r="G184" s="25">
        <v>1</v>
      </c>
      <c r="H184" s="25">
        <v>0</v>
      </c>
    </row>
    <row r="185" spans="3:8" x14ac:dyDescent="0.3">
      <c r="C185" s="24">
        <v>178</v>
      </c>
      <c r="E185" s="60">
        <v>0</v>
      </c>
      <c r="F185" s="25" t="s">
        <v>20</v>
      </c>
    </row>
    <row r="186" spans="3:8" x14ac:dyDescent="0.3">
      <c r="C186" s="24">
        <v>179</v>
      </c>
      <c r="E186" s="60"/>
      <c r="F186" s="25" t="s">
        <v>20</v>
      </c>
    </row>
    <row r="187" spans="3:8" x14ac:dyDescent="0.3">
      <c r="C187" s="24">
        <v>180</v>
      </c>
      <c r="E187" s="60"/>
      <c r="F187" s="25" t="s">
        <v>20</v>
      </c>
    </row>
    <row r="188" spans="3:8" x14ac:dyDescent="0.3">
      <c r="C188" s="24">
        <v>181</v>
      </c>
      <c r="E188" s="60"/>
      <c r="F188" s="25" t="s">
        <v>20</v>
      </c>
    </row>
    <row r="189" spans="3:8" x14ac:dyDescent="0.3">
      <c r="C189" s="24">
        <v>182</v>
      </c>
      <c r="E189" s="60"/>
      <c r="F189" s="25" t="s">
        <v>20</v>
      </c>
    </row>
    <row r="190" spans="3:8" x14ac:dyDescent="0.3">
      <c r="C190" s="24">
        <v>183</v>
      </c>
      <c r="D190" s="24" t="s">
        <v>389</v>
      </c>
      <c r="E190" s="24">
        <v>1</v>
      </c>
      <c r="F190" s="25" t="s">
        <v>306</v>
      </c>
      <c r="G190" s="25">
        <v>1</v>
      </c>
      <c r="H190" s="25">
        <v>0</v>
      </c>
    </row>
    <row r="191" spans="3:8" x14ac:dyDescent="0.3">
      <c r="C191" s="24">
        <v>184</v>
      </c>
      <c r="E191" s="60">
        <v>0</v>
      </c>
      <c r="F191" s="25" t="s">
        <v>20</v>
      </c>
    </row>
    <row r="192" spans="3:8" x14ac:dyDescent="0.3">
      <c r="C192" s="24">
        <v>185</v>
      </c>
      <c r="E192" s="60"/>
      <c r="F192" s="25" t="s">
        <v>20</v>
      </c>
    </row>
    <row r="193" spans="3:9" x14ac:dyDescent="0.3">
      <c r="C193" s="24">
        <v>186</v>
      </c>
      <c r="E193" s="60"/>
      <c r="F193" s="25" t="s">
        <v>20</v>
      </c>
    </row>
    <row r="194" spans="3:9" s="26" customFormat="1" ht="43.2" x14ac:dyDescent="0.3">
      <c r="C194" s="26">
        <v>187</v>
      </c>
      <c r="D194" s="26" t="s">
        <v>389</v>
      </c>
      <c r="E194" s="26">
        <v>1</v>
      </c>
      <c r="F194" s="27" t="s">
        <v>307</v>
      </c>
      <c r="G194" s="27">
        <v>1</v>
      </c>
      <c r="H194" s="27">
        <v>0</v>
      </c>
      <c r="I194" s="26" t="s">
        <v>382</v>
      </c>
    </row>
    <row r="195" spans="3:9" x14ac:dyDescent="0.3">
      <c r="C195" s="24">
        <v>188</v>
      </c>
      <c r="D195" s="24" t="s">
        <v>20</v>
      </c>
      <c r="E195" s="24">
        <v>0</v>
      </c>
      <c r="F195" s="25" t="s">
        <v>20</v>
      </c>
    </row>
    <row r="196" spans="3:9" x14ac:dyDescent="0.3">
      <c r="C196" s="24">
        <v>189</v>
      </c>
      <c r="D196" s="24" t="s">
        <v>20</v>
      </c>
      <c r="E196" s="24">
        <v>0</v>
      </c>
      <c r="F196" s="25" t="s">
        <v>20</v>
      </c>
    </row>
    <row r="197" spans="3:9" x14ac:dyDescent="0.3">
      <c r="C197" s="24">
        <v>190</v>
      </c>
      <c r="D197" s="24" t="s">
        <v>20</v>
      </c>
      <c r="E197" s="24">
        <v>0</v>
      </c>
      <c r="F197" s="25" t="s">
        <v>20</v>
      </c>
    </row>
    <row r="198" spans="3:9" x14ac:dyDescent="0.3">
      <c r="C198" s="24">
        <v>191</v>
      </c>
      <c r="D198" s="24" t="s">
        <v>20</v>
      </c>
      <c r="E198" s="24">
        <v>0</v>
      </c>
      <c r="F198" s="25" t="s">
        <v>20</v>
      </c>
    </row>
    <row r="199" spans="3:9" x14ac:dyDescent="0.3">
      <c r="C199" s="24">
        <v>192</v>
      </c>
      <c r="D199" s="24" t="s">
        <v>20</v>
      </c>
      <c r="E199" s="24">
        <v>0</v>
      </c>
      <c r="F199" s="25" t="s">
        <v>20</v>
      </c>
    </row>
    <row r="200" spans="3:9" x14ac:dyDescent="0.3">
      <c r="C200" s="24">
        <v>193</v>
      </c>
      <c r="D200" s="24" t="s">
        <v>20</v>
      </c>
      <c r="E200" s="24">
        <v>0</v>
      </c>
      <c r="F200" s="25" t="s">
        <v>20</v>
      </c>
    </row>
    <row r="201" spans="3:9" x14ac:dyDescent="0.3">
      <c r="C201" s="24">
        <v>194</v>
      </c>
      <c r="D201" s="24" t="s">
        <v>20</v>
      </c>
      <c r="E201" s="24">
        <v>0</v>
      </c>
      <c r="F201" s="25" t="s">
        <v>20</v>
      </c>
    </row>
    <row r="202" spans="3:9" x14ac:dyDescent="0.3">
      <c r="C202" s="24">
        <v>195</v>
      </c>
      <c r="D202" s="24" t="s">
        <v>20</v>
      </c>
      <c r="E202" s="24">
        <v>0</v>
      </c>
      <c r="F202" s="25" t="s">
        <v>20</v>
      </c>
    </row>
    <row r="203" spans="3:9" x14ac:dyDescent="0.3">
      <c r="C203" s="24">
        <v>196</v>
      </c>
      <c r="D203" s="24" t="s">
        <v>20</v>
      </c>
      <c r="E203" s="24">
        <v>0</v>
      </c>
      <c r="F203" s="25" t="s">
        <v>20</v>
      </c>
    </row>
    <row r="204" spans="3:9" x14ac:dyDescent="0.3">
      <c r="C204" s="24">
        <v>197</v>
      </c>
      <c r="D204" s="24" t="s">
        <v>20</v>
      </c>
      <c r="E204" s="24">
        <v>0</v>
      </c>
      <c r="F204" s="25" t="s">
        <v>20</v>
      </c>
    </row>
    <row r="205" spans="3:9" x14ac:dyDescent="0.3">
      <c r="C205" s="24">
        <v>198</v>
      </c>
      <c r="D205" s="24" t="s">
        <v>20</v>
      </c>
      <c r="E205" s="24">
        <v>0</v>
      </c>
      <c r="F205" s="25" t="s">
        <v>20</v>
      </c>
    </row>
    <row r="206" spans="3:9" x14ac:dyDescent="0.3">
      <c r="C206" s="24">
        <v>199</v>
      </c>
      <c r="D206" s="24" t="s">
        <v>20</v>
      </c>
      <c r="E206" s="24">
        <v>0</v>
      </c>
      <c r="F206" s="25" t="s">
        <v>20</v>
      </c>
    </row>
    <row r="207" spans="3:9" x14ac:dyDescent="0.3">
      <c r="C207" s="24">
        <v>200</v>
      </c>
      <c r="D207" s="24" t="s">
        <v>20</v>
      </c>
      <c r="E207" s="24">
        <v>0</v>
      </c>
      <c r="F207" s="25" t="s">
        <v>20</v>
      </c>
    </row>
    <row r="208" spans="3:9" x14ac:dyDescent="0.3">
      <c r="C208" s="24">
        <v>201</v>
      </c>
      <c r="D208" s="24" t="s">
        <v>20</v>
      </c>
      <c r="E208" s="24">
        <v>0</v>
      </c>
      <c r="F208" s="25" t="s">
        <v>20</v>
      </c>
    </row>
    <row r="209" spans="3:6" x14ac:dyDescent="0.3">
      <c r="C209" s="24">
        <v>202</v>
      </c>
      <c r="D209" s="24" t="s">
        <v>20</v>
      </c>
      <c r="E209" s="24">
        <v>0</v>
      </c>
      <c r="F209" s="25" t="s">
        <v>20</v>
      </c>
    </row>
    <row r="210" spans="3:6" x14ac:dyDescent="0.3">
      <c r="C210" s="24">
        <v>203</v>
      </c>
      <c r="D210" s="24" t="s">
        <v>20</v>
      </c>
      <c r="E210" s="24">
        <v>0</v>
      </c>
      <c r="F210" s="25" t="s">
        <v>20</v>
      </c>
    </row>
    <row r="211" spans="3:6" x14ac:dyDescent="0.3">
      <c r="C211" s="24">
        <v>204</v>
      </c>
      <c r="D211" s="24" t="s">
        <v>20</v>
      </c>
      <c r="E211" s="24">
        <v>0</v>
      </c>
      <c r="F211" s="25" t="s">
        <v>20</v>
      </c>
    </row>
    <row r="212" spans="3:6" x14ac:dyDescent="0.3">
      <c r="C212" s="24">
        <v>205</v>
      </c>
      <c r="D212" s="24" t="s">
        <v>20</v>
      </c>
      <c r="E212" s="24">
        <v>0</v>
      </c>
      <c r="F212" s="25" t="s">
        <v>20</v>
      </c>
    </row>
    <row r="213" spans="3:6" x14ac:dyDescent="0.3">
      <c r="C213" s="24">
        <v>206</v>
      </c>
      <c r="D213" s="24" t="s">
        <v>20</v>
      </c>
      <c r="E213" s="24">
        <v>0</v>
      </c>
      <c r="F213" s="25" t="s">
        <v>20</v>
      </c>
    </row>
    <row r="214" spans="3:6" x14ac:dyDescent="0.3">
      <c r="C214" s="24">
        <v>207</v>
      </c>
      <c r="D214" s="24" t="s">
        <v>20</v>
      </c>
      <c r="E214" s="24">
        <v>0</v>
      </c>
      <c r="F214" s="25" t="s">
        <v>20</v>
      </c>
    </row>
    <row r="215" spans="3:6" x14ac:dyDescent="0.3">
      <c r="C215" s="24">
        <v>208</v>
      </c>
      <c r="D215" s="24" t="s">
        <v>20</v>
      </c>
      <c r="E215" s="24">
        <v>0</v>
      </c>
      <c r="F215" s="25" t="s">
        <v>20</v>
      </c>
    </row>
    <row r="216" spans="3:6" x14ac:dyDescent="0.3">
      <c r="C216" s="24">
        <v>209</v>
      </c>
      <c r="D216" s="24" t="s">
        <v>20</v>
      </c>
      <c r="E216" s="24">
        <v>0</v>
      </c>
      <c r="F216" s="25" t="s">
        <v>20</v>
      </c>
    </row>
    <row r="217" spans="3:6" x14ac:dyDescent="0.3">
      <c r="C217" s="24">
        <v>210</v>
      </c>
      <c r="D217" s="24" t="s">
        <v>20</v>
      </c>
      <c r="E217" s="24">
        <v>0</v>
      </c>
      <c r="F217" s="25" t="s">
        <v>20</v>
      </c>
    </row>
    <row r="218" spans="3:6" x14ac:dyDescent="0.3">
      <c r="C218" s="24">
        <v>211</v>
      </c>
      <c r="D218" s="24" t="s">
        <v>20</v>
      </c>
      <c r="E218" s="24">
        <v>0</v>
      </c>
      <c r="F218" s="25" t="s">
        <v>20</v>
      </c>
    </row>
    <row r="219" spans="3:6" x14ac:dyDescent="0.3">
      <c r="C219" s="24">
        <v>212</v>
      </c>
      <c r="D219" s="24" t="s">
        <v>20</v>
      </c>
      <c r="E219" s="24">
        <v>0</v>
      </c>
      <c r="F219" s="25" t="s">
        <v>20</v>
      </c>
    </row>
    <row r="220" spans="3:6" x14ac:dyDescent="0.3">
      <c r="C220" s="24">
        <v>213</v>
      </c>
      <c r="D220" s="24" t="s">
        <v>20</v>
      </c>
      <c r="E220" s="24">
        <v>0</v>
      </c>
      <c r="F220" s="25" t="s">
        <v>20</v>
      </c>
    </row>
    <row r="221" spans="3:6" x14ac:dyDescent="0.3">
      <c r="C221" s="24">
        <v>214</v>
      </c>
      <c r="D221" s="24" t="s">
        <v>20</v>
      </c>
      <c r="E221" s="24">
        <v>0</v>
      </c>
      <c r="F221" s="25" t="s">
        <v>20</v>
      </c>
    </row>
    <row r="222" spans="3:6" x14ac:dyDescent="0.3">
      <c r="C222" s="24">
        <v>215</v>
      </c>
      <c r="D222" s="24" t="s">
        <v>20</v>
      </c>
      <c r="E222" s="24">
        <v>0</v>
      </c>
      <c r="F222" s="25" t="s">
        <v>20</v>
      </c>
    </row>
    <row r="223" spans="3:6" x14ac:dyDescent="0.3">
      <c r="C223" s="24">
        <v>216</v>
      </c>
      <c r="D223" s="24" t="s">
        <v>20</v>
      </c>
      <c r="E223" s="24">
        <v>0</v>
      </c>
      <c r="F223" s="25" t="s">
        <v>20</v>
      </c>
    </row>
    <row r="224" spans="3:6" x14ac:dyDescent="0.3">
      <c r="C224" s="24">
        <v>217</v>
      </c>
      <c r="D224" s="24" t="s">
        <v>20</v>
      </c>
      <c r="E224" s="24">
        <v>0</v>
      </c>
      <c r="F224" s="25" t="s">
        <v>20</v>
      </c>
    </row>
    <row r="225" spans="3:6" x14ac:dyDescent="0.3">
      <c r="C225" s="24">
        <v>218</v>
      </c>
      <c r="D225" s="24" t="s">
        <v>20</v>
      </c>
      <c r="E225" s="24">
        <v>0</v>
      </c>
      <c r="F225" s="25" t="s">
        <v>20</v>
      </c>
    </row>
    <row r="226" spans="3:6" x14ac:dyDescent="0.3">
      <c r="C226" s="24">
        <v>219</v>
      </c>
      <c r="D226" s="24" t="s">
        <v>20</v>
      </c>
      <c r="E226" s="24">
        <v>0</v>
      </c>
      <c r="F226" s="25" t="s">
        <v>20</v>
      </c>
    </row>
    <row r="227" spans="3:6" x14ac:dyDescent="0.3">
      <c r="C227" s="24">
        <v>220</v>
      </c>
      <c r="D227" s="24" t="s">
        <v>20</v>
      </c>
      <c r="E227" s="24">
        <v>0</v>
      </c>
      <c r="F227" s="25" t="s">
        <v>20</v>
      </c>
    </row>
    <row r="228" spans="3:6" x14ac:dyDescent="0.3">
      <c r="C228" s="24">
        <v>221</v>
      </c>
      <c r="D228" s="24" t="s">
        <v>20</v>
      </c>
      <c r="E228" s="24">
        <v>0</v>
      </c>
      <c r="F228" s="25" t="s">
        <v>20</v>
      </c>
    </row>
    <row r="229" spans="3:6" x14ac:dyDescent="0.3">
      <c r="C229" s="24">
        <v>222</v>
      </c>
      <c r="D229" s="24" t="s">
        <v>20</v>
      </c>
      <c r="E229" s="24">
        <v>0</v>
      </c>
      <c r="F229" s="25" t="s">
        <v>20</v>
      </c>
    </row>
    <row r="230" spans="3:6" x14ac:dyDescent="0.3">
      <c r="C230" s="24">
        <v>223</v>
      </c>
      <c r="D230" s="24" t="s">
        <v>20</v>
      </c>
      <c r="E230" s="24">
        <v>0</v>
      </c>
      <c r="F230" s="25" t="s">
        <v>20</v>
      </c>
    </row>
    <row r="231" spans="3:6" x14ac:dyDescent="0.3">
      <c r="C231" s="24">
        <v>224</v>
      </c>
      <c r="D231" s="24" t="s">
        <v>20</v>
      </c>
      <c r="E231" s="24">
        <v>0</v>
      </c>
      <c r="F231" s="25" t="s">
        <v>20</v>
      </c>
    </row>
    <row r="232" spans="3:6" x14ac:dyDescent="0.3">
      <c r="C232" s="24">
        <v>225</v>
      </c>
      <c r="D232" s="24" t="s">
        <v>20</v>
      </c>
      <c r="E232" s="24">
        <v>0</v>
      </c>
      <c r="F232" s="25" t="s">
        <v>20</v>
      </c>
    </row>
    <row r="233" spans="3:6" x14ac:dyDescent="0.3">
      <c r="C233" s="24">
        <v>226</v>
      </c>
      <c r="D233" s="24" t="s">
        <v>20</v>
      </c>
      <c r="E233" s="24">
        <v>0</v>
      </c>
      <c r="F233" s="25" t="s">
        <v>20</v>
      </c>
    </row>
    <row r="234" spans="3:6" x14ac:dyDescent="0.3">
      <c r="C234" s="24">
        <v>227</v>
      </c>
      <c r="D234" s="24" t="s">
        <v>20</v>
      </c>
      <c r="E234" s="24">
        <v>0</v>
      </c>
      <c r="F234" s="25" t="s">
        <v>20</v>
      </c>
    </row>
    <row r="235" spans="3:6" x14ac:dyDescent="0.3">
      <c r="C235" s="24">
        <v>228</v>
      </c>
      <c r="D235" s="24" t="s">
        <v>20</v>
      </c>
      <c r="E235" s="24">
        <v>0</v>
      </c>
      <c r="F235" s="25" t="s">
        <v>20</v>
      </c>
    </row>
    <row r="236" spans="3:6" x14ac:dyDescent="0.3">
      <c r="C236" s="24">
        <v>229</v>
      </c>
      <c r="D236" s="24" t="s">
        <v>20</v>
      </c>
      <c r="E236" s="24">
        <v>0</v>
      </c>
      <c r="F236" s="25" t="s">
        <v>20</v>
      </c>
    </row>
    <row r="237" spans="3:6" x14ac:dyDescent="0.3">
      <c r="C237" s="24">
        <v>230</v>
      </c>
      <c r="D237" s="24" t="s">
        <v>20</v>
      </c>
      <c r="E237" s="24">
        <v>0</v>
      </c>
      <c r="F237" s="25" t="s">
        <v>20</v>
      </c>
    </row>
    <row r="238" spans="3:6" x14ac:dyDescent="0.3">
      <c r="C238" s="24">
        <v>231</v>
      </c>
      <c r="D238" s="24" t="s">
        <v>20</v>
      </c>
      <c r="E238" s="24">
        <v>0</v>
      </c>
      <c r="F238" s="25" t="s">
        <v>20</v>
      </c>
    </row>
    <row r="239" spans="3:6" x14ac:dyDescent="0.3">
      <c r="C239" s="24">
        <v>232</v>
      </c>
      <c r="D239" s="24" t="s">
        <v>20</v>
      </c>
      <c r="E239" s="24">
        <v>0</v>
      </c>
      <c r="F239" s="25" t="s">
        <v>20</v>
      </c>
    </row>
    <row r="240" spans="3:6" x14ac:dyDescent="0.3">
      <c r="C240" s="24">
        <v>233</v>
      </c>
      <c r="D240" s="24" t="s">
        <v>20</v>
      </c>
      <c r="E240" s="24">
        <v>0</v>
      </c>
      <c r="F240" s="25" t="s">
        <v>20</v>
      </c>
    </row>
    <row r="241" spans="3:6" x14ac:dyDescent="0.3">
      <c r="C241" s="24">
        <v>234</v>
      </c>
      <c r="D241" s="24" t="s">
        <v>20</v>
      </c>
      <c r="E241" s="24">
        <v>0</v>
      </c>
      <c r="F241" s="25" t="s">
        <v>20</v>
      </c>
    </row>
    <row r="242" spans="3:6" x14ac:dyDescent="0.3">
      <c r="C242" s="24">
        <v>235</v>
      </c>
      <c r="D242" s="24" t="s">
        <v>20</v>
      </c>
      <c r="E242" s="24">
        <v>0</v>
      </c>
      <c r="F242" s="25" t="s">
        <v>20</v>
      </c>
    </row>
    <row r="243" spans="3:6" x14ac:dyDescent="0.3">
      <c r="C243" s="24">
        <v>236</v>
      </c>
      <c r="D243" s="24" t="s">
        <v>20</v>
      </c>
      <c r="E243" s="24">
        <v>0</v>
      </c>
      <c r="F243" s="25" t="s">
        <v>20</v>
      </c>
    </row>
    <row r="244" spans="3:6" x14ac:dyDescent="0.3">
      <c r="C244" s="24">
        <v>237</v>
      </c>
      <c r="D244" s="24" t="s">
        <v>20</v>
      </c>
      <c r="E244" s="24">
        <v>0</v>
      </c>
      <c r="F244" s="25" t="s">
        <v>20</v>
      </c>
    </row>
    <row r="245" spans="3:6" x14ac:dyDescent="0.3">
      <c r="C245" s="24">
        <v>238</v>
      </c>
      <c r="D245" s="24" t="s">
        <v>20</v>
      </c>
      <c r="E245" s="24">
        <v>0</v>
      </c>
      <c r="F245" s="25" t="s">
        <v>20</v>
      </c>
    </row>
    <row r="246" spans="3:6" x14ac:dyDescent="0.3">
      <c r="C246" s="24">
        <v>239</v>
      </c>
      <c r="D246" s="24" t="s">
        <v>20</v>
      </c>
      <c r="E246" s="24">
        <v>0</v>
      </c>
      <c r="F246" s="25" t="s">
        <v>20</v>
      </c>
    </row>
    <row r="247" spans="3:6" x14ac:dyDescent="0.3">
      <c r="C247" s="24">
        <v>240</v>
      </c>
      <c r="D247" s="24" t="s">
        <v>20</v>
      </c>
      <c r="E247" s="24">
        <v>0</v>
      </c>
      <c r="F247" s="25" t="s">
        <v>20</v>
      </c>
    </row>
    <row r="248" spans="3:6" x14ac:dyDescent="0.3">
      <c r="C248" s="24">
        <v>241</v>
      </c>
      <c r="D248" s="24" t="s">
        <v>20</v>
      </c>
      <c r="E248" s="24">
        <v>0</v>
      </c>
      <c r="F248" s="25" t="s">
        <v>20</v>
      </c>
    </row>
    <row r="249" spans="3:6" x14ac:dyDescent="0.3">
      <c r="C249" s="24">
        <v>242</v>
      </c>
      <c r="D249" s="24" t="s">
        <v>20</v>
      </c>
      <c r="E249" s="24">
        <v>0</v>
      </c>
      <c r="F249" s="25" t="s">
        <v>20</v>
      </c>
    </row>
    <row r="250" spans="3:6" x14ac:dyDescent="0.3">
      <c r="C250" s="24">
        <v>243</v>
      </c>
      <c r="D250" s="24" t="s">
        <v>20</v>
      </c>
      <c r="E250" s="24">
        <v>0</v>
      </c>
      <c r="F250" s="25" t="s">
        <v>20</v>
      </c>
    </row>
    <row r="251" spans="3:6" x14ac:dyDescent="0.3">
      <c r="C251" s="24">
        <v>244</v>
      </c>
      <c r="D251" s="24" t="s">
        <v>20</v>
      </c>
      <c r="E251" s="24">
        <v>0</v>
      </c>
      <c r="F251" s="25" t="s">
        <v>20</v>
      </c>
    </row>
    <row r="252" spans="3:6" x14ac:dyDescent="0.3">
      <c r="C252" s="24">
        <v>245</v>
      </c>
      <c r="D252" s="24" t="s">
        <v>20</v>
      </c>
      <c r="E252" s="24">
        <v>0</v>
      </c>
      <c r="F252" s="25" t="s">
        <v>20</v>
      </c>
    </row>
    <row r="253" spans="3:6" x14ac:dyDescent="0.3">
      <c r="C253" s="24">
        <v>246</v>
      </c>
      <c r="D253" s="24" t="s">
        <v>20</v>
      </c>
      <c r="E253" s="24">
        <v>0</v>
      </c>
      <c r="F253" s="25" t="s">
        <v>20</v>
      </c>
    </row>
    <row r="254" spans="3:6" x14ac:dyDescent="0.3">
      <c r="C254" s="24">
        <v>247</v>
      </c>
      <c r="D254" s="24" t="s">
        <v>20</v>
      </c>
      <c r="E254" s="24">
        <v>0</v>
      </c>
      <c r="F254" s="25" t="s">
        <v>20</v>
      </c>
    </row>
    <row r="255" spans="3:6" x14ac:dyDescent="0.3">
      <c r="C255" s="24">
        <v>248</v>
      </c>
      <c r="D255" s="24" t="s">
        <v>20</v>
      </c>
      <c r="E255" s="24">
        <v>0</v>
      </c>
      <c r="F255" s="25" t="s">
        <v>20</v>
      </c>
    </row>
    <row r="256" spans="3:6" x14ac:dyDescent="0.3">
      <c r="C256" s="24">
        <v>249</v>
      </c>
      <c r="D256" s="24" t="s">
        <v>20</v>
      </c>
      <c r="E256" s="24">
        <v>0</v>
      </c>
      <c r="F256" s="25" t="s">
        <v>20</v>
      </c>
    </row>
    <row r="257" spans="3:6" x14ac:dyDescent="0.3">
      <c r="C257" s="24">
        <v>250</v>
      </c>
      <c r="D257" s="24" t="s">
        <v>20</v>
      </c>
      <c r="E257" s="24">
        <v>0</v>
      </c>
      <c r="F257" s="25" t="s">
        <v>20</v>
      </c>
    </row>
    <row r="258" spans="3:6" x14ac:dyDescent="0.3">
      <c r="C258" s="24">
        <v>251</v>
      </c>
      <c r="D258" s="24" t="s">
        <v>20</v>
      </c>
      <c r="E258" s="24">
        <v>0</v>
      </c>
      <c r="F258" s="25" t="s">
        <v>20</v>
      </c>
    </row>
    <row r="259" spans="3:6" x14ac:dyDescent="0.3">
      <c r="C259" s="24">
        <v>252</v>
      </c>
      <c r="D259" s="24" t="s">
        <v>20</v>
      </c>
      <c r="E259" s="24">
        <v>0</v>
      </c>
      <c r="F259" s="25" t="s">
        <v>20</v>
      </c>
    </row>
    <row r="260" spans="3:6" x14ac:dyDescent="0.3">
      <c r="C260" s="24">
        <v>253</v>
      </c>
      <c r="D260" s="24" t="s">
        <v>20</v>
      </c>
      <c r="E260" s="24">
        <v>0</v>
      </c>
      <c r="F260" s="25" t="s">
        <v>20</v>
      </c>
    </row>
    <row r="261" spans="3:6" x14ac:dyDescent="0.3">
      <c r="C261" s="24">
        <v>254</v>
      </c>
      <c r="D261" s="24" t="s">
        <v>20</v>
      </c>
      <c r="E261" s="24">
        <v>0</v>
      </c>
      <c r="F261" s="25" t="s">
        <v>20</v>
      </c>
    </row>
    <row r="262" spans="3:6" x14ac:dyDescent="0.3">
      <c r="C262" s="24">
        <v>255</v>
      </c>
      <c r="D262" s="24" t="s">
        <v>20</v>
      </c>
      <c r="E262" s="24">
        <v>0</v>
      </c>
      <c r="F262" s="25" t="s">
        <v>20</v>
      </c>
    </row>
  </sheetData>
  <mergeCells count="26">
    <mergeCell ref="E172:E177"/>
    <mergeCell ref="E178:E183"/>
    <mergeCell ref="E185:E189"/>
    <mergeCell ref="E191:E193"/>
    <mergeCell ref="E169:E171"/>
    <mergeCell ref="E7:E8"/>
    <mergeCell ref="G41:G48"/>
    <mergeCell ref="G33:G40"/>
    <mergeCell ref="G156:G168"/>
    <mergeCell ref="G49:G56"/>
    <mergeCell ref="G57:G64"/>
    <mergeCell ref="E49:E96"/>
    <mergeCell ref="E100:E155"/>
    <mergeCell ref="E156:E168"/>
    <mergeCell ref="E97:E99"/>
    <mergeCell ref="E17:E21"/>
    <mergeCell ref="E11:E15"/>
    <mergeCell ref="G81:G88"/>
    <mergeCell ref="G89:G96"/>
    <mergeCell ref="G97:G99"/>
    <mergeCell ref="I33:I40"/>
    <mergeCell ref="G65:G72"/>
    <mergeCell ref="G73:G80"/>
    <mergeCell ref="E23:E30"/>
    <mergeCell ref="E31:E32"/>
    <mergeCell ref="E33:E4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FA28-3EE9-4F24-99DB-CD202211012F}">
  <dimension ref="C5:W15"/>
  <sheetViews>
    <sheetView tabSelected="1" topLeftCell="D4" workbookViewId="0">
      <selection activeCell="S14" sqref="S14"/>
    </sheetView>
  </sheetViews>
  <sheetFormatPr defaultRowHeight="14.4" x14ac:dyDescent="0.3"/>
  <cols>
    <col min="4" max="4" width="15.77734375" bestFit="1" customWidth="1"/>
    <col min="5" max="6" width="11.109375" bestFit="1" customWidth="1"/>
    <col min="7" max="7" width="16.77734375" bestFit="1" customWidth="1"/>
    <col min="8" max="8" width="14" bestFit="1" customWidth="1"/>
    <col min="9" max="10" width="12.5546875" bestFit="1" customWidth="1"/>
    <col min="11" max="11" width="13.6640625" bestFit="1" customWidth="1"/>
    <col min="12" max="12" width="16" bestFit="1" customWidth="1"/>
    <col min="13" max="13" width="17" customWidth="1"/>
    <col min="14" max="14" width="16.21875" bestFit="1" customWidth="1"/>
    <col min="15" max="15" width="12.109375" bestFit="1" customWidth="1"/>
    <col min="16" max="16" width="11.6640625" customWidth="1"/>
    <col min="17" max="17" width="6.5546875" bestFit="1" customWidth="1"/>
    <col min="18" max="18" width="10.109375" bestFit="1" customWidth="1"/>
    <col min="19" max="19" width="11.109375" bestFit="1" customWidth="1"/>
  </cols>
  <sheetData>
    <row r="5" spans="3:23" ht="28.8" x14ac:dyDescent="0.3">
      <c r="C5" t="s">
        <v>392</v>
      </c>
      <c r="D5" t="s">
        <v>393</v>
      </c>
      <c r="E5" s="30" t="s">
        <v>405</v>
      </c>
      <c r="F5" t="s">
        <v>396</v>
      </c>
      <c r="G5" t="s">
        <v>397</v>
      </c>
      <c r="H5" t="s">
        <v>398</v>
      </c>
      <c r="I5" t="s">
        <v>399</v>
      </c>
      <c r="J5" t="s">
        <v>400</v>
      </c>
      <c r="K5" t="s">
        <v>402</v>
      </c>
      <c r="L5" t="s">
        <v>415</v>
      </c>
      <c r="M5" t="s">
        <v>401</v>
      </c>
      <c r="N5" s="30" t="s">
        <v>414</v>
      </c>
    </row>
    <row r="6" spans="3:23" x14ac:dyDescent="0.3">
      <c r="C6" t="s">
        <v>395</v>
      </c>
      <c r="D6" t="s">
        <v>403</v>
      </c>
      <c r="E6">
        <v>900</v>
      </c>
      <c r="F6" s="31">
        <f>E6/25</f>
        <v>36</v>
      </c>
      <c r="G6" t="s">
        <v>403</v>
      </c>
      <c r="H6">
        <v>8</v>
      </c>
      <c r="I6">
        <v>1</v>
      </c>
      <c r="J6">
        <v>100000</v>
      </c>
      <c r="K6" s="31">
        <f>H6 + (I6/J6)</f>
        <v>8.0000099999999996</v>
      </c>
      <c r="L6" s="32">
        <f>(E6*1000*1000)/K6</f>
        <v>112499859.37517579</v>
      </c>
      <c r="M6">
        <v>1</v>
      </c>
      <c r="N6" s="36">
        <f>(L6/M6)</f>
        <v>112499859.37517579</v>
      </c>
    </row>
    <row r="7" spans="3:23" x14ac:dyDescent="0.3">
      <c r="K7" s="31"/>
      <c r="L7" s="32"/>
      <c r="N7" s="32"/>
    </row>
    <row r="8" spans="3:23" x14ac:dyDescent="0.3">
      <c r="C8" t="s">
        <v>395</v>
      </c>
      <c r="D8" t="s">
        <v>403</v>
      </c>
      <c r="E8">
        <v>600</v>
      </c>
      <c r="F8" s="31">
        <f>E8/25</f>
        <v>24</v>
      </c>
      <c r="G8" t="s">
        <v>403</v>
      </c>
      <c r="H8">
        <v>32</v>
      </c>
      <c r="I8" s="32"/>
      <c r="J8">
        <v>100000</v>
      </c>
      <c r="K8" s="31">
        <f t="shared" ref="K8" si="0">H8 + (I8/J8)</f>
        <v>32</v>
      </c>
      <c r="L8" s="32">
        <f t="shared" ref="L8" si="1">(E8*1000*1000)/K8</f>
        <v>18750000</v>
      </c>
      <c r="M8">
        <v>1</v>
      </c>
      <c r="N8" s="32">
        <f t="shared" ref="N8" si="2">(L8/M8)</f>
        <v>18750000</v>
      </c>
    </row>
    <row r="11" spans="3:23" x14ac:dyDescent="0.3">
      <c r="E11" s="61" t="s">
        <v>406</v>
      </c>
      <c r="F11" s="61"/>
      <c r="G11" s="61"/>
      <c r="H11" s="61"/>
      <c r="I11" s="61"/>
      <c r="J11" s="61"/>
      <c r="K11" s="61"/>
      <c r="Q11" s="61" t="s">
        <v>411</v>
      </c>
      <c r="R11" s="61"/>
      <c r="S11" s="61"/>
      <c r="U11" s="61"/>
      <c r="V11" s="61"/>
      <c r="W11" s="61"/>
    </row>
    <row r="12" spans="3:23" x14ac:dyDescent="0.3">
      <c r="C12" t="s">
        <v>392</v>
      </c>
      <c r="D12" t="s">
        <v>404</v>
      </c>
      <c r="E12">
        <v>2</v>
      </c>
      <c r="F12">
        <v>4</v>
      </c>
      <c r="G12">
        <v>8</v>
      </c>
      <c r="H12">
        <v>16</v>
      </c>
      <c r="I12">
        <v>32</v>
      </c>
      <c r="J12">
        <v>64</v>
      </c>
      <c r="K12">
        <v>128</v>
      </c>
      <c r="L12" t="s">
        <v>407</v>
      </c>
      <c r="M12" t="s">
        <v>409</v>
      </c>
      <c r="N12" t="s">
        <v>413</v>
      </c>
      <c r="O12" t="s">
        <v>411</v>
      </c>
      <c r="P12" t="s">
        <v>412</v>
      </c>
      <c r="Q12" t="s">
        <v>394</v>
      </c>
      <c r="R12" t="s">
        <v>416</v>
      </c>
      <c r="S12" t="s">
        <v>417</v>
      </c>
    </row>
    <row r="13" spans="3:23" x14ac:dyDescent="0.3">
      <c r="C13" t="s">
        <v>395</v>
      </c>
      <c r="D13" s="32">
        <v>100</v>
      </c>
      <c r="E13" s="33">
        <f>D13*2</f>
        <v>200</v>
      </c>
      <c r="F13" s="33">
        <f>E13*2</f>
        <v>400</v>
      </c>
      <c r="G13" s="33">
        <f t="shared" ref="G13:K13" si="3">F13*2</f>
        <v>800</v>
      </c>
      <c r="H13" s="33">
        <f t="shared" si="3"/>
        <v>1600</v>
      </c>
      <c r="I13" s="33">
        <f t="shared" si="3"/>
        <v>3200</v>
      </c>
      <c r="J13" s="33">
        <f t="shared" si="3"/>
        <v>6400</v>
      </c>
      <c r="K13" s="33">
        <f t="shared" si="3"/>
        <v>12800</v>
      </c>
      <c r="L13" s="31">
        <f>IF((D13 &gt; 500), 1, IF(E13 &gt; 500, 2, IF(F13 &gt; 500, 4, IF(G13 &gt; 500, 8, IF(H13 &gt; 500, 16, IF(I13 &gt; 500, 32, IF(J13 &gt; 500, 64, IF(K13 &gt; 500, 128, "Err"))))))))</f>
        <v>8</v>
      </c>
      <c r="M13" s="33">
        <f>L13*D13</f>
        <v>800</v>
      </c>
      <c r="N13" s="33">
        <f>IF(((M13*4)&gt;600000), (M13 * 4), (IF(((M13*6) &gt; 600000), (M13 * 6), (IF(((M13*8)&gt;600000), (M13 * 8), 750000)))))</f>
        <v>750000</v>
      </c>
      <c r="O13" s="35">
        <f>N13/M13</f>
        <v>937.5</v>
      </c>
      <c r="P13" s="37">
        <f>N13/25000</f>
        <v>30</v>
      </c>
      <c r="Q13" s="38">
        <f>INT(O13)</f>
        <v>937</v>
      </c>
      <c r="R13" s="39">
        <f>(O13-Q13)*S13</f>
        <v>500000</v>
      </c>
      <c r="S13" s="39">
        <v>1000000</v>
      </c>
      <c r="U13" s="31"/>
      <c r="V13" s="31"/>
      <c r="W13" s="31"/>
    </row>
    <row r="14" spans="3:23" ht="28.8" x14ac:dyDescent="0.3">
      <c r="E14" s="61" t="s">
        <v>408</v>
      </c>
      <c r="F14" s="61"/>
      <c r="G14" s="61"/>
      <c r="H14" s="61"/>
      <c r="I14" s="61"/>
      <c r="J14" s="61"/>
      <c r="K14" s="61"/>
      <c r="L14" t="s">
        <v>418</v>
      </c>
      <c r="M14" s="29" t="s">
        <v>410</v>
      </c>
      <c r="N14" t="s">
        <v>419</v>
      </c>
    </row>
    <row r="15" spans="3:23" x14ac:dyDescent="0.3">
      <c r="M15" s="34"/>
    </row>
  </sheetData>
  <mergeCells count="4">
    <mergeCell ref="E14:K14"/>
    <mergeCell ref="E11:K11"/>
    <mergeCell ref="U11:W11"/>
    <mergeCell ref="Q11:S11"/>
  </mergeCells>
  <phoneticPr fontId="1" type="noConversion"/>
  <conditionalFormatting sqref="E6">
    <cfRule type="cellIs" dxfId="0" priority="1" operator="notBetween">
      <formula>600</formula>
      <formula>900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Usability</vt:lpstr>
      <vt:lpstr>Fout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2024-08-29T01:53:20Z</dcterms:modified>
</cp:coreProperties>
</file>