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line\Google Drive\Jadi\!Excel\"/>
    </mc:Choice>
  </mc:AlternateContent>
  <bookViews>
    <workbookView xWindow="0" yWindow="0" windowWidth="22992" windowHeight="9132"/>
  </bookViews>
  <sheets>
    <sheet name="bayes-baru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D58" i="1"/>
  <c r="D59" i="1"/>
  <c r="D56" i="1"/>
  <c r="C59" i="1"/>
  <c r="C58" i="1"/>
  <c r="C57" i="1"/>
  <c r="C56" i="1"/>
  <c r="C51" i="1"/>
  <c r="C52" i="1"/>
  <c r="C50" i="1"/>
  <c r="B52" i="1"/>
  <c r="B51" i="1"/>
  <c r="B50" i="1"/>
  <c r="D50" i="1"/>
  <c r="D51" i="1"/>
  <c r="D52" i="1"/>
  <c r="D53" i="1"/>
  <c r="C44" i="1"/>
  <c r="C45" i="1"/>
  <c r="C43" i="1"/>
  <c r="B45" i="1"/>
  <c r="B44" i="1"/>
  <c r="B43" i="1"/>
  <c r="D43" i="1"/>
  <c r="D44" i="1"/>
  <c r="D45" i="1"/>
  <c r="D46" i="1"/>
  <c r="C37" i="1"/>
  <c r="C38" i="1"/>
  <c r="C36" i="1"/>
  <c r="B38" i="1"/>
  <c r="B37" i="1"/>
  <c r="B36" i="1"/>
  <c r="D36" i="1"/>
  <c r="D37" i="1"/>
  <c r="D38" i="1"/>
  <c r="D39" i="1"/>
  <c r="D32" i="1"/>
  <c r="D30" i="1"/>
  <c r="D31" i="1"/>
  <c r="D29" i="1"/>
  <c r="C30" i="1"/>
  <c r="C31" i="1"/>
  <c r="C29" i="1"/>
  <c r="B31" i="1"/>
  <c r="B30" i="1"/>
  <c r="B29" i="1"/>
  <c r="C17" i="1"/>
  <c r="D17" i="1"/>
  <c r="E17" i="1"/>
  <c r="C18" i="1"/>
  <c r="D18" i="1"/>
  <c r="E18" i="1"/>
  <c r="C19" i="1"/>
  <c r="D19" i="1"/>
  <c r="E19" i="1"/>
  <c r="C20" i="1"/>
  <c r="D20" i="1"/>
  <c r="E20" i="1"/>
  <c r="C15" i="1"/>
  <c r="D15" i="1"/>
  <c r="E15" i="1"/>
  <c r="C16" i="1"/>
  <c r="D16" i="1"/>
  <c r="E16" i="1"/>
  <c r="C13" i="1"/>
  <c r="D13" i="1"/>
  <c r="E13" i="1"/>
  <c r="C14" i="1"/>
  <c r="D14" i="1"/>
  <c r="E14" i="1"/>
  <c r="B24" i="1"/>
  <c r="B25" i="1"/>
  <c r="C9" i="1"/>
  <c r="D9" i="1"/>
  <c r="E9" i="1"/>
  <c r="C10" i="1"/>
  <c r="D10" i="1"/>
  <c r="E10" i="1"/>
  <c r="C11" i="1"/>
  <c r="D11" i="1"/>
  <c r="E11" i="1"/>
  <c r="C12" i="1"/>
  <c r="D12" i="1"/>
  <c r="E12" i="1"/>
  <c r="B23" i="1"/>
</calcChain>
</file>

<file path=xl/sharedStrings.xml><?xml version="1.0" encoding="utf-8"?>
<sst xmlns="http://schemas.openxmlformats.org/spreadsheetml/2006/main" count="207" uniqueCount="62">
  <si>
    <t>Gejala Terpilih</t>
  </si>
  <si>
    <t>No</t>
  </si>
  <si>
    <t>Nama Gejala</t>
  </si>
  <si>
    <t>Panas</t>
  </si>
  <si>
    <t>Sakit Kepala</t>
  </si>
  <si>
    <t>Bersin</t>
  </si>
  <si>
    <t>Pilek, Hidung Buntu</t>
  </si>
  <si>
    <t>Probabilitas Penyakit Gejala</t>
  </si>
  <si>
    <t>Bersih</t>
  </si>
  <si>
    <t>Batuk</t>
  </si>
  <si>
    <t>Kedinginan</t>
  </si>
  <si>
    <t>P(G03|P01)*P(P01)</t>
  </si>
  <si>
    <t>Penyakit</t>
  </si>
  <si>
    <t>Gejala</t>
  </si>
  <si>
    <t>G03</t>
  </si>
  <si>
    <t>G04</t>
  </si>
  <si>
    <t>G05</t>
  </si>
  <si>
    <t>G06</t>
  </si>
  <si>
    <t>P01</t>
  </si>
  <si>
    <t>P02</t>
  </si>
  <si>
    <t>P03</t>
  </si>
  <si>
    <t>P04</t>
  </si>
  <si>
    <t>G07</t>
  </si>
  <si>
    <t>P(Gejala|Penyakit)</t>
  </si>
  <si>
    <t>Kode Penyakit</t>
  </si>
  <si>
    <t>Nama Penyakit</t>
  </si>
  <si>
    <t>Kode Gejala</t>
  </si>
  <si>
    <t>Anemia</t>
  </si>
  <si>
    <t>G01</t>
  </si>
  <si>
    <t>G02</t>
  </si>
  <si>
    <t>Badan Lemas</t>
  </si>
  <si>
    <t>Bronkhitis</t>
  </si>
  <si>
    <t>Demam</t>
  </si>
  <si>
    <t>Flu</t>
  </si>
  <si>
    <t>P(Penyakit)</t>
  </si>
  <si>
    <t>kode_penyakit</t>
  </si>
  <si>
    <t>nama_penyakit</t>
  </si>
  <si>
    <t>Bobot (Probabilitas Kejadian Penyakit Tanpa Melihat Gejala)</t>
  </si>
  <si>
    <t>Probabilitas Gejala</t>
  </si>
  <si>
    <t>Bobot Penyakit Gejala</t>
  </si>
  <si>
    <t>P(G03|P04)</t>
  </si>
  <si>
    <t>P(G04|P04)</t>
  </si>
  <si>
    <t>P(G07|P04)</t>
  </si>
  <si>
    <t>Bobot Gejala</t>
  </si>
  <si>
    <t>Hasil</t>
  </si>
  <si>
    <t>Probabilitas Penyakit Anemia (P01)</t>
  </si>
  <si>
    <t>P(G03|P01)</t>
  </si>
  <si>
    <t>P(G04|P02)</t>
  </si>
  <si>
    <t>P(G04|P01)</t>
  </si>
  <si>
    <t>P(G07|P01)</t>
  </si>
  <si>
    <t>Probabilitas Penyakit Bronkhitis (P02)</t>
  </si>
  <si>
    <t>P(G03|P02)</t>
  </si>
  <si>
    <t>P(G07|P02)</t>
  </si>
  <si>
    <t>Probabilitas Penyakit Demam (P03)</t>
  </si>
  <si>
    <t>P(G03|P03)</t>
  </si>
  <si>
    <t>P(G04|P03)</t>
  </si>
  <si>
    <t>P(G07|P03)</t>
  </si>
  <si>
    <t>Probabilitas Penyakit Flu (P04)</t>
  </si>
  <si>
    <t>Total</t>
  </si>
  <si>
    <t>Kode</t>
  </si>
  <si>
    <t>Nama</t>
  </si>
  <si>
    <t>Persen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</si>
</sst>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9" fillId="3" borderId="0" applyNumberFormat="0" applyBorder="0" applyAlignment="0" applyProtection="0"/>
    <xf numFmtId="0" fontId="13" fillId="20" borderId="2" applyNumberFormat="0" applyAlignment="0" applyProtection="0"/>
    <xf numFmtId="0" fontId="15" fillId="21" borderId="3" applyNumberFormat="0" applyAlignment="0" applyProtection="0"/>
    <xf numFmtId="0" fontId="1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11" fillId="7" borderId="2" applyNumberFormat="0" applyAlignment="0" applyProtection="0"/>
    <xf numFmtId="0" fontId="14" fillId="0" borderId="7" applyNumberFormat="0" applyFill="0" applyAlignment="0" applyProtection="0"/>
    <xf numFmtId="0" fontId="10" fillId="22" borderId="0" applyNumberFormat="0" applyBorder="0" applyAlignment="0" applyProtection="0"/>
    <xf numFmtId="0" fontId="2" fillId="23" borderId="8" applyNumberFormat="0" applyFont="0" applyAlignment="0" applyProtection="0"/>
    <xf numFmtId="0" fontId="12" fillId="20" borderId="9" applyNumberFormat="0" applyAlignment="0" applyProtection="0"/>
    <xf numFmtId="0" fontId="4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0" fontId="0" fillId="0" borderId="1" xfId="1" applyNumberFormat="1" applyFont="1" applyBorder="1"/>
    <xf numFmtId="0" fontId="0" fillId="0" borderId="11" xfId="0" applyBorder="1" applyAlignment="1">
      <alignment horizontal="left"/>
    </xf>
    <xf numFmtId="0" fontId="2" fillId="24" borderId="1" xfId="2" applyFill="1" applyBorder="1"/>
  </cellXfs>
  <cellStyles count="44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2"/>
    <cellStyle name="Note 2" xfId="39"/>
    <cellStyle name="Output 2" xfId="40"/>
    <cellStyle name="Percent" xfId="1" builtinId="5"/>
    <cellStyle name="Title 2" xfId="41"/>
    <cellStyle name="Total 2" xfId="42"/>
    <cellStyle name="Warning Text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topLeftCell="A13" workbookViewId="0">
      <selection activeCell="P2" sqref="P2"/>
    </sheetView>
  </sheetViews>
  <sheetFormatPr defaultRowHeight="14.4" x14ac:dyDescent="0.3"/>
  <cols>
    <col min="1" max="1" width="12.21875" customWidth="1"/>
    <col min="2" max="2" width="13.77734375" customWidth="1"/>
    <col min="3" max="3" width="16.109375" bestFit="1" customWidth="1"/>
    <col min="4" max="4" width="16.109375" customWidth="1"/>
    <col min="5" max="5" width="16.44140625" bestFit="1" customWidth="1"/>
    <col min="14" max="14" width="12.88671875" bestFit="1" customWidth="1"/>
    <col min="15" max="15" width="13.5546875" bestFit="1" customWidth="1"/>
  </cols>
  <sheetData>
    <row r="1" spans="1:16" x14ac:dyDescent="0.3">
      <c r="A1" t="s">
        <v>0</v>
      </c>
      <c r="H1" s="1" t="s">
        <v>24</v>
      </c>
      <c r="I1" s="1" t="s">
        <v>25</v>
      </c>
      <c r="J1" s="1" t="s">
        <v>26</v>
      </c>
      <c r="K1" s="1" t="s">
        <v>2</v>
      </c>
      <c r="L1" s="1"/>
      <c r="N1" s="1" t="s">
        <v>35</v>
      </c>
      <c r="O1" s="1" t="s">
        <v>36</v>
      </c>
      <c r="P1" s="4" t="s">
        <v>37</v>
      </c>
    </row>
    <row r="2" spans="1:16" x14ac:dyDescent="0.3">
      <c r="A2" s="1" t="s">
        <v>1</v>
      </c>
      <c r="B2" s="1" t="s">
        <v>2</v>
      </c>
      <c r="H2" s="1" t="s">
        <v>18</v>
      </c>
      <c r="I2" s="1" t="s">
        <v>27</v>
      </c>
      <c r="J2" s="1" t="s">
        <v>28</v>
      </c>
      <c r="K2" s="1" t="s">
        <v>3</v>
      </c>
      <c r="L2" s="1">
        <v>0.2</v>
      </c>
      <c r="N2" s="1" t="s">
        <v>18</v>
      </c>
      <c r="O2" s="1" t="s">
        <v>27</v>
      </c>
      <c r="P2" s="1">
        <v>0.5</v>
      </c>
    </row>
    <row r="3" spans="1:16" x14ac:dyDescent="0.3">
      <c r="A3" s="1">
        <v>1</v>
      </c>
      <c r="B3" s="1" t="s">
        <v>8</v>
      </c>
      <c r="H3" s="1" t="s">
        <v>18</v>
      </c>
      <c r="I3" s="1" t="s">
        <v>27</v>
      </c>
      <c r="J3" s="1" t="s">
        <v>29</v>
      </c>
      <c r="K3" s="1" t="s">
        <v>4</v>
      </c>
      <c r="L3" s="1">
        <v>0.9</v>
      </c>
      <c r="N3" s="1" t="s">
        <v>19</v>
      </c>
      <c r="O3" s="1" t="s">
        <v>31</v>
      </c>
      <c r="P3" s="1">
        <v>0.6</v>
      </c>
    </row>
    <row r="4" spans="1:16" x14ac:dyDescent="0.3">
      <c r="A4" s="1">
        <v>2</v>
      </c>
      <c r="B4" s="1" t="s">
        <v>9</v>
      </c>
      <c r="H4" s="1" t="s">
        <v>18</v>
      </c>
      <c r="I4" s="1" t="s">
        <v>27</v>
      </c>
      <c r="J4" s="1" t="s">
        <v>14</v>
      </c>
      <c r="K4" s="1" t="s">
        <v>5</v>
      </c>
      <c r="L4" s="1">
        <v>0.2</v>
      </c>
      <c r="N4" s="1" t="s">
        <v>20</v>
      </c>
      <c r="O4" s="1" t="s">
        <v>32</v>
      </c>
      <c r="P4" s="1">
        <v>0.6</v>
      </c>
    </row>
    <row r="5" spans="1:16" x14ac:dyDescent="0.3">
      <c r="A5" s="1">
        <v>3</v>
      </c>
      <c r="B5" s="1" t="s">
        <v>10</v>
      </c>
      <c r="H5" s="1" t="s">
        <v>18</v>
      </c>
      <c r="I5" s="1" t="s">
        <v>27</v>
      </c>
      <c r="J5" s="1" t="s">
        <v>15</v>
      </c>
      <c r="K5" s="1" t="s">
        <v>9</v>
      </c>
      <c r="L5" s="1">
        <v>0.2</v>
      </c>
      <c r="N5" s="1" t="s">
        <v>21</v>
      </c>
      <c r="O5" s="1" t="s">
        <v>33</v>
      </c>
      <c r="P5" s="1">
        <v>0.7</v>
      </c>
    </row>
    <row r="6" spans="1:16" x14ac:dyDescent="0.3">
      <c r="H6" s="1" t="s">
        <v>18</v>
      </c>
      <c r="I6" s="1" t="s">
        <v>27</v>
      </c>
      <c r="J6" s="1" t="s">
        <v>16</v>
      </c>
      <c r="K6" s="1" t="s">
        <v>6</v>
      </c>
      <c r="L6" s="1">
        <v>0.2</v>
      </c>
    </row>
    <row r="7" spans="1:16" x14ac:dyDescent="0.3">
      <c r="A7" t="s">
        <v>7</v>
      </c>
      <c r="H7" s="1" t="s">
        <v>18</v>
      </c>
      <c r="I7" s="1" t="s">
        <v>27</v>
      </c>
      <c r="J7" s="1" t="s">
        <v>17</v>
      </c>
      <c r="K7" s="1" t="s">
        <v>30</v>
      </c>
      <c r="L7" s="1">
        <v>0.95</v>
      </c>
    </row>
    <row r="8" spans="1:16" x14ac:dyDescent="0.3">
      <c r="A8" s="1" t="s">
        <v>13</v>
      </c>
      <c r="B8" s="1" t="s">
        <v>12</v>
      </c>
      <c r="C8" s="1" t="s">
        <v>23</v>
      </c>
      <c r="D8" s="1" t="s">
        <v>34</v>
      </c>
      <c r="E8" s="1" t="s">
        <v>11</v>
      </c>
      <c r="H8" s="1" t="s">
        <v>18</v>
      </c>
      <c r="I8" s="1" t="s">
        <v>27</v>
      </c>
      <c r="J8" s="1" t="s">
        <v>22</v>
      </c>
      <c r="K8" s="1" t="s">
        <v>10</v>
      </c>
      <c r="L8" s="1">
        <v>0.2</v>
      </c>
    </row>
    <row r="9" spans="1:16" x14ac:dyDescent="0.3">
      <c r="A9" s="1" t="s">
        <v>14</v>
      </c>
      <c r="B9" s="1" t="s">
        <v>18</v>
      </c>
      <c r="C9" s="1">
        <f>SUMIFS($L$2:$L$29,$H$2:$H$29,B9,$J$2:$J$29,A9)</f>
        <v>0.2</v>
      </c>
      <c r="D9" s="1">
        <f>VLOOKUP(B9,$N$1:$P$5,3,0)</f>
        <v>0.5</v>
      </c>
      <c r="E9" s="1">
        <f>C9*D9</f>
        <v>0.1</v>
      </c>
      <c r="H9" s="1" t="s">
        <v>19</v>
      </c>
      <c r="I9" s="1" t="s">
        <v>31</v>
      </c>
      <c r="J9" s="1" t="s">
        <v>28</v>
      </c>
      <c r="K9" s="1" t="s">
        <v>3</v>
      </c>
      <c r="L9" s="1">
        <v>0.7</v>
      </c>
    </row>
    <row r="10" spans="1:16" x14ac:dyDescent="0.3">
      <c r="A10" s="1" t="s">
        <v>14</v>
      </c>
      <c r="B10" s="1" t="s">
        <v>19</v>
      </c>
      <c r="C10" s="1">
        <f t="shared" ref="C10:C20" si="0">SUMIFS($L$2:$L$29,$H$2:$H$29,B10,$J$2:$J$29,A10)</f>
        <v>0.7</v>
      </c>
      <c r="D10" s="1">
        <f t="shared" ref="D10:D20" si="1">VLOOKUP(B10,$N$1:$P$5,3,0)</f>
        <v>0.6</v>
      </c>
      <c r="E10" s="1">
        <f t="shared" ref="E10:E20" si="2">C10*D10</f>
        <v>0.42</v>
      </c>
      <c r="H10" s="1" t="s">
        <v>19</v>
      </c>
      <c r="I10" s="1" t="s">
        <v>31</v>
      </c>
      <c r="J10" s="1" t="s">
        <v>29</v>
      </c>
      <c r="K10" s="1" t="s">
        <v>4</v>
      </c>
      <c r="L10" s="1">
        <v>0.1</v>
      </c>
    </row>
    <row r="11" spans="1:16" x14ac:dyDescent="0.3">
      <c r="A11" s="1" t="s">
        <v>14</v>
      </c>
      <c r="B11" s="1" t="s">
        <v>20</v>
      </c>
      <c r="C11" s="1">
        <f t="shared" si="0"/>
        <v>0.2</v>
      </c>
      <c r="D11" s="1">
        <f t="shared" si="1"/>
        <v>0.6</v>
      </c>
      <c r="E11" s="1">
        <f t="shared" si="2"/>
        <v>0.12</v>
      </c>
      <c r="H11" s="1" t="s">
        <v>19</v>
      </c>
      <c r="I11" s="1" t="s">
        <v>31</v>
      </c>
      <c r="J11" s="1" t="s">
        <v>14</v>
      </c>
      <c r="K11" s="1" t="s">
        <v>5</v>
      </c>
      <c r="L11" s="1">
        <v>0.7</v>
      </c>
    </row>
    <row r="12" spans="1:16" x14ac:dyDescent="0.3">
      <c r="A12" s="1" t="s">
        <v>14</v>
      </c>
      <c r="B12" s="1" t="s">
        <v>21</v>
      </c>
      <c r="C12" s="1">
        <f t="shared" si="0"/>
        <v>0.75</v>
      </c>
      <c r="D12" s="1">
        <f t="shared" si="1"/>
        <v>0.7</v>
      </c>
      <c r="E12" s="1">
        <f t="shared" si="2"/>
        <v>0.52499999999999991</v>
      </c>
      <c r="H12" s="1" t="s">
        <v>19</v>
      </c>
      <c r="I12" s="1" t="s">
        <v>31</v>
      </c>
      <c r="J12" s="1" t="s">
        <v>15</v>
      </c>
      <c r="K12" s="1" t="s">
        <v>9</v>
      </c>
      <c r="L12" s="1">
        <v>0.9</v>
      </c>
    </row>
    <row r="13" spans="1:16" x14ac:dyDescent="0.3">
      <c r="A13" s="1" t="s">
        <v>15</v>
      </c>
      <c r="B13" s="1" t="s">
        <v>18</v>
      </c>
      <c r="C13" s="1">
        <f t="shared" si="0"/>
        <v>0.2</v>
      </c>
      <c r="D13" s="1">
        <f t="shared" si="1"/>
        <v>0.5</v>
      </c>
      <c r="E13" s="1">
        <f t="shared" si="2"/>
        <v>0.1</v>
      </c>
      <c r="H13" s="1" t="s">
        <v>19</v>
      </c>
      <c r="I13" s="1" t="s">
        <v>31</v>
      </c>
      <c r="J13" s="1" t="s">
        <v>16</v>
      </c>
      <c r="K13" s="1" t="s">
        <v>6</v>
      </c>
      <c r="L13" s="1">
        <v>0.3</v>
      </c>
    </row>
    <row r="14" spans="1:16" x14ac:dyDescent="0.3">
      <c r="A14" s="1" t="s">
        <v>15</v>
      </c>
      <c r="B14" s="1" t="s">
        <v>19</v>
      </c>
      <c r="C14" s="1">
        <f t="shared" si="0"/>
        <v>0.9</v>
      </c>
      <c r="D14" s="1">
        <f t="shared" si="1"/>
        <v>0.6</v>
      </c>
      <c r="E14" s="1">
        <f t="shared" si="2"/>
        <v>0.54</v>
      </c>
      <c r="H14" s="1" t="s">
        <v>19</v>
      </c>
      <c r="I14" s="1" t="s">
        <v>31</v>
      </c>
      <c r="J14" s="1" t="s">
        <v>17</v>
      </c>
      <c r="K14" s="1" t="s">
        <v>30</v>
      </c>
      <c r="L14" s="1">
        <v>0.3</v>
      </c>
    </row>
    <row r="15" spans="1:16" x14ac:dyDescent="0.3">
      <c r="A15" s="1" t="s">
        <v>15</v>
      </c>
      <c r="B15" s="1" t="s">
        <v>20</v>
      </c>
      <c r="C15" s="1">
        <f t="shared" si="0"/>
        <v>0.2</v>
      </c>
      <c r="D15" s="1">
        <f t="shared" si="1"/>
        <v>0.6</v>
      </c>
      <c r="E15" s="1">
        <f t="shared" si="2"/>
        <v>0.12</v>
      </c>
      <c r="H15" s="1" t="s">
        <v>19</v>
      </c>
      <c r="I15" s="1" t="s">
        <v>31</v>
      </c>
      <c r="J15" s="1" t="s">
        <v>22</v>
      </c>
      <c r="K15" s="1" t="s">
        <v>10</v>
      </c>
      <c r="L15" s="1">
        <v>0.2</v>
      </c>
    </row>
    <row r="16" spans="1:16" x14ac:dyDescent="0.3">
      <c r="A16" s="1" t="s">
        <v>15</v>
      </c>
      <c r="B16" s="1" t="s">
        <v>21</v>
      </c>
      <c r="C16" s="1">
        <f t="shared" si="0"/>
        <v>0.2</v>
      </c>
      <c r="D16" s="1">
        <f t="shared" si="1"/>
        <v>0.7</v>
      </c>
      <c r="E16" s="1">
        <f t="shared" si="2"/>
        <v>0.13999999999999999</v>
      </c>
      <c r="H16" s="1" t="s">
        <v>20</v>
      </c>
      <c r="I16" s="1" t="s">
        <v>32</v>
      </c>
      <c r="J16" s="1" t="s">
        <v>28</v>
      </c>
      <c r="K16" s="1" t="s">
        <v>3</v>
      </c>
      <c r="L16" s="1">
        <v>0.7</v>
      </c>
    </row>
    <row r="17" spans="1:12" x14ac:dyDescent="0.3">
      <c r="A17" s="1" t="s">
        <v>22</v>
      </c>
      <c r="B17" s="1" t="s">
        <v>18</v>
      </c>
      <c r="C17" s="1">
        <f t="shared" si="0"/>
        <v>0.2</v>
      </c>
      <c r="D17" s="1">
        <f t="shared" si="1"/>
        <v>0.5</v>
      </c>
      <c r="E17" s="1">
        <f t="shared" si="2"/>
        <v>0.1</v>
      </c>
      <c r="H17" s="1" t="s">
        <v>20</v>
      </c>
      <c r="I17" s="1" t="s">
        <v>32</v>
      </c>
      <c r="J17" s="1" t="s">
        <v>29</v>
      </c>
      <c r="K17" s="1" t="s">
        <v>4</v>
      </c>
      <c r="L17" s="1">
        <v>0.2</v>
      </c>
    </row>
    <row r="18" spans="1:12" x14ac:dyDescent="0.3">
      <c r="A18" s="1" t="s">
        <v>22</v>
      </c>
      <c r="B18" s="1" t="s">
        <v>19</v>
      </c>
      <c r="C18" s="1">
        <f t="shared" si="0"/>
        <v>0.2</v>
      </c>
      <c r="D18" s="1">
        <f t="shared" si="1"/>
        <v>0.6</v>
      </c>
      <c r="E18" s="1">
        <f t="shared" si="2"/>
        <v>0.12</v>
      </c>
      <c r="H18" s="1" t="s">
        <v>20</v>
      </c>
      <c r="I18" s="1" t="s">
        <v>32</v>
      </c>
      <c r="J18" s="1" t="s">
        <v>14</v>
      </c>
      <c r="K18" s="1" t="s">
        <v>5</v>
      </c>
      <c r="L18" s="1">
        <v>0.2</v>
      </c>
    </row>
    <row r="19" spans="1:12" x14ac:dyDescent="0.3">
      <c r="A19" s="1" t="s">
        <v>22</v>
      </c>
      <c r="B19" s="1" t="s">
        <v>20</v>
      </c>
      <c r="C19" s="1">
        <f t="shared" si="0"/>
        <v>0.9</v>
      </c>
      <c r="D19" s="1">
        <f t="shared" si="1"/>
        <v>0.6</v>
      </c>
      <c r="E19" s="1">
        <f t="shared" si="2"/>
        <v>0.54</v>
      </c>
      <c r="H19" s="1" t="s">
        <v>20</v>
      </c>
      <c r="I19" s="1" t="s">
        <v>32</v>
      </c>
      <c r="J19" s="1" t="s">
        <v>15</v>
      </c>
      <c r="K19" s="1" t="s">
        <v>9</v>
      </c>
      <c r="L19" s="1">
        <v>0.2</v>
      </c>
    </row>
    <row r="20" spans="1:12" x14ac:dyDescent="0.3">
      <c r="A20" s="1" t="s">
        <v>22</v>
      </c>
      <c r="B20" s="1" t="s">
        <v>21</v>
      </c>
      <c r="C20" s="1">
        <f t="shared" si="0"/>
        <v>0.5</v>
      </c>
      <c r="D20" s="1">
        <f t="shared" si="1"/>
        <v>0.7</v>
      </c>
      <c r="E20" s="1">
        <f t="shared" si="2"/>
        <v>0.35</v>
      </c>
      <c r="H20" s="1" t="s">
        <v>20</v>
      </c>
      <c r="I20" s="1" t="s">
        <v>32</v>
      </c>
      <c r="J20" s="1" t="s">
        <v>16</v>
      </c>
      <c r="K20" s="1" t="s">
        <v>6</v>
      </c>
      <c r="L20" s="1">
        <v>0.2</v>
      </c>
    </row>
    <row r="21" spans="1:12" x14ac:dyDescent="0.3">
      <c r="H21" s="1" t="s">
        <v>20</v>
      </c>
      <c r="I21" s="1" t="s">
        <v>32</v>
      </c>
      <c r="J21" s="1" t="s">
        <v>17</v>
      </c>
      <c r="K21" s="1" t="s">
        <v>30</v>
      </c>
      <c r="L21" s="1">
        <v>0.7</v>
      </c>
    </row>
    <row r="22" spans="1:12" x14ac:dyDescent="0.3">
      <c r="A22" t="s">
        <v>38</v>
      </c>
      <c r="H22" s="1" t="s">
        <v>20</v>
      </c>
      <c r="I22" s="1" t="s">
        <v>32</v>
      </c>
      <c r="J22" s="1" t="s">
        <v>22</v>
      </c>
      <c r="K22" s="1" t="s">
        <v>10</v>
      </c>
      <c r="L22" s="1">
        <v>0.9</v>
      </c>
    </row>
    <row r="23" spans="1:12" x14ac:dyDescent="0.3">
      <c r="A23" s="1" t="s">
        <v>14</v>
      </c>
      <c r="B23" s="1">
        <f>SUMIF(A9:A20,A23,E9:E20)</f>
        <v>1.165</v>
      </c>
      <c r="H23" s="1" t="s">
        <v>21</v>
      </c>
      <c r="I23" s="1" t="s">
        <v>33</v>
      </c>
      <c r="J23" s="1" t="s">
        <v>28</v>
      </c>
      <c r="K23" s="1" t="s">
        <v>3</v>
      </c>
      <c r="L23" s="1">
        <v>0.6</v>
      </c>
    </row>
    <row r="24" spans="1:12" x14ac:dyDescent="0.3">
      <c r="A24" s="1" t="s">
        <v>15</v>
      </c>
      <c r="B24" s="1">
        <f>SUMIF(A10:A21,A24,E10:E21)</f>
        <v>0.9</v>
      </c>
      <c r="H24" s="1" t="s">
        <v>21</v>
      </c>
      <c r="I24" s="1" t="s">
        <v>33</v>
      </c>
      <c r="J24" s="1" t="s">
        <v>29</v>
      </c>
      <c r="K24" s="1" t="s">
        <v>4</v>
      </c>
      <c r="L24" s="1">
        <v>0.5</v>
      </c>
    </row>
    <row r="25" spans="1:12" x14ac:dyDescent="0.3">
      <c r="A25" s="1" t="s">
        <v>22</v>
      </c>
      <c r="B25" s="1">
        <f>SUMIF(A11:A23,A25,E11:E23)</f>
        <v>1.1099999999999999</v>
      </c>
      <c r="H25" s="1" t="s">
        <v>21</v>
      </c>
      <c r="I25" s="1" t="s">
        <v>33</v>
      </c>
      <c r="J25" s="1" t="s">
        <v>14</v>
      </c>
      <c r="K25" s="1" t="s">
        <v>5</v>
      </c>
      <c r="L25" s="1">
        <v>0.75</v>
      </c>
    </row>
    <row r="26" spans="1:12" x14ac:dyDescent="0.3">
      <c r="H26" s="1" t="s">
        <v>21</v>
      </c>
      <c r="I26" s="1" t="s">
        <v>33</v>
      </c>
      <c r="J26" s="1" t="s">
        <v>15</v>
      </c>
      <c r="K26" s="1" t="s">
        <v>9</v>
      </c>
      <c r="L26" s="1">
        <v>0.2</v>
      </c>
    </row>
    <row r="27" spans="1:12" x14ac:dyDescent="0.3">
      <c r="A27" t="s">
        <v>45</v>
      </c>
      <c r="H27" s="1" t="s">
        <v>21</v>
      </c>
      <c r="I27" s="1" t="s">
        <v>33</v>
      </c>
      <c r="J27" s="1" t="s">
        <v>16</v>
      </c>
      <c r="K27" s="1" t="s">
        <v>6</v>
      </c>
      <c r="L27" s="1">
        <v>0.9</v>
      </c>
    </row>
    <row r="28" spans="1:12" x14ac:dyDescent="0.3">
      <c r="A28" s="3" t="s">
        <v>39</v>
      </c>
      <c r="B28" s="3"/>
      <c r="C28" t="s">
        <v>43</v>
      </c>
      <c r="D28" t="s">
        <v>44</v>
      </c>
      <c r="H28" s="1" t="s">
        <v>21</v>
      </c>
      <c r="I28" s="1" t="s">
        <v>33</v>
      </c>
      <c r="J28" s="1" t="s">
        <v>17</v>
      </c>
      <c r="K28" s="1" t="s">
        <v>30</v>
      </c>
      <c r="L28" s="1">
        <v>0.3</v>
      </c>
    </row>
    <row r="29" spans="1:12" x14ac:dyDescent="0.3">
      <c r="A29" s="1" t="s">
        <v>46</v>
      </c>
      <c r="B29" s="1">
        <f>E9</f>
        <v>0.1</v>
      </c>
      <c r="C29" s="1">
        <f>B23</f>
        <v>1.165</v>
      </c>
      <c r="D29" s="1">
        <f>B29/C29</f>
        <v>8.5836909871244635E-2</v>
      </c>
      <c r="H29" s="1" t="s">
        <v>21</v>
      </c>
      <c r="I29" s="1" t="s">
        <v>33</v>
      </c>
      <c r="J29" s="1" t="s">
        <v>22</v>
      </c>
      <c r="K29" s="1" t="s">
        <v>10</v>
      </c>
      <c r="L29" s="1">
        <v>0.5</v>
      </c>
    </row>
    <row r="30" spans="1:12" x14ac:dyDescent="0.3">
      <c r="A30" s="1" t="s">
        <v>48</v>
      </c>
      <c r="B30" s="1">
        <f>E13</f>
        <v>0.1</v>
      </c>
      <c r="C30" s="1">
        <f t="shared" ref="C30:C31" si="3">B24</f>
        <v>0.9</v>
      </c>
      <c r="D30" s="1">
        <f t="shared" ref="D30:D31" si="4">B30/C30</f>
        <v>0.11111111111111112</v>
      </c>
    </row>
    <row r="31" spans="1:12" x14ac:dyDescent="0.3">
      <c r="A31" s="1" t="s">
        <v>49</v>
      </c>
      <c r="B31" s="1">
        <f>E17</f>
        <v>0.1</v>
      </c>
      <c r="C31" s="1">
        <f t="shared" si="3"/>
        <v>1.1099999999999999</v>
      </c>
      <c r="D31" s="1">
        <f t="shared" si="4"/>
        <v>9.00900900900901E-2</v>
      </c>
    </row>
    <row r="32" spans="1:12" x14ac:dyDescent="0.3">
      <c r="D32" s="1">
        <f>SUM(D29:D31)</f>
        <v>0.28703811107244587</v>
      </c>
    </row>
    <row r="34" spans="1:4" x14ac:dyDescent="0.3">
      <c r="A34" t="s">
        <v>50</v>
      </c>
    </row>
    <row r="35" spans="1:4" x14ac:dyDescent="0.3">
      <c r="A35" s="3" t="s">
        <v>39</v>
      </c>
      <c r="B35" s="3"/>
      <c r="C35" t="s">
        <v>43</v>
      </c>
      <c r="D35" t="s">
        <v>44</v>
      </c>
    </row>
    <row r="36" spans="1:4" x14ac:dyDescent="0.3">
      <c r="A36" s="1" t="s">
        <v>51</v>
      </c>
      <c r="B36" s="1">
        <f>E10</f>
        <v>0.42</v>
      </c>
      <c r="C36" s="1">
        <f>B23</f>
        <v>1.165</v>
      </c>
      <c r="D36" s="1">
        <f>B36/C36</f>
        <v>0.36051502145922742</v>
      </c>
    </row>
    <row r="37" spans="1:4" x14ac:dyDescent="0.3">
      <c r="A37" s="1" t="s">
        <v>47</v>
      </c>
      <c r="B37" s="1">
        <f>E14</f>
        <v>0.54</v>
      </c>
      <c r="C37" s="1">
        <f t="shared" ref="C37:C38" si="5">B24</f>
        <v>0.9</v>
      </c>
      <c r="D37" s="1">
        <f t="shared" ref="D37:D38" si="6">B37/C37</f>
        <v>0.6</v>
      </c>
    </row>
    <row r="38" spans="1:4" x14ac:dyDescent="0.3">
      <c r="A38" s="1" t="s">
        <v>52</v>
      </c>
      <c r="B38" s="1">
        <f>E18</f>
        <v>0.12</v>
      </c>
      <c r="C38" s="1">
        <f t="shared" si="5"/>
        <v>1.1099999999999999</v>
      </c>
      <c r="D38" s="1">
        <f t="shared" si="6"/>
        <v>0.10810810810810811</v>
      </c>
    </row>
    <row r="39" spans="1:4" x14ac:dyDescent="0.3">
      <c r="D39" s="1">
        <f>SUM(D36:D38)</f>
        <v>1.0686231295673356</v>
      </c>
    </row>
    <row r="41" spans="1:4" x14ac:dyDescent="0.3">
      <c r="A41" t="s">
        <v>53</v>
      </c>
    </row>
    <row r="42" spans="1:4" x14ac:dyDescent="0.3">
      <c r="A42" s="3" t="s">
        <v>39</v>
      </c>
      <c r="B42" s="3"/>
      <c r="C42" t="s">
        <v>43</v>
      </c>
      <c r="D42" t="s">
        <v>44</v>
      </c>
    </row>
    <row r="43" spans="1:4" x14ac:dyDescent="0.3">
      <c r="A43" s="1" t="s">
        <v>54</v>
      </c>
      <c r="B43" s="1">
        <f>E11</f>
        <v>0.12</v>
      </c>
      <c r="C43" s="1">
        <f>B23</f>
        <v>1.165</v>
      </c>
      <c r="D43" s="1">
        <f>B43/C43</f>
        <v>0.10300429184549356</v>
      </c>
    </row>
    <row r="44" spans="1:4" x14ac:dyDescent="0.3">
      <c r="A44" s="1" t="s">
        <v>55</v>
      </c>
      <c r="B44" s="1">
        <f>E15</f>
        <v>0.12</v>
      </c>
      <c r="C44" s="1">
        <f t="shared" ref="C44:C45" si="7">B24</f>
        <v>0.9</v>
      </c>
      <c r="D44" s="1">
        <f t="shared" ref="D44:D45" si="8">B44/C44</f>
        <v>0.13333333333333333</v>
      </c>
    </row>
    <row r="45" spans="1:4" x14ac:dyDescent="0.3">
      <c r="A45" s="1" t="s">
        <v>56</v>
      </c>
      <c r="B45" s="1">
        <f>E19</f>
        <v>0.54</v>
      </c>
      <c r="C45" s="1">
        <f t="shared" si="7"/>
        <v>1.1099999999999999</v>
      </c>
      <c r="D45" s="1">
        <f t="shared" si="8"/>
        <v>0.48648648648648657</v>
      </c>
    </row>
    <row r="46" spans="1:4" x14ac:dyDescent="0.3">
      <c r="D46" s="1">
        <f>SUM(D43:D45)</f>
        <v>0.72282411166531346</v>
      </c>
    </row>
    <row r="48" spans="1:4" x14ac:dyDescent="0.3">
      <c r="A48" t="s">
        <v>57</v>
      </c>
    </row>
    <row r="49" spans="1:4" x14ac:dyDescent="0.3">
      <c r="A49" s="3" t="s">
        <v>39</v>
      </c>
      <c r="B49" s="3"/>
      <c r="C49" t="s">
        <v>43</v>
      </c>
      <c r="D49" t="s">
        <v>44</v>
      </c>
    </row>
    <row r="50" spans="1:4" x14ac:dyDescent="0.3">
      <c r="A50" s="1" t="s">
        <v>40</v>
      </c>
      <c r="B50" s="1">
        <f>E12</f>
        <v>0.52499999999999991</v>
      </c>
      <c r="C50" s="1">
        <f>B23</f>
        <v>1.165</v>
      </c>
      <c r="D50" s="1">
        <f>B50/C50</f>
        <v>0.45064377682403423</v>
      </c>
    </row>
    <row r="51" spans="1:4" x14ac:dyDescent="0.3">
      <c r="A51" s="1" t="s">
        <v>41</v>
      </c>
      <c r="B51" s="1">
        <f>E16</f>
        <v>0.13999999999999999</v>
      </c>
      <c r="C51" s="1">
        <f t="shared" ref="C51:C52" si="9">B24</f>
        <v>0.9</v>
      </c>
      <c r="D51" s="1">
        <f t="shared" ref="D51:D52" si="10">B51/C51</f>
        <v>0.15555555555555553</v>
      </c>
    </row>
    <row r="52" spans="1:4" x14ac:dyDescent="0.3">
      <c r="A52" s="1" t="s">
        <v>42</v>
      </c>
      <c r="B52" s="1">
        <f>E20</f>
        <v>0.35</v>
      </c>
      <c r="C52" s="1">
        <f t="shared" si="9"/>
        <v>1.1099999999999999</v>
      </c>
      <c r="D52" s="1">
        <f t="shared" si="10"/>
        <v>0.31531531531531531</v>
      </c>
    </row>
    <row r="53" spans="1:4" x14ac:dyDescent="0.3">
      <c r="D53" s="1">
        <f>SUM(D50:D52)</f>
        <v>0.9215146476949051</v>
      </c>
    </row>
    <row r="55" spans="1:4" x14ac:dyDescent="0.3">
      <c r="A55" s="1" t="s">
        <v>59</v>
      </c>
      <c r="B55" s="1" t="s">
        <v>60</v>
      </c>
      <c r="C55" s="1" t="s">
        <v>58</v>
      </c>
      <c r="D55" s="1" t="s">
        <v>61</v>
      </c>
    </row>
    <row r="56" spans="1:4" x14ac:dyDescent="0.3">
      <c r="A56" s="1" t="s">
        <v>18</v>
      </c>
      <c r="B56" s="1" t="s">
        <v>27</v>
      </c>
      <c r="C56" s="1">
        <f>D32</f>
        <v>0.28703811107244587</v>
      </c>
      <c r="D56" s="2">
        <f>C56/SUM($C$56:$C$59)</f>
        <v>9.567937035748196E-2</v>
      </c>
    </row>
    <row r="57" spans="1:4" x14ac:dyDescent="0.3">
      <c r="A57" s="1" t="s">
        <v>19</v>
      </c>
      <c r="B57" s="1" t="s">
        <v>31</v>
      </c>
      <c r="C57" s="1">
        <f>D39</f>
        <v>1.0686231295673356</v>
      </c>
      <c r="D57" s="2">
        <f t="shared" ref="D57:D59" si="11">C57/SUM($C$56:$C$59)</f>
        <v>0.35620770985577854</v>
      </c>
    </row>
    <row r="58" spans="1:4" x14ac:dyDescent="0.3">
      <c r="A58" s="1" t="s">
        <v>20</v>
      </c>
      <c r="B58" s="1" t="s">
        <v>32</v>
      </c>
      <c r="C58" s="1">
        <f>D46</f>
        <v>0.72282411166531346</v>
      </c>
      <c r="D58" s="2">
        <f t="shared" si="11"/>
        <v>0.24094137055510448</v>
      </c>
    </row>
    <row r="59" spans="1:4" x14ac:dyDescent="0.3">
      <c r="A59" s="1" t="s">
        <v>21</v>
      </c>
      <c r="B59" s="1" t="s">
        <v>33</v>
      </c>
      <c r="C59" s="1">
        <f>D53</f>
        <v>0.9215146476949051</v>
      </c>
      <c r="D59" s="2">
        <f t="shared" si="11"/>
        <v>0.30717154923163503</v>
      </c>
    </row>
  </sheetData>
  <mergeCells count="4">
    <mergeCell ref="A28:B28"/>
    <mergeCell ref="A35:B35"/>
    <mergeCell ref="A42:B42"/>
    <mergeCell ref="A49:B4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bayes-baru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HERDI</dc:creator>
  <cp:lastModifiedBy>HERDI</cp:lastModifiedBy>
  <dcterms:created xsi:type="dcterms:W3CDTF">2021-05-27T23:39:49Z</dcterms:created>
  <dcterms:modified xsi:type="dcterms:W3CDTF">2021-06-08T07:12:14Z</dcterms:modified>
</cp:coreProperties>
</file>