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課題\1課題 PowerBI Data\全球\"/>
    </mc:Choice>
  </mc:AlternateContent>
  <xr:revisionPtr revIDLastSave="0" documentId="13_ncr:1_{FEF91564-3B5F-4080-ABF5-D53EDED7AA8A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全球IP排名 from Wiki原始" sheetId="1" r:id="rId1"/>
    <sheet name="全球IP排名 from Wiki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G2" i="5"/>
  <c r="F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2" i="5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8" i="1"/>
  <c r="D61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5" i="1"/>
  <c r="D6" i="1"/>
  <c r="D7" i="1"/>
  <c r="D4" i="1"/>
  <c r="D3" i="1"/>
  <c r="D2" i="1"/>
</calcChain>
</file>

<file path=xl/sharedStrings.xml><?xml version="1.0" encoding="utf-8"?>
<sst xmlns="http://schemas.openxmlformats.org/spreadsheetml/2006/main" count="1400" uniqueCount="641">
  <si>
    <t>作品</t>
  </si>
  <si>
    <t>成立年分</t>
  </si>
  <si>
    <t>總收入（美元）</t>
  </si>
  <si>
    <t>收入細分 (估計)</t>
  </si>
  <si>
    <t>原創媒體</t>
  </si>
  <si>
    <t>製作者</t>
  </si>
  <si>
    <t>擁有者</t>
  </si>
  <si>
    <t>寶可夢</t>
  </si>
  <si>
    <t>1996</t>
  </si>
  <si>
    <t>授權商品 –916 億美元[b]手機遊戲 –61.3 億美元[c]電影票房–11.56 億美元美元[27]家庭影片 –3.8 千萬美元[d]寶可夢飛機–3 百萬美元[e]</t>
  </si>
  <si>
    <t>電子遊戲</t>
  </si>
  <si>
    <t>田尻智杉森建增田順一</t>
  </si>
  <si>
    <t>任天堂(商標權)寶可夢公司(任天堂,GAME FREAK,Creatures)(版權)</t>
  </si>
  <si>
    <t>Mickey Mouse &amp; Friends</t>
  </si>
  <si>
    <t>1928</t>
  </si>
  <si>
    <t>授權商品 –606.6 億美元[f]電影票房–2.267 億美元[g]VHS&amp; DVD –323 百萬美元[h]</t>
  </si>
  <si>
    <t>動畫卡通</t>
  </si>
  <si>
    <t>華特·迪士尼烏布·伊沃克斯</t>
  </si>
  <si>
    <t>華特迪士尼公司</t>
  </si>
  <si>
    <t>小熊維尼（英語：Winnie the Pooh (franchise)）</t>
  </si>
  <si>
    <t>1924</t>
  </si>
  <si>
    <t>48835  !$488 億</t>
  </si>
  <si>
    <t>授權商品 –482.5 億美元[j]DVD&amp;藍光光碟–40 million美元[53]電影票房 –545 百萬美元[54]</t>
  </si>
  <si>
    <t>圖書[55]</t>
  </si>
  <si>
    <t>艾倫·亞歷山大·米恩艾拿斯特·霍華德·謝潑德</t>
  </si>
  <si>
    <t>Hello Kitty</t>
  </si>
  <si>
    <t>1974</t>
  </si>
  <si>
    <t>授權商品 –858.32億美元[k]Ribon–2300萬美元[m]Hello Kitty–300萬美元[n]</t>
  </si>
  <si>
    <t>卡通角色[72]</t>
  </si>
  <si>
    <t>清水侑子辻信太郎</t>
  </si>
  <si>
    <t>三麗鷗</t>
  </si>
  <si>
    <t>星際大戰</t>
  </si>
  <si>
    <t>1977</t>
  </si>
  <si>
    <t>69716  !est.$700億[o]</t>
  </si>
  <si>
    <t>授權商品 –422.17億美元[p]電影票房–103.12億美元[q]家庭影視–90.57億美元[r]電子遊戲–60.3億美元[s]書籍銷售–18.2億美元[78]電視收入 –2億8000萬美元[t]</t>
  </si>
  <si>
    <t>電影</t>
  </si>
  <si>
    <t>喬治·盧卡斯</t>
  </si>
  <si>
    <t>盧卡斯影業華特迪士尼公司</t>
  </si>
  <si>
    <t>麵包超人</t>
  </si>
  <si>
    <t>1973</t>
  </si>
  <si>
    <t>56496  !est.$560億</t>
  </si>
  <si>
    <t>零售銷售 –564.04億美元[u]電影票房 –6700萬美元[v]橫濱麵包超人兒童博物館(Yokohama Anpanman Children's Museum) –2500萬美元[w]</t>
  </si>
  <si>
    <t>漫畫</t>
  </si>
  <si>
    <t>柳瀨嵩</t>
  </si>
  <si>
    <t>Froebel-kan</t>
  </si>
  <si>
    <t>迪士尼公主</t>
  </si>
  <si>
    <t>2000</t>
  </si>
  <si>
    <t>46374  !est.$460億</t>
  </si>
  <si>
    <t>零售銷售 –463.31億美元[x]家庭娛樂 –1470萬美元[90]</t>
  </si>
  <si>
    <t>動畫劇集</t>
  </si>
  <si>
    <t>安迪·穆尼（Andy Mooney）</t>
  </si>
  <si>
    <t>Jump Comics(週刊少年Jump)</t>
  </si>
  <si>
    <t>1968</t>
  </si>
  <si>
    <t>40031  !est.$400億[y]</t>
  </si>
  <si>
    <t>Manga magazines–270.03億美元[ae]漫畫卷–128.11億美元[au]電子遊戲–2億1730萬美元[s][av]</t>
  </si>
  <si>
    <t>雜誌</t>
  </si>
  <si>
    <t>集英社</t>
  </si>
  <si>
    <t>集英社(一橋集團) (漫畫)萬代南夢宮娛樂(遊戲)</t>
  </si>
  <si>
    <t>瑪利歐</t>
  </si>
  <si>
    <t>1981</t>
  </si>
  <si>
    <t>38343  !est.$380億</t>
  </si>
  <si>
    <t>電子遊戲–324億美元[s]授權商品 –43.23億美元[aw]漫畫雜誌–15.99億美元[ay]電影票房–2100萬美元[103]</t>
  </si>
  <si>
    <t>宮本茂任天堂開發第一部</t>
  </si>
  <si>
    <t>任天堂</t>
  </si>
  <si>
    <t>漫威電影宇宙(MCU)</t>
  </si>
  <si>
    <t>2008</t>
  </si>
  <si>
    <t>35077  !est.$350億</t>
  </si>
  <si>
    <t>電影票房–225.94億美元[az]授權商品 –72.28億美元[bb]家庭娛樂 –52.54億美元[bc]漫畫卷– $520,000[bd]</t>
  </si>
  <si>
    <t>漫威影業</t>
  </si>
  <si>
    <t>華特迪士尼影業集團(華特迪士尼公司)索尼(蜘蛛俠電影)環球影業(無敵浩克)</t>
  </si>
  <si>
    <t>魔法世界(哈利·波特)</t>
  </si>
  <si>
    <t>1997</t>
  </si>
  <si>
    <t>31880  !est.$320億</t>
  </si>
  <si>
    <t>電影票房 –91.94億美元[q]授權商品 –83.18億美元[be]書籍銷售–77.43億美元[108]動畫營收–39.66億美元[bf]電子遊戲–15.55億美元[s]電視收入 –10億美元[110]舞台劇–1億0800萬美元[112]</t>
  </si>
  <si>
    <t>小說</t>
  </si>
  <si>
    <t>J·K·羅琳</t>
  </si>
  <si>
    <t>J·K·羅琳(書籍)華納兄弟(AT&amp;T)(電影)</t>
  </si>
  <si>
    <t>變形金剛(Diaclone/Microman)</t>
  </si>
  <si>
    <t>1984</t>
  </si>
  <si>
    <t>29611  !est.$300億[bh]</t>
  </si>
  <si>
    <t>授權商品 –122.03億美元[bg]電影票房–48.53億美元[q]家庭娛樂 –8億7400萬美元[bi]</t>
  </si>
  <si>
    <t>動畫系列</t>
  </si>
  <si>
    <t>特佳麗孩之寶河森正治</t>
  </si>
  <si>
    <t>多美孩之寶</t>
  </si>
  <si>
    <t>蜘蛛人</t>
  </si>
  <si>
    <t>1962</t>
  </si>
  <si>
    <t>29472  !est.$290億</t>
  </si>
  <si>
    <t>授權商品 –158.8億美元[bj]電影票房–72.36億美元[bk]家庭影視銷售–22.32億美元[bm]電子遊戲–16.5億美元[s]漫畫銷售–10.74億美元[bn]電視收入–8億8000萬美元[136]彈珠機銷售 –3億0800萬美元[bo]Broadway musical–2億1200萬美元[137]</t>
  </si>
  <si>
    <t>漫畫書</t>
  </si>
  <si>
    <t>史丹·李史蒂夫·迪特科</t>
  </si>
  <si>
    <t>漫威娛樂(華特迪士尼公司)索尼(影視)</t>
  </si>
  <si>
    <t>蝙蝠俠</t>
  </si>
  <si>
    <t>1939</t>
  </si>
  <si>
    <t>27728  !est.$280億</t>
  </si>
  <si>
    <t>零售銷售 –213.29億美元[bp]Home video –12.12億美元[bq]電影票房–60.59億美元[q]電視收入 –3億4000萬美元[br]</t>
  </si>
  <si>
    <t>鮑勃·凱恩比爾·芬格</t>
  </si>
  <si>
    <t>DC漫畫(AT&amp;T)</t>
  </si>
  <si>
    <t>七龍珠</t>
  </si>
  <si>
    <t>27218  !est.$270億</t>
  </si>
  <si>
    <t>授權商品 –76.87億美元[bt]Manga magazines–70.25億美元[bu]電子遊戲–62.26億美元[s]漫畫卷–22.22億美元[ag]家庭娛樂 –20.77億美元[bz]交換卡片遊戲銷售 –961 million美元[ca]電影票房–817 million美元[cb]Music sales –47 million美元[cc]</t>
  </si>
  <si>
    <t>鳥山明</t>
  </si>
  <si>
    <t>鳥山明(Bird Studio)集英社(一橋集團) (漫畫)東映動畫(動畫)萬代南夢宮娛樂(遊戲)</t>
  </si>
  <si>
    <t>鋼彈</t>
  </si>
  <si>
    <t>1979</t>
  </si>
  <si>
    <t>26912  !est.$269億</t>
  </si>
  <si>
    <t>零售銷售 –263.87億美元[ce]漫畫雜誌–200 million美元[cf]彈珠機銷售 –185 million美元[bo]動畫電影營收–140 million美元[v]</t>
  </si>
  <si>
    <t>動畫(日本)</t>
  </si>
  <si>
    <t>富野由悠季</t>
  </si>
  <si>
    <t>日昇(萬代南夢宮控股)</t>
  </si>
  <si>
    <t>芭比娃娃</t>
  </si>
  <si>
    <t>1987[cg]</t>
  </si>
  <si>
    <t>24717  !est.$247億</t>
  </si>
  <si>
    <t>商品銷售–227.24億美元[ch]家庭影視銷售–19.88億美元[ci]電影票房–5.1 million美元[186]</t>
  </si>
  <si>
    <t>動畫電影(美國)</t>
  </si>
  <si>
    <t>Ruth Handler</t>
  </si>
  <si>
    <t>Mattel</t>
  </si>
  <si>
    <t>北斗神拳(Hokuto no Ken)</t>
  </si>
  <si>
    <t>1983</t>
  </si>
  <si>
    <t>22548  !est.$225億</t>
  </si>
  <si>
    <t>彈珠機和電子遊樂場–183.32億美元[bo]漫畫雜誌–25.08億美元[z]漫畫卷–12.4億美元[ai]Console games–3億7300萬美元[cj]動畫DVD和藍光–3700萬美元[ck]授權商品 –26.2 million美元[cl]動畫電影營收–32 million美元[cm]</t>
  </si>
  <si>
    <t>武論尊原哲夫</t>
  </si>
  <si>
    <t>BuronsonTetsuo Hara集英社(一橋集團) (漫畫)東映動畫(動畫)世嘉颯美控股(遊戲和彈珠機)</t>
  </si>
  <si>
    <t>玩具總動員</t>
  </si>
  <si>
    <t>1995</t>
  </si>
  <si>
    <t>21817  !est.$218億</t>
  </si>
  <si>
    <t>零售銷售 –176億美元[cn]電影票房 –3.044 十億美元[q]電視收入 –633 million美元[202][q]VHS銷售 –290 million美元[46]DVD和藍光銷售 –250 million美元[203]</t>
  </si>
  <si>
    <t>皮克斯動畫工作室</t>
  </si>
  <si>
    <t>汽車總動員</t>
  </si>
  <si>
    <t>2006</t>
  </si>
  <si>
    <t>21794  !est.$218億</t>
  </si>
  <si>
    <t>授權商品 –19.114 十億美元[co]電影票房 –20.26億美元[cp]DVD和藍光銷售 –654 million美元[cq]</t>
  </si>
  <si>
    <t>Pixar約翰·拉塞特</t>
  </si>
  <si>
    <t>One Piece</t>
  </si>
  <si>
    <t>20897  !est.$209億</t>
  </si>
  <si>
    <t>漫畫雜誌–88.25億美元[z]授權商品 –57.57億美元[cr]漫畫卷–27.07億美元[af]電子遊戲–18.9億美元[s]動畫營收–12.85億美元[cu]動畫電影營收–433 million美元[v]</t>
  </si>
  <si>
    <t>Eiichiro Oda</t>
  </si>
  <si>
    <t>尾田榮一郎集英社(一橋集團) (漫畫)東映動畫(動畫(日本))Bandai Namco(遊戲)</t>
  </si>
  <si>
    <t>遊戲王</t>
  </si>
  <si>
    <t>20300  !est.$203億</t>
  </si>
  <si>
    <t>卡片遊戲–111.61億美元[cv]授權商品 –47.77 十億美元[cw]漫畫雜誌–36.43億美元[z]電子遊戲–329 million美元[cy]漫畫卷–196 million美元[at]動畫(日本) 電視收入–152 million美元[245]動畫電影營收– $42million[v]</t>
  </si>
  <si>
    <t>高橋和希</t>
  </si>
  <si>
    <t>高橋和希集英社(一橋集團) (漫畫)科樂美(遊戲和卡片)</t>
  </si>
  <si>
    <t>Call of Duty</t>
  </si>
  <si>
    <t>2003</t>
  </si>
  <si>
    <t>20000  !$200億[246]</t>
  </si>
  <si>
    <t>電子遊戲 –181.32億美元[s]</t>
  </si>
  <si>
    <t>Infinity Ward</t>
  </si>
  <si>
    <t>Activision(動視暴雪)</t>
  </si>
  <si>
    <t>中土大陸(魔戒)</t>
  </si>
  <si>
    <t>1937</t>
  </si>
  <si>
    <t>19937  !$19.9 十億[cz]</t>
  </si>
  <si>
    <t>書本銷售 –9.125 十億美元[247]電影票房– $5.896 十億[248]家庭影片銷售 –4.194 十億美元[247]授權商品 –435 million美元[247]授權 –225 million美元[247]電子遊戲–62 million美元[249]</t>
  </si>
  <si>
    <t>J·R·R·托爾金</t>
  </si>
  <si>
    <t>Tolkien Estate(books)Warner Bros.(AT&amp;T)(films)</t>
  </si>
  <si>
    <t>占士邦(007系列)</t>
  </si>
  <si>
    <t>1953</t>
  </si>
  <si>
    <t>19900  !est.$19.9 十億[da]</t>
  </si>
  <si>
    <t>電影票房– $7.078十億[251]家庭影片銷售 – $3.06十億[250]商品和授權 – $3.06十億[250]書籍銷售– $550million[252]電子遊戲–351 million美元[249]</t>
  </si>
  <si>
    <t>伊恩·佛萊明</t>
  </si>
  <si>
    <t>米高梅</t>
  </si>
  <si>
    <t>花生漫畫</t>
  </si>
  <si>
    <t>1950</t>
  </si>
  <si>
    <t>19090  !est.$191億</t>
  </si>
  <si>
    <t>零售銷售 –188.05億美元[db]電影票房–250 百萬美元[257]DVD和藍光銷售–3500萬美元[257]</t>
  </si>
  <si>
    <t>Comic strip</t>
  </si>
  <si>
    <t>Charles M. Schulz</t>
  </si>
  <si>
    <t>Sony Music Entertainment Japan(Sony)WildBrain20th Century Studios(Walt Disney Company)(film)</t>
  </si>
  <si>
    <t>Super Sentai(Power Rangers)</t>
  </si>
  <si>
    <t>1975</t>
  </si>
  <si>
    <t>零售銷售 –16.557 billion美元[dd]授權商品 –13.472 billion美元[dc]DVD和Blu-ray –15 百萬美元[265]電影票房 –218.4 百萬美元[268]</t>
  </si>
  <si>
    <t>電視系列</t>
  </si>
  <si>
    <t>Shotaro IshinomoriHaim SabanShuki Levy</t>
  </si>
  <si>
    <t>東映HasbroBandai Namco(toys)</t>
  </si>
  <si>
    <t>Neon Genesis Evangelion(Shinseiki Evangelion)</t>
  </si>
  <si>
    <t>1994</t>
  </si>
  <si>
    <t>16599  !est.$16.6 billion</t>
  </si>
  <si>
    <t>彈珠機 sales–11.9 billion美元[bo]授權商品 –2.46 billion美元[de]動畫營收–848.5 百萬美元[df]Karaoke music–750 百萬美元[dg]音樂CD銷售–226.2 百萬美元[dh]動畫電影營收–198.5 百萬美元[v]漫畫銷售–180.5 百萬美元[di]電子遊戲–30.1 百萬美元[dj]Music royalties–5.6 百萬美元[277]</t>
  </si>
  <si>
    <t>Hideaki AnnoGainaxTatsunoko Production</t>
  </si>
  <si>
    <t>Khara[dk][278][279]</t>
  </si>
  <si>
    <t>KochiKame</t>
  </si>
  <si>
    <t>1976</t>
  </si>
  <si>
    <t>16265  !est.$16.3 billion</t>
  </si>
  <si>
    <t>漫畫雜誌–15.448 billion美元[z]漫畫卷–807 百萬美元[aj]電影票房 –10 百萬美元[281]</t>
  </si>
  <si>
    <t>Osamu Akimoto</t>
  </si>
  <si>
    <t>Osamu Akimoto集英社(一橋集團) (manga)</t>
  </si>
  <si>
    <t>愛探險的朵拉</t>
  </si>
  <si>
    <t>15663  !est.$15.8 billion</t>
  </si>
  <si>
    <t>零售銷售 –15.413 billion美元[dl]家庭影視銷售–250 百萬美元[284][dm]電影票房–118 百萬美元[285]</t>
  </si>
  <si>
    <t>Chris GiffordValerie WalshEric Weiner</t>
  </si>
  <si>
    <t>Nickelodeon(ViacomCBS)</t>
  </si>
  <si>
    <t>辛普森一家</t>
  </si>
  <si>
    <t>1987</t>
  </si>
  <si>
    <t>15842  !est.$15.8 billion</t>
  </si>
  <si>
    <t>授權商品 –7.073  billion美元[dn]TV advertising–5.76 billion美元[287]TV syndication–1.15 billion美元[287]家庭影視銷售–1.091 billion美元[287]電影票房–527 百萬美元[288]電子遊戲–241 百萬美元[do]</t>
  </si>
  <si>
    <t>馬特·格勒寧</t>
  </si>
  <si>
    <t>二十世紀影業(The Walt Disney Company)</t>
  </si>
  <si>
    <t>The Lion King</t>
  </si>
  <si>
    <t>15447  !est.$15.4 billion</t>
  </si>
  <si>
    <t>Musical theatre–8.252 billion美元[dp]授權商品 –3.07 billion美元[dq]電影票房 –2.625 billion美元[dr]家庭娛樂 – $1.5billion[292]</t>
  </si>
  <si>
    <t>Roger AllersRob Minkoff</t>
  </si>
  <si>
    <t>Avengers</t>
  </si>
  <si>
    <t>1963</t>
  </si>
  <si>
    <t>15283  !est.$15.3 billion</t>
  </si>
  <si>
    <t>電影票房–7.765 billion美元[293]授權商品 –6.928 billion美元[ba]DVD和藍光銷售–459 million美元[ds]漫畫銷售–131 million美元[298]</t>
  </si>
  <si>
    <t>Stan LeeJack Kirby</t>
  </si>
  <si>
    <t>Marvel Entertainment(The Walt Disney Company)</t>
  </si>
  <si>
    <t>吃豆人</t>
  </si>
  <si>
    <t>1980</t>
  </si>
  <si>
    <t>15130  !est.$15.1 billion</t>
  </si>
  <si>
    <t>電子遊戲–14.098  billion美元[s][dt]商品和授權 –1 billion美元[299][300]音樂銷售–32 million美元[du]</t>
  </si>
  <si>
    <t>岩谷徹南夢宮</t>
  </si>
  <si>
    <t>萬代南夢宮娛樂(Bandai Namco Holdings)</t>
  </si>
  <si>
    <t>地下城與勇士(DFO)</t>
  </si>
  <si>
    <t>2005</t>
  </si>
  <si>
    <t>15000  !est.$18 billion</t>
  </si>
  <si>
    <t>電腦遊戲 – $18 billion[302]</t>
  </si>
  <si>
    <t>Neople</t>
  </si>
  <si>
    <t>NexonTencent</t>
  </si>
  <si>
    <t>Looney Tunes</t>
  </si>
  <si>
    <t>1930</t>
  </si>
  <si>
    <t>14985  !est.$15 billion</t>
  </si>
  <si>
    <t>零售銷售 –14.477 billion美元[dv]電影票房–299 million美元[dw]家庭影視銷售–209 million美元[305]</t>
  </si>
  <si>
    <t>Animated 卡通</t>
  </si>
  <si>
    <t>Warner Bros.</t>
  </si>
  <si>
    <t>Warner Bros.(AT&amp;T)</t>
  </si>
  <si>
    <t>海綿寶寶</t>
  </si>
  <si>
    <t>1999</t>
  </si>
  <si>
    <t>14841  !est.$14.8 billion</t>
  </si>
  <si>
    <t>零售銷售 –14.378 billion美元[dx]電影票房–465 million美元[307]</t>
  </si>
  <si>
    <t>史蒂芬·海倫伯格</t>
  </si>
  <si>
    <t>尼克兒童頻道(ViacomCBS)</t>
  </si>
  <si>
    <t>Wii系列</t>
  </si>
  <si>
    <t>14808  !est.$14.8 billion</t>
  </si>
  <si>
    <t>電子遊戲 –14.808 billion美元[s]</t>
  </si>
  <si>
    <t>Nintendo EAD</t>
  </si>
  <si>
    <t>Nintendo</t>
  </si>
  <si>
    <t>忍者龜</t>
  </si>
  <si>
    <t>14636  !est.$14.6 billion</t>
  </si>
  <si>
    <t>授權商品 –13.2 billion美元[dy]電影票房– $1.15billion[311]電子遊戲– $450million[312]DVD和藍光銷售 – $154million[313]VHS sales–94.22 million美元[314]Video rentals–67.65 百萬美元[144]</t>
  </si>
  <si>
    <t>Kevin EastmanPeter Laird</t>
  </si>
  <si>
    <t>美少女戰士</t>
  </si>
  <si>
    <t>1991</t>
  </si>
  <si>
    <t>14320  !est.$14.3 billion</t>
  </si>
  <si>
    <t>授權商品 –13 billion美元[315]動畫營收–546.2 百萬美元[dz]漫畫雜誌–3億4600萬美元[eb]電子遊戲–2億1000萬美元[ec]漫畫卷–175.5 百萬美元[ed]動畫電影營收–42.12 million美元[v]</t>
  </si>
  <si>
    <t>武內直子</t>
  </si>
  <si>
    <t>Naoko Takeuchi講談社(manga)Toei Animation(動畫(日本))</t>
  </si>
  <si>
    <t>太空侵略者</t>
  </si>
  <si>
    <t>1978</t>
  </si>
  <si>
    <t>13931  !est.$13.9 billion</t>
  </si>
  <si>
    <t>電子遊戲 – $13.93 billion[334][ee]Music single– $522,000[ef]</t>
  </si>
  <si>
    <t>Tomohiro Nishikado</t>
  </si>
  <si>
    <t>Taito(Square Enix)</t>
  </si>
  <si>
    <t>Frozen</t>
  </si>
  <si>
    <t>2013</t>
  </si>
  <si>
    <t>12344  !est.$13.4 billion</t>
  </si>
  <si>
    <t>授權商品 –10.588 billion美元[eg]電影票房– $2.32billion[338]DVD和藍光銷售– $391million[339]Musical theatre–82 百萬美元[eh]</t>
  </si>
  <si>
    <t>Chris BuckJennifer Lee</t>
  </si>
  <si>
    <t>Dragon Quest(Dragon Warrior)</t>
  </si>
  <si>
    <t>1986</t>
  </si>
  <si>
    <t>12942  !est.$12.9 billion</t>
  </si>
  <si>
    <t>電子遊戲–6.501 billion美元[s]漫畫雜誌–4.962 billion美元[z]授權商品 –988.3 million美元[ei]漫畫卷–471.2 million美元[as]電影票房–13 million美元[348]DVD sales–6 million美元[349]</t>
  </si>
  <si>
    <t>Yuji HoriiKoichi NakamuraAkira Toriyama</t>
  </si>
  <si>
    <t>Square EnixYuji Horii(Armor Project)Akira Toriyama (Bird Studio)Koichi Sugiyama(Sugiyama Kobo)</t>
  </si>
  <si>
    <t>Street Fighter</t>
  </si>
  <si>
    <t>12244  !est.$12.2 billion</t>
  </si>
  <si>
    <t>電子遊戲–12.009 billion美元[s]Box office &amp; home video–211 million美元[ek]彈珠機–17 million美元[355][356]Soundtrack album–7.2 million美元[el]</t>
  </si>
  <si>
    <t>Takashi NishiyamaHiroshi Matsumoto</t>
  </si>
  <si>
    <t>卡普空</t>
  </si>
  <si>
    <t>Final Fantasy</t>
  </si>
  <si>
    <t>12157  !est.$12.2 billion</t>
  </si>
  <si>
    <t>電子遊戲–10.958 billion美元[s]授權商品 –416.2 million美元[em]家庭影視銷售–316 million美元[en]書籍銷售–213.1 million美元[eo]音樂銷售–121 million美元[365]電影票房–92 million美元[ep]Video rentals–27 million美元[369]卡片遊戲–14 million美元[eq]</t>
  </si>
  <si>
    <t>Hironobu SakaguchiHiromichi TanakaNasir Gebelli</t>
  </si>
  <si>
    <t>Square Enix</t>
  </si>
  <si>
    <t>穿越火線</t>
  </si>
  <si>
    <t>2007</t>
  </si>
  <si>
    <t>10600  !est.$12 billion</t>
  </si>
  <si>
    <t>電腦遊戲 –12 billion美元[s]</t>
  </si>
  <si>
    <t>Smilegate</t>
  </si>
  <si>
    <t>Smilegate騰訊</t>
  </si>
  <si>
    <t>Warcraft</t>
  </si>
  <si>
    <t>11678  !est.$11.7 billion</t>
  </si>
  <si>
    <t>電子遊戲 –11.227 billion美元[s]電影票房–434 million美元[372]DVD和藍光銷售–17 million美元[373]</t>
  </si>
  <si>
    <t>Allen AdhamFrank PearceMichael Morhaime</t>
  </si>
  <si>
    <t>Blizzard Entertainment(Activision Blizzard)</t>
  </si>
  <si>
    <t>Ultra Series(Ultraman)</t>
  </si>
  <si>
    <t>1966</t>
  </si>
  <si>
    <t>11653  !est.$11.7 billion</t>
  </si>
  <si>
    <t>授權商品 –10.406 billion美元[er]彈珠機–972 million美元[bo]家庭影片銷售 –275.3 million美元[es]</t>
  </si>
  <si>
    <t>Eiji Tsuburaya</t>
  </si>
  <si>
    <t>Tsuburaya Productions(Bandai Namco Holdings)</t>
  </si>
  <si>
    <t>FIFA</t>
  </si>
  <si>
    <t>1993</t>
  </si>
  <si>
    <t>11479  !est.$11.5 billion</t>
  </si>
  <si>
    <t>電子遊戲 –11.479 billion美元[s]</t>
  </si>
  <si>
    <t>EA加拿大</t>
  </si>
  <si>
    <t>藝電</t>
  </si>
  <si>
    <t>超人</t>
  </si>
  <si>
    <t>1938</t>
  </si>
  <si>
    <t>10668  !est.$11.1 billion</t>
  </si>
  <si>
    <t>零售銷售 –6.015 billion美元[ev]授權商品 –3.398 billion美元[eu]電影票房–2.554 billion美元[ex]漫畫發行–1.341 billion美元[ey]DVD和藍光銷售 –529 million美元[et]電視收入 –428 million美元[ez]Comic magazine–87 million美元[fa]VHS sales &amp; rentals –110.5 million美元[fb]電子遊戲–34 million美元[390][391]</t>
  </si>
  <si>
    <t>Jerry SiegelJoe Shuster</t>
  </si>
  <si>
    <t>DC Entertainment(AT&amp;T)</t>
  </si>
  <si>
    <t>火影忍者</t>
  </si>
  <si>
    <t>10428  !est.$10.4 billion</t>
  </si>
  <si>
    <t>漫畫雜誌–6.53 billion美元[z]漫畫卷–1.637 billion美元[ah]授權商品 –1.27 billion美元[fc]電子遊戲–761 million美元[fd]動畫營收–254 million美元[fe]動畫電影營收–147.1 million美元[v]</t>
  </si>
  <si>
    <t>Masashi Kishimoto</t>
  </si>
  <si>
    <t>Masashi Kishimoto集英社(一橋集團) (manga)Pierrot(動畫(日本))Bandai Namco(games)</t>
  </si>
  <si>
    <t>英雄聯盟(LoL)</t>
  </si>
  <si>
    <t>2009</t>
  </si>
  <si>
    <t>10098  !est.$10.1 billion</t>
  </si>
  <si>
    <t>電子遊戲 –10.098 billion美元[s]漫畫銷售 –190,617美元[407][408]</t>
  </si>
  <si>
    <t>拳頭遊戲</t>
  </si>
  <si>
    <t>騰訊</t>
  </si>
  <si>
    <t>俠盜獵車手(GTA)</t>
  </si>
  <si>
    <t>09986  !est.$9.99 billion</t>
  </si>
  <si>
    <t>電子遊戲 –9.986 billion美元[s]</t>
  </si>
  <si>
    <t>David JonesMike Dailly</t>
  </si>
  <si>
    <t>Rockstar Games(Take-Two Interactive)</t>
  </si>
  <si>
    <t>JoJo的奇妙冒險</t>
  </si>
  <si>
    <t>09797  !est.$9.8 billion</t>
  </si>
  <si>
    <t>漫畫雜誌–8.937 billion美元[z]漫畫卷–489 million美元[am]電子遊戲–306 million美元[fg]動畫DVD和藍光–40 million美元[fh]授權商品 –23 million美元[fi]電影票房–2 million美元[411]</t>
  </si>
  <si>
    <t>荒木飛呂彥</t>
  </si>
  <si>
    <t>荒木飛呂彥集英社(一橋集團)(manga)萬代南夢宮娛樂(games)</t>
  </si>
  <si>
    <t>Lineage</t>
  </si>
  <si>
    <t>1998</t>
  </si>
  <si>
    <t>09715  !est.$9.72 billion</t>
  </si>
  <si>
    <t>電子遊戲 –9.715  billion美元[s]</t>
  </si>
  <si>
    <t>Jake Song</t>
  </si>
  <si>
    <t>NCSoft</t>
  </si>
  <si>
    <t>Thomas &amp; Friends</t>
  </si>
  <si>
    <t>1945</t>
  </si>
  <si>
    <t>09477  !est.$9.48 billion</t>
  </si>
  <si>
    <t>零售銷售 –9.457 billion美元[fj]電影票房–20 million美元[413]</t>
  </si>
  <si>
    <t>Book</t>
  </si>
  <si>
    <t>Wilbert AwdryChristopher Awdry</t>
  </si>
  <si>
    <t>Egmont GroupMattel</t>
  </si>
  <si>
    <t>憤怒的小鳥</t>
  </si>
  <si>
    <t>09298  !est.$9.3 billion</t>
  </si>
  <si>
    <t>授權商品 –8.297 billion美元[fk]電影票房–503 million美元[415]電子遊戲 –463 million美元[s]DVD和藍光銷售–35 million美元[415]</t>
  </si>
  <si>
    <t>Jaakko Iisalo</t>
  </si>
  <si>
    <t>Rovio Entertainment</t>
  </si>
  <si>
    <t>芝麻街(The Muppets)</t>
  </si>
  <si>
    <t>1955</t>
  </si>
  <si>
    <t>09185  !est.$9.19 billion</t>
  </si>
  <si>
    <t>授權商品 –8.539 billion美元[fl]電影票房 –478 million美元[419][420][421][422]TV 授權 –96 million美元[423]DVD和藍光銷售 –71 million美元[419]VHS銷售 –2 million美元[386]</t>
  </si>
  <si>
    <t>Jim HensonJoan Ganz CooneyLloyd Morrisett</t>
  </si>
  <si>
    <t>The Muppets Studio(The Walt Disney Company)Sesame Workshop</t>
  </si>
  <si>
    <t>光之美少女(Glitter Force)</t>
  </si>
  <si>
    <t>2004</t>
  </si>
  <si>
    <t>08779  !est.$8.78 billion</t>
  </si>
  <si>
    <t>授權商品 –8.551 billion美元[fm]動畫電影營收–161 million美元[v]電子遊戲 –67.4 million美元[fn]</t>
  </si>
  <si>
    <t>大泉工作室東映動畫</t>
  </si>
  <si>
    <t>東映朝日放送集團控股旭通DK</t>
  </si>
  <si>
    <t>星艦奇航記</t>
  </si>
  <si>
    <t>零售銷售 –4.753 billion美元[fp]電視收入 – $2.3 billion[424]電影票房– $2.266billion[427]VHS銷售 – $1billion[424]DVD和Blu-ray –326 million美元[426]</t>
  </si>
  <si>
    <t>金·羅登貝瑞</t>
  </si>
  <si>
    <t>維亞康姆CBS</t>
  </si>
  <si>
    <t>神偷奶爸(小小兵)</t>
  </si>
  <si>
    <t>2010</t>
  </si>
  <si>
    <t>08356  !est.$8.36 billion</t>
  </si>
  <si>
    <t>授權商品 –3.95 billion美元[fq]電影票房 –3.72 billion美元[428]DVD和藍光銷售 –686 million美元[428]</t>
  </si>
  <si>
    <t>Sergio Pablos</t>
  </si>
  <si>
    <t>Illumination環球影業(康卡斯特)</t>
  </si>
  <si>
    <t>怪物彈珠</t>
  </si>
  <si>
    <t>08166  !est.$8.17 billion</t>
  </si>
  <si>
    <t>電子遊戲 –8.156 billion美元[s]動畫電影營收–10 million美元[fr]</t>
  </si>
  <si>
    <t>Yoshiki Okamoto</t>
  </si>
  <si>
    <t>Mixi</t>
  </si>
  <si>
    <t>神鬼奇航</t>
  </si>
  <si>
    <t>2003[fs]</t>
  </si>
  <si>
    <t>07905  !est.$7.91 billion</t>
  </si>
  <si>
    <t>電影票房– $4.524billion[429]家庭娛樂 –1.781 billion美元[ft]授權商品 – $1.6billion[432][fu]</t>
  </si>
  <si>
    <t>華特迪士尼幻想工程 ImagineeringMarc DavisGore VerbinskiJerry Bruckheimer</t>
  </si>
  <si>
    <t>The Walt Disney Company</t>
  </si>
  <si>
    <t>Ben 10</t>
  </si>
  <si>
    <t>07853  !est.$7.85 billion</t>
  </si>
  <si>
    <t>零售銷售 –7.853 billion美元[fv]</t>
  </si>
  <si>
    <t>Man of Action Studios</t>
  </si>
  <si>
    <t>卡通頻道(AT&amp;T)</t>
  </si>
  <si>
    <t>龍族拼圖</t>
  </si>
  <si>
    <t>2012</t>
  </si>
  <si>
    <t>07786  !est.$7.79 billion</t>
  </si>
  <si>
    <t>電子遊戲 –7.786 billion美元[s]</t>
  </si>
  <si>
    <t>工合在線娛樂</t>
  </si>
  <si>
    <t>X戰警</t>
  </si>
  <si>
    <t>07783  !est.$7.78 billion</t>
  </si>
  <si>
    <t>電影票房–5.75 billion美元[434]零售銷售 –900 million美元[237]DVD和藍光銷售 –667 million美元[434]漫畫銷售 –466.4 million美元[fw]</t>
  </si>
  <si>
    <t>史丹·李傑克·科比</t>
  </si>
  <si>
    <t>漫威娛樂二十世紀影業(films)(華特迪士尼公司)</t>
  </si>
  <si>
    <t>刺蝟索尼克系列</t>
  </si>
  <si>
    <t>07663  !est.$7.66 billion</t>
  </si>
  <si>
    <t>電子遊戲–6.343 billion美元[s]授權商品 –1.005 billion美元[fx]電影票房–307 million美元[437]漫畫銷售–7.8 million美元[fy]</t>
  </si>
  <si>
    <t>Sonic TeamHirokazu YasuharaYuji NakaNaoto Ohshima</t>
  </si>
  <si>
    <t>Sega(Sega Sammy Holdings)</t>
  </si>
  <si>
    <t>Candy Crush</t>
  </si>
  <si>
    <t>07503  !est.$7.5 billion</t>
  </si>
  <si>
    <t>手機遊戲 –7.503 billion美元[s]</t>
  </si>
  <si>
    <t>King</t>
  </si>
  <si>
    <t>King(動視暴雪)</t>
  </si>
  <si>
    <t>Doraemon</t>
  </si>
  <si>
    <t>1969</t>
  </si>
  <si>
    <t>07292  !est.$7.29 billion</t>
  </si>
  <si>
    <t>授權商品 –5.592 billion美元[fz]動畫電影營收–1.7 billion美元[ga]</t>
  </si>
  <si>
    <t>藤子不二雄</t>
  </si>
  <si>
    <t>藤子不二雄Shogakukan(一橋集團)(manga)</t>
  </si>
  <si>
    <t>侏羅紀公園</t>
  </si>
  <si>
    <t>1990</t>
  </si>
  <si>
    <t>7276  !est.$7.28 billion</t>
  </si>
  <si>
    <t>電影票房 –4.892 billion美元[441]授權商品 –1.706 billion美元[gb]家庭影片銷售 –678 million美元[gc]</t>
  </si>
  <si>
    <t>麥可·克萊頓</t>
  </si>
  <si>
    <t>Alfred A. Knopf(小說)Universal Pictures(Comcast)(film)</t>
  </si>
  <si>
    <t>Bleach</t>
  </si>
  <si>
    <t>2001</t>
  </si>
  <si>
    <t>07235  !est.$7.24 billion</t>
  </si>
  <si>
    <t>漫畫雜誌–6.169 billion美元[z]漫畫卷–740 million美元[ak]授權商品 –260 million美元[gd]電影票房–40 million美元[ge]動畫DVD和藍光–26 million美元[gf]</t>
  </si>
  <si>
    <t>Tite Kubo</t>
  </si>
  <si>
    <t>Tite Kubo集英社(一橋集團)(manga)Pierrot(動畫(日本))</t>
  </si>
  <si>
    <t>Minecraft</t>
  </si>
  <si>
    <t>07226  !est.$7.23 billion</t>
  </si>
  <si>
    <t>授權商品 –4.328 billion美元[gg]電子遊戲 –2.898 billion美元[s]</t>
  </si>
  <si>
    <t>Markus Persson</t>
  </si>
  <si>
    <t>Microsoft Studios</t>
  </si>
  <si>
    <t>熊本熊</t>
  </si>
  <si>
    <t>07170  !est.$7.17 billion</t>
  </si>
  <si>
    <t>零售銷售 –7.1 billion美元[gh]動畫電影營收–65 million美元[gi]</t>
  </si>
  <si>
    <t>卡通</t>
  </si>
  <si>
    <t>熊本縣</t>
  </si>
  <si>
    <t>汪汪隊立大功</t>
  </si>
  <si>
    <t>07000  !est.$7 billion</t>
  </si>
  <si>
    <t>零售銷售 –7 billion美元[457][458]</t>
  </si>
  <si>
    <t>Keith Chapman</t>
  </si>
  <si>
    <t>大金剛系列</t>
  </si>
  <si>
    <t>06848  !est.$6.85 billion</t>
  </si>
  <si>
    <t>電子遊戲 –6.846 billion美元[s]授權商品 –2.3 million美元[98]</t>
  </si>
  <si>
    <t>Shigeru MiyamotoNintendo R&amp;D1</t>
  </si>
  <si>
    <t>生活大爆炸</t>
  </si>
  <si>
    <t>06570  !est.$6.57 billion</t>
  </si>
  <si>
    <t>TV advertising –3.57 billion美元[gj]TV streaming–2 billion美元[460]TV syndication –1 billion美元[461]</t>
  </si>
  <si>
    <t>查克·洛里Bill Prady</t>
  </si>
  <si>
    <t>夢幻西遊</t>
  </si>
  <si>
    <t>06524  !est.$6.52 billion</t>
  </si>
  <si>
    <t>電子遊戲 –6.524 billion美元[s]</t>
  </si>
  <si>
    <t>網易</t>
  </si>
  <si>
    <t>最後一戰系列</t>
  </si>
  <si>
    <t>06500  !est.$6.5 billion</t>
  </si>
  <si>
    <t>Games &amp; consoles–5 billion美元[462]Home video &amp; merchandise–1.5 billion美元[463]</t>
  </si>
  <si>
    <t>Bungie343 Industries</t>
  </si>
  <si>
    <t>Microsoft</t>
  </si>
  <si>
    <t>DC擴展宇宙(DCEU)</t>
  </si>
  <si>
    <t>06480  !est.$6.48 billion</t>
  </si>
  <si>
    <t>電影票房 –5.276 billion美元[464]家庭影片銷售 –704 million美元[gk]授權商品 –500 million美元[467]</t>
  </si>
  <si>
    <t>DC Entertainment</t>
  </si>
  <si>
    <t>冰原歷險記</t>
  </si>
  <si>
    <t>2002</t>
  </si>
  <si>
    <t>06420  !est.$6.42 billion[gl]</t>
  </si>
  <si>
    <t>電影票房 –2.9 billion美元[470]零售銷售 –1.3 billion美元[470]家庭娛樂 –347 million美元[471]</t>
  </si>
  <si>
    <t>Blue Sky Studios</t>
  </si>
  <si>
    <t>20th Century Studios(華特迪士尼公司)</t>
  </si>
  <si>
    <t>暮光之城</t>
  </si>
  <si>
    <t>06393  !est.$6.39 billion</t>
  </si>
  <si>
    <t>電影票房–3.344 billion美元[472]書籍銷售–1.661 billion美元[473]DVD和藍光銷售–948 million美元[474]授權商品 –395 million美元[473]Video rentals–45.4 million美元[473]</t>
  </si>
  <si>
    <t>Stephenie Meyer</t>
  </si>
  <si>
    <t>Little, Brown and CompanySummit Entertainment</t>
  </si>
  <si>
    <t>數碼寶貝</t>
  </si>
  <si>
    <t>06358  !est.$6.36 billion</t>
  </si>
  <si>
    <t>授權商品 –5.39 billion美元[gm]暴龍機–424.1 million美元[gn]Manga &amp; 漫畫銷售 –252 million美元[480][go]動畫電影營收–143 million美元[gp]Console games –90.5 million美元[gq]動畫營收–59.1 million美元[gr]</t>
  </si>
  <si>
    <t>電子寵物</t>
  </si>
  <si>
    <t>Akiyoshi HongoToei AnimationBandai</t>
  </si>
  <si>
    <t>Bandai Namco HoldingsToei Animation (動畫(日本))</t>
  </si>
  <si>
    <t>Fast &amp; Furious</t>
  </si>
  <si>
    <t>06349  !est.$6.35 billion</t>
  </si>
  <si>
    <t>電影票房 –5.895 billion美元[487]家庭娛樂 –454 million美元[488]</t>
  </si>
  <si>
    <t>Gary Scott Thompson</t>
  </si>
  <si>
    <t>Universal Pictures(Comcast)</t>
  </si>
  <si>
    <t>歌劇魅影</t>
  </si>
  <si>
    <t>06215  !est.$6.22 billion</t>
  </si>
  <si>
    <t>Musical theatre –6.06 billion美元[dp]電影票房–155 million美元[489]</t>
  </si>
  <si>
    <t>音樂劇</t>
  </si>
  <si>
    <t>Andrew Lloyd Webber</t>
  </si>
  <si>
    <t>Tamagotchi</t>
  </si>
  <si>
    <t>06197  !est.$6.2 billion</t>
  </si>
  <si>
    <t>Digital pets–2.955 billion美元[gs]授權商品 –3.081 billion美元[gt]他媽哥池–154 million美元[gu]電影票房–6.8 million美元[494]</t>
  </si>
  <si>
    <t>Digital pet</t>
  </si>
  <si>
    <t>Aki Maita橫井昭裕萬代</t>
  </si>
  <si>
    <t>Bandai Namco Holdings</t>
  </si>
  <si>
    <t>實況足球(PES) /Winning Eleven</t>
  </si>
  <si>
    <t>06131  !est.$6.13 billion</t>
  </si>
  <si>
    <t>電子遊戲 –6.131 billion美元[s]</t>
  </si>
  <si>
    <t>科樂美</t>
  </si>
  <si>
    <t>真人快打系列</t>
  </si>
  <si>
    <t>1992</t>
  </si>
  <si>
    <t>06051  !est.$6.05 billion[gv]</t>
  </si>
  <si>
    <t>電子遊戲–3.21 billion美元[s]電影票房–173.6 million美元[496][497]Soundtrack album–13 million美元[gw]</t>
  </si>
  <si>
    <t>Midway Games ChicagoEd BoonJohn Tobias</t>
  </si>
  <si>
    <t>華納兄弟(AT&amp;T)</t>
  </si>
  <si>
    <t>名偵探柯南(Case Closed)</t>
  </si>
  <si>
    <t>06017  !est.$6.01 billion</t>
  </si>
  <si>
    <t>漫畫雜誌–3.077 billion美元[gy]漫畫卷–1.161 billion美元[gz]動畫電影營收–1.094 billion美元[ha]授權商品 –366 million美元[hb]音樂銷售–185 million美元[hc]動畫營收–134 million美元[hd]</t>
  </si>
  <si>
    <t>青山剛昌</t>
  </si>
  <si>
    <t>Gosho AoyamaShogakukan(一橋集團)(manga)TMS Entertainment(Sega Sammy Holdings)</t>
  </si>
  <si>
    <t>冰與火之歌(權力的遊戲)</t>
  </si>
  <si>
    <t>05814  !est.$5.81 billion</t>
  </si>
  <si>
    <t>電視收入–4.5 billion美元[501]書本銷售 –900 million美元[he]DVD和藍光銷售–280 million美元[hf]電子遊戲–132 million美元[hg]電影票房 –1.9 million美元[513]</t>
  </si>
  <si>
    <t>George R. R. Martin</t>
  </si>
  <si>
    <t>Random HouseWarnerMedia(AT&amp;T)</t>
  </si>
  <si>
    <t>Shrek</t>
  </si>
  <si>
    <t>05790  !est.$5.8 billion</t>
  </si>
  <si>
    <t>電影票房 –3.547 billion美元[514]家庭娛樂 –1.922 billion美元[hh]授權商品 –275 million美元[65]Broadway musical46.3 million美元[516]</t>
  </si>
  <si>
    <t>William SteigDreamWorks Animation</t>
  </si>
  <si>
    <t>生化危機(Biohazard)</t>
  </si>
  <si>
    <t>05702  !est.$5.7 billion</t>
  </si>
  <si>
    <t>電子遊戲–3.777 billion美元[s]電影票房–1.237 billion美元[hi]彈珠機sales –520 million美元[bo]DVD和藍光銷售 –168 million美元[hk]</t>
  </si>
  <si>
    <t>三上真司藤原得郎</t>
  </si>
  <si>
    <t>Capcom</t>
  </si>
  <si>
    <t>絕地求生(PUBG)</t>
  </si>
  <si>
    <t>2017</t>
  </si>
  <si>
    <t>05428  !est.$5.43 billion</t>
  </si>
  <si>
    <t>電子遊戲 –5.428 billion美元[s]</t>
  </si>
  <si>
    <t>絕地求生Jang Tae-seok</t>
  </si>
  <si>
    <t>魁匠團(Bluehole/Krafton)騰訊</t>
  </si>
  <si>
    <t>老友記</t>
  </si>
  <si>
    <t>05221  !est.$5.22 billion</t>
  </si>
  <si>
    <t>TV syndication –3.5 billion美元[hl]TV advertising –1.166 billion美元[hm]TV streaming–555 million美元[hn]電影票房– $445,037[526]</t>
  </si>
  <si>
    <t>David CraneMarta Kauffman</t>
  </si>
  <si>
    <t>Bright/Kauffman/Crane ProductionsWarner Bros.(AT&amp;T)</t>
  </si>
  <si>
    <t>Madden NFL系列</t>
  </si>
  <si>
    <t>05200  !est.$5.2 billion</t>
  </si>
  <si>
    <t>電子遊戲 –5.2 billion美元[s]</t>
  </si>
  <si>
    <t>Care Bears</t>
  </si>
  <si>
    <t>05052  !est.$5.05 billion</t>
  </si>
  <si>
    <t>零售銷售 –5 billion美元[ho]電影票房 –52 million美元[hp]</t>
  </si>
  <si>
    <t>Greeting card</t>
  </si>
  <si>
    <t>American Greetings</t>
  </si>
  <si>
    <t>模擬人生</t>
  </si>
  <si>
    <t>05000  !est.$5 billion</t>
  </si>
  <si>
    <t>電子遊戲 –5 billion美元[531]</t>
  </si>
  <si>
    <t>威爾·萊特</t>
  </si>
  <si>
    <t>建築師巴布</t>
  </si>
  <si>
    <t>零售銷售 –5 billion美元[532]</t>
  </si>
  <si>
    <t>WildBrain</t>
  </si>
  <si>
    <t>98927  !989億[a]</t>
    <phoneticPr fontId="2" type="noConversion"/>
  </si>
  <si>
    <t>總收入（美元）</t>
    <phoneticPr fontId="2" type="noConversion"/>
  </si>
  <si>
    <t>61215  !$612 億</t>
    <phoneticPr fontId="2" type="noConversion"/>
  </si>
  <si>
    <t>85858  !est.$860億</t>
    <phoneticPr fontId="2" type="noConversion"/>
  </si>
  <si>
    <t>16775  !est.$16.8 billion</t>
    <phoneticPr fontId="2" type="noConversion"/>
  </si>
  <si>
    <t>原始總收入（美元）</t>
    <phoneticPr fontId="2" type="noConversion"/>
  </si>
  <si>
    <t>10754 !est.8.6 billion[fo]</t>
    <phoneticPr fontId="2" type="noConversion"/>
  </si>
  <si>
    <r>
      <t>1</t>
    </r>
    <r>
      <rPr>
        <sz val="11"/>
        <color theme="1"/>
        <rFont val="Microsoft YaHei"/>
        <family val="2"/>
        <charset val="134"/>
      </rPr>
      <t>99億</t>
    </r>
    <phoneticPr fontId="2" type="noConversion"/>
  </si>
  <si>
    <t>989億</t>
  </si>
  <si>
    <t>612 億</t>
  </si>
  <si>
    <t>488 億</t>
  </si>
  <si>
    <t>860億</t>
  </si>
  <si>
    <t>700億</t>
  </si>
  <si>
    <t>560億</t>
  </si>
  <si>
    <t>460億</t>
  </si>
  <si>
    <t>400億</t>
  </si>
  <si>
    <t>380億</t>
  </si>
  <si>
    <t>350億</t>
  </si>
  <si>
    <t>320億</t>
  </si>
  <si>
    <t>300億</t>
  </si>
  <si>
    <t>290億</t>
  </si>
  <si>
    <t>280億</t>
  </si>
  <si>
    <t>270億</t>
  </si>
  <si>
    <t>269億</t>
  </si>
  <si>
    <t>247億</t>
  </si>
  <si>
    <t>225億</t>
  </si>
  <si>
    <t>218億</t>
  </si>
  <si>
    <t>209億</t>
  </si>
  <si>
    <t>203億</t>
  </si>
  <si>
    <t>200億</t>
  </si>
  <si>
    <t>199億</t>
  </si>
  <si>
    <t>191億</t>
  </si>
  <si>
    <t>16.6 billion</t>
  </si>
  <si>
    <t>16.3 billion</t>
  </si>
  <si>
    <t>15.8 billion</t>
  </si>
  <si>
    <t>15.4 billion</t>
  </si>
  <si>
    <t>15.3 billion</t>
  </si>
  <si>
    <t>15.1 billion</t>
  </si>
  <si>
    <t>18 billion</t>
  </si>
  <si>
    <t>15 billion</t>
  </si>
  <si>
    <t>14.8 billion</t>
  </si>
  <si>
    <t>14.6 billion</t>
  </si>
  <si>
    <t>14.3 billion</t>
  </si>
  <si>
    <t>13.9 billion</t>
  </si>
  <si>
    <t>13.4 billion</t>
  </si>
  <si>
    <t>12.9 billion</t>
  </si>
  <si>
    <t>12.2 billion</t>
  </si>
  <si>
    <t>12 billion</t>
  </si>
  <si>
    <t>11.7 billion</t>
  </si>
  <si>
    <t>11.5 billion</t>
  </si>
  <si>
    <t>11.1 billion</t>
  </si>
  <si>
    <t>10.4 billion</t>
  </si>
  <si>
    <t>10.1 billion</t>
  </si>
  <si>
    <t>9.99 billion</t>
  </si>
  <si>
    <t>9.8 billion</t>
  </si>
  <si>
    <t>9.72 billion</t>
  </si>
  <si>
    <t>9.48 billion</t>
  </si>
  <si>
    <t>9.3 billion</t>
  </si>
  <si>
    <t>9.19 billion</t>
  </si>
  <si>
    <t>8.78 billion</t>
  </si>
  <si>
    <t>8.6 billion</t>
  </si>
  <si>
    <t>8.36 billion</t>
  </si>
  <si>
    <t>8.17 billion</t>
  </si>
  <si>
    <t>7.91 billion</t>
  </si>
  <si>
    <t>7.85 billion</t>
  </si>
  <si>
    <t>7.79 billion</t>
  </si>
  <si>
    <t>7.78 billion</t>
  </si>
  <si>
    <t>7.66 billion</t>
  </si>
  <si>
    <t>7.5 billion</t>
  </si>
  <si>
    <t>7.29 billion</t>
  </si>
  <si>
    <t>7.28 billion</t>
  </si>
  <si>
    <t>7.24 billion</t>
  </si>
  <si>
    <t>7.23 billion</t>
  </si>
  <si>
    <t>7.17 billion</t>
  </si>
  <si>
    <t>7 billion</t>
  </si>
  <si>
    <t>6.85 billion</t>
  </si>
  <si>
    <t>6.57 billion</t>
  </si>
  <si>
    <t>6.52 billion</t>
  </si>
  <si>
    <t>6.5 billion</t>
  </si>
  <si>
    <t>6.48 billion</t>
  </si>
  <si>
    <t>6.42 billion</t>
  </si>
  <si>
    <t>6.39 billion</t>
  </si>
  <si>
    <t>6.36 billion</t>
  </si>
  <si>
    <t>6.35 billion</t>
  </si>
  <si>
    <t>6.22 billion</t>
  </si>
  <si>
    <t>6.2 billion</t>
  </si>
  <si>
    <t>6.13 billion</t>
  </si>
  <si>
    <t>6.05 billion</t>
  </si>
  <si>
    <t>6.01 billion</t>
  </si>
  <si>
    <t>5.81 billion</t>
  </si>
  <si>
    <t>5.8 billion</t>
  </si>
  <si>
    <t>5.7 billion</t>
  </si>
  <si>
    <t>5.43 billion</t>
  </si>
  <si>
    <t>5.22 billion</t>
  </si>
  <si>
    <t>5.2 billion</t>
  </si>
  <si>
    <t>5.05 billion</t>
  </si>
  <si>
    <t>5 billion</t>
  </si>
  <si>
    <t>16.8 billion</t>
    <phoneticPr fontId="2" type="noConversion"/>
  </si>
  <si>
    <t>IP名稱</t>
    <phoneticPr fontId="2" type="noConversion"/>
  </si>
  <si>
    <t>授權商品 –916 億美元[b]手機遊戲 –61.3 億美元[c]電影票房–11.56 億美元美元[27]家庭影片 –3.8 千萬美元[d]寶可夢飛機–3 百萬美元[e]</t>
    <phoneticPr fontId="2" type="noConversion"/>
  </si>
  <si>
    <t>總收入（億美元）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</si>
</sst>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orkbookViewId="0">
      <selection sqref="A1:XFD1048576"/>
    </sheetView>
  </sheetViews>
  <sheetFormatPr defaultRowHeight="15.75" x14ac:dyDescent="0.25"/>
  <cols>
    <col min="1" max="1" width="48" bestFit="1" customWidth="1"/>
    <col min="3" max="3" width="25.85546875" hidden="1" customWidth="1"/>
    <col min="4" max="4" width="21" hidden="1" customWidth="1"/>
    <col min="5" max="5" width="17.140625" hidden="1" customWidth="1"/>
    <col min="6" max="6" width="17.140625" customWidth="1"/>
    <col min="7" max="7" width="167.85546875" bestFit="1" customWidth="1"/>
    <col min="8" max="8" width="14.140625" bestFit="1" customWidth="1"/>
    <col min="9" max="9" width="46" bestFit="1" customWidth="1"/>
    <col min="10" max="10" width="68.5703125" bestFit="1" customWidth="1"/>
  </cols>
  <sheetData>
    <row r="1" spans="1:10" x14ac:dyDescent="0.25">
      <c r="A1" s="1" t="s">
        <v>0</v>
      </c>
      <c r="B1" s="1" t="s">
        <v>1</v>
      </c>
      <c r="C1" s="1" t="s">
        <v>545</v>
      </c>
      <c r="D1" s="1" t="s">
        <v>541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t="s">
        <v>7</v>
      </c>
      <c r="B2" t="s">
        <v>8</v>
      </c>
      <c r="C2" t="s">
        <v>540</v>
      </c>
      <c r="D2" t="str">
        <f>MID(C2, FIND("!", C2)+1, FIND("億", C2) - FIND("!", C2))</f>
        <v>989億</v>
      </c>
      <c r="E2" t="s">
        <v>548</v>
      </c>
      <c r="F2" t="s">
        <v>548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5">
      <c r="A3" t="s">
        <v>13</v>
      </c>
      <c r="B3" t="s">
        <v>14</v>
      </c>
      <c r="C3" t="s">
        <v>542</v>
      </c>
      <c r="D3" t="str">
        <f>TRIM(MID(C3, FIND("$", C3)+1, FIND("億", C3) - FIND("$", C3)))</f>
        <v>612 億</v>
      </c>
      <c r="E3" t="s">
        <v>549</v>
      </c>
      <c r="F3" t="s">
        <v>549</v>
      </c>
      <c r="G3" t="s">
        <v>15</v>
      </c>
      <c r="H3" t="s">
        <v>16</v>
      </c>
      <c r="I3" t="s">
        <v>17</v>
      </c>
      <c r="J3" t="s">
        <v>18</v>
      </c>
    </row>
    <row r="4" spans="1:10" x14ac:dyDescent="0.25">
      <c r="A4" t="s">
        <v>19</v>
      </c>
      <c r="B4" t="s">
        <v>20</v>
      </c>
      <c r="C4" t="s">
        <v>21</v>
      </c>
      <c r="D4" t="str">
        <f>_xlfn.TEXTBEFORE(_xlfn.TEXTAFTER(C4, "$"), "億") &amp; "億"</f>
        <v>488 億</v>
      </c>
      <c r="E4" t="s">
        <v>550</v>
      </c>
      <c r="F4" t="s">
        <v>550</v>
      </c>
      <c r="G4" t="s">
        <v>22</v>
      </c>
      <c r="H4" t="s">
        <v>23</v>
      </c>
      <c r="I4" t="s">
        <v>24</v>
      </c>
      <c r="J4" t="s">
        <v>18</v>
      </c>
    </row>
    <row r="5" spans="1:10" x14ac:dyDescent="0.25">
      <c r="A5" t="s">
        <v>25</v>
      </c>
      <c r="B5" t="s">
        <v>26</v>
      </c>
      <c r="C5" t="s">
        <v>543</v>
      </c>
      <c r="D5" t="str">
        <f t="shared" ref="D5:D7" si="0">_xlfn.TEXTBEFORE(_xlfn.TEXTAFTER(C5, "$"), "億") &amp; "億"</f>
        <v>860億</v>
      </c>
      <c r="E5" t="s">
        <v>551</v>
      </c>
      <c r="F5" t="s">
        <v>551</v>
      </c>
      <c r="G5" t="s">
        <v>27</v>
      </c>
      <c r="H5" t="s">
        <v>28</v>
      </c>
      <c r="I5" t="s">
        <v>29</v>
      </c>
      <c r="J5" t="s">
        <v>30</v>
      </c>
    </row>
    <row r="6" spans="1:10" x14ac:dyDescent="0.25">
      <c r="A6" t="s">
        <v>31</v>
      </c>
      <c r="B6" t="s">
        <v>32</v>
      </c>
      <c r="C6" t="s">
        <v>33</v>
      </c>
      <c r="D6" t="str">
        <f t="shared" si="0"/>
        <v>700億</v>
      </c>
      <c r="E6" t="s">
        <v>552</v>
      </c>
      <c r="F6" t="s">
        <v>552</v>
      </c>
      <c r="G6" t="s">
        <v>34</v>
      </c>
      <c r="H6" t="s">
        <v>35</v>
      </c>
      <c r="I6" t="s">
        <v>36</v>
      </c>
      <c r="J6" t="s">
        <v>37</v>
      </c>
    </row>
    <row r="7" spans="1:10" x14ac:dyDescent="0.25">
      <c r="A7" t="s">
        <v>38</v>
      </c>
      <c r="B7" t="s">
        <v>39</v>
      </c>
      <c r="C7" t="s">
        <v>40</v>
      </c>
      <c r="D7" t="str">
        <f t="shared" si="0"/>
        <v>560億</v>
      </c>
      <c r="E7" t="s">
        <v>553</v>
      </c>
      <c r="F7" t="s">
        <v>553</v>
      </c>
      <c r="G7" t="s">
        <v>41</v>
      </c>
      <c r="H7" t="s">
        <v>42</v>
      </c>
      <c r="I7" t="s">
        <v>43</v>
      </c>
      <c r="J7" t="s">
        <v>44</v>
      </c>
    </row>
    <row r="8" spans="1:10" x14ac:dyDescent="0.25">
      <c r="A8" t="s">
        <v>45</v>
      </c>
      <c r="B8" t="s">
        <v>46</v>
      </c>
      <c r="C8" t="s">
        <v>47</v>
      </c>
      <c r="D8" t="str">
        <f>_xlfn.TEXTBEFORE(_xlfn.TEXTAFTER(C8, "$"), "億") &amp; "億"</f>
        <v>460億</v>
      </c>
      <c r="E8" t="s">
        <v>554</v>
      </c>
      <c r="F8" t="s">
        <v>554</v>
      </c>
      <c r="G8" t="s">
        <v>48</v>
      </c>
      <c r="H8" t="s">
        <v>49</v>
      </c>
      <c r="I8" t="s">
        <v>50</v>
      </c>
      <c r="J8" t="s">
        <v>18</v>
      </c>
    </row>
    <row r="9" spans="1:10" x14ac:dyDescent="0.25">
      <c r="A9" t="s">
        <v>51</v>
      </c>
      <c r="B9" t="s">
        <v>52</v>
      </c>
      <c r="C9" t="s">
        <v>53</v>
      </c>
      <c r="D9" t="str">
        <f t="shared" ref="D9:D24" si="1">_xlfn.TEXTBEFORE(_xlfn.TEXTAFTER(C9, "$"), "億") &amp; "億"</f>
        <v>400億</v>
      </c>
      <c r="E9" t="s">
        <v>555</v>
      </c>
      <c r="F9" t="s">
        <v>555</v>
      </c>
      <c r="G9" t="s">
        <v>54</v>
      </c>
      <c r="H9" t="s">
        <v>55</v>
      </c>
      <c r="I9" t="s">
        <v>56</v>
      </c>
      <c r="J9" t="s">
        <v>57</v>
      </c>
    </row>
    <row r="10" spans="1:10" x14ac:dyDescent="0.25">
      <c r="A10" t="s">
        <v>58</v>
      </c>
      <c r="B10" t="s">
        <v>59</v>
      </c>
      <c r="C10" t="s">
        <v>60</v>
      </c>
      <c r="D10" t="str">
        <f t="shared" si="1"/>
        <v>380億</v>
      </c>
      <c r="E10" t="s">
        <v>556</v>
      </c>
      <c r="F10" t="s">
        <v>556</v>
      </c>
      <c r="G10" t="s">
        <v>61</v>
      </c>
      <c r="H10" t="s">
        <v>10</v>
      </c>
      <c r="I10" t="s">
        <v>62</v>
      </c>
      <c r="J10" t="s">
        <v>63</v>
      </c>
    </row>
    <row r="11" spans="1:10" x14ac:dyDescent="0.25">
      <c r="A11" t="s">
        <v>64</v>
      </c>
      <c r="B11" t="s">
        <v>65</v>
      </c>
      <c r="C11" t="s">
        <v>66</v>
      </c>
      <c r="D11" t="str">
        <f t="shared" si="1"/>
        <v>350億</v>
      </c>
      <c r="E11" t="s">
        <v>557</v>
      </c>
      <c r="F11" t="s">
        <v>557</v>
      </c>
      <c r="G11" t="s">
        <v>67</v>
      </c>
      <c r="H11" t="s">
        <v>35</v>
      </c>
      <c r="I11" t="s">
        <v>68</v>
      </c>
      <c r="J11" t="s">
        <v>69</v>
      </c>
    </row>
    <row r="12" spans="1:10" x14ac:dyDescent="0.25">
      <c r="A12" t="s">
        <v>70</v>
      </c>
      <c r="B12" t="s">
        <v>71</v>
      </c>
      <c r="C12" t="s">
        <v>72</v>
      </c>
      <c r="D12" t="str">
        <f t="shared" si="1"/>
        <v>320億</v>
      </c>
      <c r="E12" t="s">
        <v>558</v>
      </c>
      <c r="F12" t="s">
        <v>558</v>
      </c>
      <c r="G12" t="s">
        <v>73</v>
      </c>
      <c r="H12" t="s">
        <v>74</v>
      </c>
      <c r="I12" t="s">
        <v>75</v>
      </c>
      <c r="J12" t="s">
        <v>76</v>
      </c>
    </row>
    <row r="13" spans="1:10" x14ac:dyDescent="0.25">
      <c r="A13" t="s">
        <v>77</v>
      </c>
      <c r="B13" t="s">
        <v>78</v>
      </c>
      <c r="C13" t="s">
        <v>79</v>
      </c>
      <c r="D13" t="str">
        <f t="shared" si="1"/>
        <v>300億</v>
      </c>
      <c r="E13" t="s">
        <v>559</v>
      </c>
      <c r="F13" t="s">
        <v>559</v>
      </c>
      <c r="G13" t="s">
        <v>80</v>
      </c>
      <c r="H13" t="s">
        <v>81</v>
      </c>
      <c r="I13" t="s">
        <v>82</v>
      </c>
      <c r="J13" t="s">
        <v>83</v>
      </c>
    </row>
    <row r="14" spans="1:10" x14ac:dyDescent="0.25">
      <c r="A14" t="s">
        <v>84</v>
      </c>
      <c r="B14" t="s">
        <v>85</v>
      </c>
      <c r="C14" t="s">
        <v>86</v>
      </c>
      <c r="D14" t="str">
        <f t="shared" si="1"/>
        <v>290億</v>
      </c>
      <c r="E14" t="s">
        <v>560</v>
      </c>
      <c r="F14" t="s">
        <v>560</v>
      </c>
      <c r="G14" t="s">
        <v>87</v>
      </c>
      <c r="H14" t="s">
        <v>88</v>
      </c>
      <c r="I14" t="s">
        <v>89</v>
      </c>
      <c r="J14" t="s">
        <v>90</v>
      </c>
    </row>
    <row r="15" spans="1:10" x14ac:dyDescent="0.25">
      <c r="A15" t="s">
        <v>91</v>
      </c>
      <c r="B15" t="s">
        <v>92</v>
      </c>
      <c r="C15" t="s">
        <v>93</v>
      </c>
      <c r="D15" t="str">
        <f t="shared" si="1"/>
        <v>280億</v>
      </c>
      <c r="E15" t="s">
        <v>561</v>
      </c>
      <c r="F15" t="s">
        <v>561</v>
      </c>
      <c r="G15" t="s">
        <v>94</v>
      </c>
      <c r="H15" t="s">
        <v>88</v>
      </c>
      <c r="I15" t="s">
        <v>95</v>
      </c>
      <c r="J15" t="s">
        <v>96</v>
      </c>
    </row>
    <row r="16" spans="1:10" x14ac:dyDescent="0.25">
      <c r="A16" t="s">
        <v>97</v>
      </c>
      <c r="B16" t="s">
        <v>78</v>
      </c>
      <c r="C16" t="s">
        <v>98</v>
      </c>
      <c r="D16" t="str">
        <f t="shared" si="1"/>
        <v>270億</v>
      </c>
      <c r="E16" t="s">
        <v>562</v>
      </c>
      <c r="F16" t="s">
        <v>562</v>
      </c>
      <c r="G16" t="s">
        <v>99</v>
      </c>
      <c r="H16" t="s">
        <v>55</v>
      </c>
      <c r="I16" t="s">
        <v>100</v>
      </c>
      <c r="J16" t="s">
        <v>101</v>
      </c>
    </row>
    <row r="17" spans="1:10" x14ac:dyDescent="0.25">
      <c r="A17" t="s">
        <v>102</v>
      </c>
      <c r="B17" t="s">
        <v>103</v>
      </c>
      <c r="C17" t="s">
        <v>104</v>
      </c>
      <c r="D17" t="str">
        <f t="shared" si="1"/>
        <v>269億</v>
      </c>
      <c r="E17" t="s">
        <v>563</v>
      </c>
      <c r="F17" t="s">
        <v>563</v>
      </c>
      <c r="G17" t="s">
        <v>105</v>
      </c>
      <c r="H17" t="s">
        <v>106</v>
      </c>
      <c r="I17" t="s">
        <v>107</v>
      </c>
      <c r="J17" t="s">
        <v>108</v>
      </c>
    </row>
    <row r="18" spans="1:10" x14ac:dyDescent="0.25">
      <c r="A18" t="s">
        <v>109</v>
      </c>
      <c r="B18" t="s">
        <v>110</v>
      </c>
      <c r="C18" t="s">
        <v>111</v>
      </c>
      <c r="D18" t="str">
        <f t="shared" si="1"/>
        <v>247億</v>
      </c>
      <c r="E18" t="s">
        <v>564</v>
      </c>
      <c r="F18" t="s">
        <v>564</v>
      </c>
      <c r="G18" t="s">
        <v>112</v>
      </c>
      <c r="H18" t="s">
        <v>113</v>
      </c>
      <c r="I18" t="s">
        <v>114</v>
      </c>
      <c r="J18" t="s">
        <v>115</v>
      </c>
    </row>
    <row r="19" spans="1:10" x14ac:dyDescent="0.25">
      <c r="A19" t="s">
        <v>116</v>
      </c>
      <c r="B19" t="s">
        <v>117</v>
      </c>
      <c r="C19" t="s">
        <v>118</v>
      </c>
      <c r="D19" t="str">
        <f t="shared" si="1"/>
        <v>225億</v>
      </c>
      <c r="E19" t="s">
        <v>565</v>
      </c>
      <c r="F19" t="s">
        <v>565</v>
      </c>
      <c r="G19" t="s">
        <v>119</v>
      </c>
      <c r="H19" t="s">
        <v>55</v>
      </c>
      <c r="I19" t="s">
        <v>120</v>
      </c>
      <c r="J19" t="s">
        <v>121</v>
      </c>
    </row>
    <row r="20" spans="1:10" x14ac:dyDescent="0.25">
      <c r="A20" t="s">
        <v>122</v>
      </c>
      <c r="B20" t="s">
        <v>123</v>
      </c>
      <c r="C20" t="s">
        <v>124</v>
      </c>
      <c r="D20" t="str">
        <f t="shared" si="1"/>
        <v>218億</v>
      </c>
      <c r="E20" t="s">
        <v>566</v>
      </c>
      <c r="F20" t="s">
        <v>566</v>
      </c>
      <c r="G20" t="s">
        <v>125</v>
      </c>
      <c r="H20" t="s">
        <v>113</v>
      </c>
      <c r="I20" t="s">
        <v>126</v>
      </c>
      <c r="J20" t="s">
        <v>18</v>
      </c>
    </row>
    <row r="21" spans="1:10" x14ac:dyDescent="0.25">
      <c r="A21" t="s">
        <v>127</v>
      </c>
      <c r="B21" t="s">
        <v>128</v>
      </c>
      <c r="C21" t="s">
        <v>129</v>
      </c>
      <c r="D21" t="str">
        <f t="shared" si="1"/>
        <v>218億</v>
      </c>
      <c r="E21" t="s">
        <v>566</v>
      </c>
      <c r="F21" t="s">
        <v>566</v>
      </c>
      <c r="G21" t="s">
        <v>130</v>
      </c>
      <c r="H21" t="s">
        <v>113</v>
      </c>
      <c r="I21" t="s">
        <v>131</v>
      </c>
      <c r="J21" t="s">
        <v>18</v>
      </c>
    </row>
    <row r="22" spans="1:10" x14ac:dyDescent="0.25">
      <c r="A22" t="s">
        <v>132</v>
      </c>
      <c r="B22" t="s">
        <v>71</v>
      </c>
      <c r="C22" t="s">
        <v>133</v>
      </c>
      <c r="D22" t="str">
        <f t="shared" si="1"/>
        <v>209億</v>
      </c>
      <c r="E22" t="s">
        <v>567</v>
      </c>
      <c r="F22" t="s">
        <v>567</v>
      </c>
      <c r="G22" t="s">
        <v>134</v>
      </c>
      <c r="H22" t="s">
        <v>55</v>
      </c>
      <c r="I22" t="s">
        <v>135</v>
      </c>
      <c r="J22" t="s">
        <v>136</v>
      </c>
    </row>
    <row r="23" spans="1:10" x14ac:dyDescent="0.25">
      <c r="A23" t="s">
        <v>137</v>
      </c>
      <c r="B23" t="s">
        <v>8</v>
      </c>
      <c r="C23" t="s">
        <v>138</v>
      </c>
      <c r="D23" t="str">
        <f t="shared" si="1"/>
        <v>203億</v>
      </c>
      <c r="E23" t="s">
        <v>568</v>
      </c>
      <c r="F23" t="s">
        <v>568</v>
      </c>
      <c r="G23" t="s">
        <v>139</v>
      </c>
      <c r="H23" t="s">
        <v>55</v>
      </c>
      <c r="I23" t="s">
        <v>140</v>
      </c>
      <c r="J23" t="s">
        <v>141</v>
      </c>
    </row>
    <row r="24" spans="1:10" x14ac:dyDescent="0.25">
      <c r="A24" t="s">
        <v>142</v>
      </c>
      <c r="B24" t="s">
        <v>143</v>
      </c>
      <c r="C24" t="s">
        <v>144</v>
      </c>
      <c r="D24" t="str">
        <f t="shared" si="1"/>
        <v>200億</v>
      </c>
      <c r="E24" t="s">
        <v>569</v>
      </c>
      <c r="F24" t="s">
        <v>569</v>
      </c>
      <c r="G24" t="s">
        <v>145</v>
      </c>
      <c r="H24" t="s">
        <v>10</v>
      </c>
      <c r="I24" t="s">
        <v>146</v>
      </c>
      <c r="J24" t="s">
        <v>147</v>
      </c>
    </row>
    <row r="25" spans="1:10" ht="16.5" x14ac:dyDescent="0.3">
      <c r="A25" t="s">
        <v>148</v>
      </c>
      <c r="B25" t="s">
        <v>149</v>
      </c>
      <c r="C25" t="s">
        <v>150</v>
      </c>
      <c r="D25" t="s">
        <v>547</v>
      </c>
      <c r="E25" t="s">
        <v>570</v>
      </c>
      <c r="F25" t="s">
        <v>570</v>
      </c>
      <c r="G25" t="s">
        <v>151</v>
      </c>
      <c r="H25" t="s">
        <v>74</v>
      </c>
      <c r="I25" t="s">
        <v>152</v>
      </c>
      <c r="J25" t="s">
        <v>153</v>
      </c>
    </row>
    <row r="26" spans="1:10" ht="16.5" x14ac:dyDescent="0.3">
      <c r="A26" t="s">
        <v>154</v>
      </c>
      <c r="B26" t="s">
        <v>155</v>
      </c>
      <c r="C26" t="s">
        <v>156</v>
      </c>
      <c r="D26" t="s">
        <v>547</v>
      </c>
      <c r="E26" t="s">
        <v>570</v>
      </c>
      <c r="F26" t="s">
        <v>570</v>
      </c>
      <c r="G26" t="s">
        <v>157</v>
      </c>
      <c r="H26" t="s">
        <v>74</v>
      </c>
      <c r="I26" t="s">
        <v>158</v>
      </c>
      <c r="J26" t="s">
        <v>159</v>
      </c>
    </row>
    <row r="27" spans="1:10" x14ac:dyDescent="0.25">
      <c r="A27" t="s">
        <v>160</v>
      </c>
      <c r="B27" t="s">
        <v>161</v>
      </c>
      <c r="C27" t="s">
        <v>162</v>
      </c>
      <c r="D27" t="str">
        <f t="shared" ref="D27" si="2">_xlfn.TEXTBEFORE(_xlfn.TEXTAFTER(C27, "$"), "億") &amp; "億"</f>
        <v>191億</v>
      </c>
      <c r="E27" t="s">
        <v>571</v>
      </c>
      <c r="F27" t="s">
        <v>571</v>
      </c>
      <c r="G27" t="s">
        <v>163</v>
      </c>
      <c r="H27" t="s">
        <v>164</v>
      </c>
      <c r="I27" t="s">
        <v>165</v>
      </c>
      <c r="J27" t="s">
        <v>166</v>
      </c>
    </row>
    <row r="28" spans="1:10" x14ac:dyDescent="0.25">
      <c r="A28" t="s">
        <v>167</v>
      </c>
      <c r="B28" t="s">
        <v>168</v>
      </c>
      <c r="C28" t="s">
        <v>544</v>
      </c>
      <c r="D28" t="str">
        <f>_xlfn.TEXTBEFORE(_xlfn.TEXTAFTER(C28, "$"), " ") &amp; " billion"</f>
        <v>16.8 billion</v>
      </c>
      <c r="E28" t="s">
        <v>637</v>
      </c>
      <c r="F28" t="str">
        <f>VALUE(LEFT(E28, FIND(" ", E28)-1)) * 10 &amp; "億"</f>
        <v>168億</v>
      </c>
      <c r="G28" t="s">
        <v>169</v>
      </c>
      <c r="H28" t="s">
        <v>170</v>
      </c>
      <c r="I28" t="s">
        <v>171</v>
      </c>
      <c r="J28" t="s">
        <v>172</v>
      </c>
    </row>
    <row r="29" spans="1:10" x14ac:dyDescent="0.25">
      <c r="A29" t="s">
        <v>173</v>
      </c>
      <c r="B29" t="s">
        <v>174</v>
      </c>
      <c r="C29" t="s">
        <v>175</v>
      </c>
      <c r="D29" t="str">
        <f t="shared" ref="D29:D53" si="3">_xlfn.TEXTBEFORE(_xlfn.TEXTAFTER(C29, "$"), " ") &amp; " billion"</f>
        <v>16.6 billion</v>
      </c>
      <c r="E29" t="s">
        <v>572</v>
      </c>
      <c r="F29" t="str">
        <f t="shared" ref="F29:F92" si="4">VALUE(LEFT(E29, FIND(" ", E29)-1)) * 10 &amp; "億"</f>
        <v>166億</v>
      </c>
      <c r="G29" t="s">
        <v>176</v>
      </c>
      <c r="H29" t="s">
        <v>106</v>
      </c>
      <c r="I29" t="s">
        <v>177</v>
      </c>
      <c r="J29" t="s">
        <v>178</v>
      </c>
    </row>
    <row r="30" spans="1:10" x14ac:dyDescent="0.25">
      <c r="A30" t="s">
        <v>179</v>
      </c>
      <c r="B30" t="s">
        <v>180</v>
      </c>
      <c r="C30" t="s">
        <v>181</v>
      </c>
      <c r="D30" t="str">
        <f t="shared" si="3"/>
        <v>16.3 billion</v>
      </c>
      <c r="E30" t="s">
        <v>573</v>
      </c>
      <c r="F30" t="str">
        <f t="shared" si="4"/>
        <v>163億</v>
      </c>
      <c r="G30" t="s">
        <v>182</v>
      </c>
      <c r="H30" t="s">
        <v>55</v>
      </c>
      <c r="I30" t="s">
        <v>183</v>
      </c>
      <c r="J30" t="s">
        <v>184</v>
      </c>
    </row>
    <row r="31" spans="1:10" x14ac:dyDescent="0.25">
      <c r="A31" t="s">
        <v>185</v>
      </c>
      <c r="B31" t="s">
        <v>46</v>
      </c>
      <c r="C31" t="s">
        <v>186</v>
      </c>
      <c r="D31" t="str">
        <f t="shared" si="3"/>
        <v>15.8 billion</v>
      </c>
      <c r="E31" t="s">
        <v>574</v>
      </c>
      <c r="F31" t="str">
        <f t="shared" si="4"/>
        <v>158億</v>
      </c>
      <c r="G31" t="s">
        <v>187</v>
      </c>
      <c r="H31" t="s">
        <v>81</v>
      </c>
      <c r="I31" t="s">
        <v>188</v>
      </c>
      <c r="J31" t="s">
        <v>189</v>
      </c>
    </row>
    <row r="32" spans="1:10" x14ac:dyDescent="0.25">
      <c r="A32" t="s">
        <v>190</v>
      </c>
      <c r="B32" t="s">
        <v>191</v>
      </c>
      <c r="C32" t="s">
        <v>192</v>
      </c>
      <c r="D32" t="str">
        <f t="shared" si="3"/>
        <v>15.8 billion</v>
      </c>
      <c r="E32" t="s">
        <v>574</v>
      </c>
      <c r="F32" t="str">
        <f t="shared" si="4"/>
        <v>158億</v>
      </c>
      <c r="G32" t="s">
        <v>193</v>
      </c>
      <c r="H32" t="s">
        <v>81</v>
      </c>
      <c r="I32" t="s">
        <v>194</v>
      </c>
      <c r="J32" t="s">
        <v>195</v>
      </c>
    </row>
    <row r="33" spans="1:10" x14ac:dyDescent="0.25">
      <c r="A33" t="s">
        <v>196</v>
      </c>
      <c r="B33" t="s">
        <v>174</v>
      </c>
      <c r="C33" t="s">
        <v>197</v>
      </c>
      <c r="D33" t="str">
        <f t="shared" si="3"/>
        <v>15.4 billion</v>
      </c>
      <c r="E33" t="s">
        <v>575</v>
      </c>
      <c r="F33" t="str">
        <f t="shared" si="4"/>
        <v>154億</v>
      </c>
      <c r="G33" t="s">
        <v>198</v>
      </c>
      <c r="H33" t="s">
        <v>113</v>
      </c>
      <c r="I33" t="s">
        <v>199</v>
      </c>
      <c r="J33" t="s">
        <v>18</v>
      </c>
    </row>
    <row r="34" spans="1:10" x14ac:dyDescent="0.25">
      <c r="A34" t="s">
        <v>200</v>
      </c>
      <c r="B34" t="s">
        <v>201</v>
      </c>
      <c r="C34" t="s">
        <v>202</v>
      </c>
      <c r="D34" t="str">
        <f t="shared" si="3"/>
        <v>15.3 billion</v>
      </c>
      <c r="E34" t="s">
        <v>576</v>
      </c>
      <c r="F34" t="str">
        <f t="shared" si="4"/>
        <v>153億</v>
      </c>
      <c r="G34" t="s">
        <v>203</v>
      </c>
      <c r="H34" t="s">
        <v>88</v>
      </c>
      <c r="I34" t="s">
        <v>204</v>
      </c>
      <c r="J34" t="s">
        <v>205</v>
      </c>
    </row>
    <row r="35" spans="1:10" x14ac:dyDescent="0.25">
      <c r="A35" t="s">
        <v>206</v>
      </c>
      <c r="B35" t="s">
        <v>207</v>
      </c>
      <c r="C35" t="s">
        <v>208</v>
      </c>
      <c r="D35" t="str">
        <f t="shared" si="3"/>
        <v>15.1 billion</v>
      </c>
      <c r="E35" t="s">
        <v>577</v>
      </c>
      <c r="F35" t="str">
        <f t="shared" si="4"/>
        <v>151億</v>
      </c>
      <c r="G35" t="s">
        <v>209</v>
      </c>
      <c r="H35" t="s">
        <v>10</v>
      </c>
      <c r="I35" t="s">
        <v>210</v>
      </c>
      <c r="J35" t="s">
        <v>211</v>
      </c>
    </row>
    <row r="36" spans="1:10" x14ac:dyDescent="0.25">
      <c r="A36" t="s">
        <v>212</v>
      </c>
      <c r="B36" t="s">
        <v>213</v>
      </c>
      <c r="C36" t="s">
        <v>214</v>
      </c>
      <c r="D36" t="str">
        <f t="shared" si="3"/>
        <v>18 billion</v>
      </c>
      <c r="E36" t="s">
        <v>578</v>
      </c>
      <c r="F36" t="str">
        <f t="shared" si="4"/>
        <v>180億</v>
      </c>
      <c r="G36" t="s">
        <v>215</v>
      </c>
      <c r="H36" t="s">
        <v>10</v>
      </c>
      <c r="I36" t="s">
        <v>216</v>
      </c>
      <c r="J36" t="s">
        <v>217</v>
      </c>
    </row>
    <row r="37" spans="1:10" x14ac:dyDescent="0.25">
      <c r="A37" t="s">
        <v>218</v>
      </c>
      <c r="B37" t="s">
        <v>219</v>
      </c>
      <c r="C37" t="s">
        <v>220</v>
      </c>
      <c r="D37" t="str">
        <f t="shared" si="3"/>
        <v>15 billion</v>
      </c>
      <c r="E37" t="s">
        <v>579</v>
      </c>
      <c r="F37" t="str">
        <f t="shared" si="4"/>
        <v>150億</v>
      </c>
      <c r="G37" t="s">
        <v>221</v>
      </c>
      <c r="H37" t="s">
        <v>222</v>
      </c>
      <c r="I37" t="s">
        <v>223</v>
      </c>
      <c r="J37" t="s">
        <v>224</v>
      </c>
    </row>
    <row r="38" spans="1:10" x14ac:dyDescent="0.25">
      <c r="A38" t="s">
        <v>225</v>
      </c>
      <c r="B38" t="s">
        <v>226</v>
      </c>
      <c r="C38" t="s">
        <v>227</v>
      </c>
      <c r="D38" t="str">
        <f t="shared" si="3"/>
        <v>14.8 billion</v>
      </c>
      <c r="E38" t="s">
        <v>580</v>
      </c>
      <c r="F38" t="str">
        <f t="shared" si="4"/>
        <v>148億</v>
      </c>
      <c r="G38" t="s">
        <v>228</v>
      </c>
      <c r="H38" t="s">
        <v>81</v>
      </c>
      <c r="I38" t="s">
        <v>229</v>
      </c>
      <c r="J38" t="s">
        <v>230</v>
      </c>
    </row>
    <row r="39" spans="1:10" x14ac:dyDescent="0.25">
      <c r="A39" t="s">
        <v>231</v>
      </c>
      <c r="B39" t="s">
        <v>128</v>
      </c>
      <c r="C39" t="s">
        <v>232</v>
      </c>
      <c r="D39" t="str">
        <f t="shared" si="3"/>
        <v>14.8 billion</v>
      </c>
      <c r="E39" t="s">
        <v>580</v>
      </c>
      <c r="F39" t="str">
        <f t="shared" si="4"/>
        <v>148億</v>
      </c>
      <c r="G39" t="s">
        <v>233</v>
      </c>
      <c r="H39" t="s">
        <v>10</v>
      </c>
      <c r="I39" t="s">
        <v>234</v>
      </c>
      <c r="J39" t="s">
        <v>235</v>
      </c>
    </row>
    <row r="40" spans="1:10" x14ac:dyDescent="0.25">
      <c r="A40" t="s">
        <v>236</v>
      </c>
      <c r="B40" t="s">
        <v>78</v>
      </c>
      <c r="C40" t="s">
        <v>237</v>
      </c>
      <c r="D40" t="str">
        <f t="shared" si="3"/>
        <v>14.6 billion</v>
      </c>
      <c r="E40" t="s">
        <v>581</v>
      </c>
      <c r="F40" t="str">
        <f t="shared" si="4"/>
        <v>146億</v>
      </c>
      <c r="G40" t="s">
        <v>238</v>
      </c>
      <c r="H40" t="s">
        <v>88</v>
      </c>
      <c r="I40" t="s">
        <v>239</v>
      </c>
      <c r="J40" t="s">
        <v>189</v>
      </c>
    </row>
    <row r="41" spans="1:10" x14ac:dyDescent="0.25">
      <c r="A41" t="s">
        <v>240</v>
      </c>
      <c r="B41" t="s">
        <v>241</v>
      </c>
      <c r="C41" t="s">
        <v>242</v>
      </c>
      <c r="D41" t="str">
        <f t="shared" si="3"/>
        <v>14.3 billion</v>
      </c>
      <c r="E41" t="s">
        <v>582</v>
      </c>
      <c r="F41" t="str">
        <f t="shared" si="4"/>
        <v>143億</v>
      </c>
      <c r="G41" t="s">
        <v>243</v>
      </c>
      <c r="H41" t="s">
        <v>55</v>
      </c>
      <c r="I41" t="s">
        <v>244</v>
      </c>
      <c r="J41" t="s">
        <v>245</v>
      </c>
    </row>
    <row r="42" spans="1:10" x14ac:dyDescent="0.25">
      <c r="A42" t="s">
        <v>246</v>
      </c>
      <c r="B42" t="s">
        <v>247</v>
      </c>
      <c r="C42" t="s">
        <v>248</v>
      </c>
      <c r="D42" t="str">
        <f t="shared" si="3"/>
        <v>13.9 billion</v>
      </c>
      <c r="E42" t="s">
        <v>583</v>
      </c>
      <c r="F42" t="str">
        <f t="shared" si="4"/>
        <v>139億</v>
      </c>
      <c r="G42" t="s">
        <v>249</v>
      </c>
      <c r="H42" t="s">
        <v>10</v>
      </c>
      <c r="I42" t="s">
        <v>250</v>
      </c>
      <c r="J42" t="s">
        <v>251</v>
      </c>
    </row>
    <row r="43" spans="1:10" x14ac:dyDescent="0.25">
      <c r="A43" t="s">
        <v>252</v>
      </c>
      <c r="B43" t="s">
        <v>253</v>
      </c>
      <c r="C43" t="s">
        <v>254</v>
      </c>
      <c r="D43" t="str">
        <f t="shared" si="3"/>
        <v>13.4 billion</v>
      </c>
      <c r="E43" t="s">
        <v>584</v>
      </c>
      <c r="F43" t="str">
        <f t="shared" si="4"/>
        <v>134億</v>
      </c>
      <c r="G43" t="s">
        <v>255</v>
      </c>
      <c r="H43" t="s">
        <v>113</v>
      </c>
      <c r="I43" t="s">
        <v>256</v>
      </c>
      <c r="J43" t="s">
        <v>18</v>
      </c>
    </row>
    <row r="44" spans="1:10" x14ac:dyDescent="0.25">
      <c r="A44" t="s">
        <v>257</v>
      </c>
      <c r="B44" t="s">
        <v>258</v>
      </c>
      <c r="C44" t="s">
        <v>259</v>
      </c>
      <c r="D44" t="str">
        <f t="shared" si="3"/>
        <v>12.9 billion</v>
      </c>
      <c r="E44" t="s">
        <v>585</v>
      </c>
      <c r="F44" t="str">
        <f t="shared" si="4"/>
        <v>129億</v>
      </c>
      <c r="G44" t="s">
        <v>260</v>
      </c>
      <c r="H44" t="s">
        <v>10</v>
      </c>
      <c r="I44" t="s">
        <v>261</v>
      </c>
      <c r="J44" t="s">
        <v>262</v>
      </c>
    </row>
    <row r="45" spans="1:10" x14ac:dyDescent="0.25">
      <c r="A45" t="s">
        <v>263</v>
      </c>
      <c r="B45" t="s">
        <v>191</v>
      </c>
      <c r="C45" t="s">
        <v>264</v>
      </c>
      <c r="D45" t="str">
        <f t="shared" si="3"/>
        <v>12.2 billion</v>
      </c>
      <c r="E45" t="s">
        <v>586</v>
      </c>
      <c r="F45" t="str">
        <f t="shared" si="4"/>
        <v>122億</v>
      </c>
      <c r="G45" t="s">
        <v>265</v>
      </c>
      <c r="H45" t="s">
        <v>10</v>
      </c>
      <c r="I45" t="s">
        <v>266</v>
      </c>
      <c r="J45" t="s">
        <v>267</v>
      </c>
    </row>
    <row r="46" spans="1:10" x14ac:dyDescent="0.25">
      <c r="A46" t="s">
        <v>268</v>
      </c>
      <c r="B46" t="s">
        <v>191</v>
      </c>
      <c r="C46" t="s">
        <v>269</v>
      </c>
      <c r="D46" t="str">
        <f t="shared" si="3"/>
        <v>12.2 billion</v>
      </c>
      <c r="E46" t="s">
        <v>586</v>
      </c>
      <c r="F46" t="str">
        <f t="shared" si="4"/>
        <v>122億</v>
      </c>
      <c r="G46" t="s">
        <v>270</v>
      </c>
      <c r="H46" t="s">
        <v>10</v>
      </c>
      <c r="I46" t="s">
        <v>271</v>
      </c>
      <c r="J46" t="s">
        <v>272</v>
      </c>
    </row>
    <row r="47" spans="1:10" x14ac:dyDescent="0.25">
      <c r="A47" t="s">
        <v>273</v>
      </c>
      <c r="B47" t="s">
        <v>274</v>
      </c>
      <c r="C47" t="s">
        <v>275</v>
      </c>
      <c r="D47" t="str">
        <f t="shared" si="3"/>
        <v>12 billion</v>
      </c>
      <c r="E47" t="s">
        <v>587</v>
      </c>
      <c r="F47" t="str">
        <f t="shared" si="4"/>
        <v>120億</v>
      </c>
      <c r="G47" t="s">
        <v>276</v>
      </c>
      <c r="H47" t="s">
        <v>10</v>
      </c>
      <c r="I47" t="s">
        <v>277</v>
      </c>
      <c r="J47" t="s">
        <v>278</v>
      </c>
    </row>
    <row r="48" spans="1:10" x14ac:dyDescent="0.25">
      <c r="A48" t="s">
        <v>279</v>
      </c>
      <c r="B48" t="s">
        <v>174</v>
      </c>
      <c r="C48" t="s">
        <v>280</v>
      </c>
      <c r="D48" t="str">
        <f t="shared" si="3"/>
        <v>11.7 billion</v>
      </c>
      <c r="E48" t="s">
        <v>588</v>
      </c>
      <c r="F48" t="str">
        <f t="shared" si="4"/>
        <v>117億</v>
      </c>
      <c r="G48" t="s">
        <v>281</v>
      </c>
      <c r="H48" t="s">
        <v>10</v>
      </c>
      <c r="I48" t="s">
        <v>282</v>
      </c>
      <c r="J48" t="s">
        <v>283</v>
      </c>
    </row>
    <row r="49" spans="1:10" x14ac:dyDescent="0.25">
      <c r="A49" t="s">
        <v>284</v>
      </c>
      <c r="B49" t="s">
        <v>285</v>
      </c>
      <c r="C49" t="s">
        <v>286</v>
      </c>
      <c r="D49" t="str">
        <f t="shared" si="3"/>
        <v>11.7 billion</v>
      </c>
      <c r="E49" t="s">
        <v>588</v>
      </c>
      <c r="F49" t="str">
        <f t="shared" si="4"/>
        <v>117億</v>
      </c>
      <c r="G49" t="s">
        <v>287</v>
      </c>
      <c r="H49" t="s">
        <v>170</v>
      </c>
      <c r="I49" t="s">
        <v>288</v>
      </c>
      <c r="J49" t="s">
        <v>289</v>
      </c>
    </row>
    <row r="50" spans="1:10" x14ac:dyDescent="0.25">
      <c r="A50" t="s">
        <v>290</v>
      </c>
      <c r="B50" t="s">
        <v>291</v>
      </c>
      <c r="C50" t="s">
        <v>292</v>
      </c>
      <c r="D50" t="str">
        <f t="shared" si="3"/>
        <v>11.5 billion</v>
      </c>
      <c r="E50" t="s">
        <v>589</v>
      </c>
      <c r="F50" t="str">
        <f t="shared" si="4"/>
        <v>115億</v>
      </c>
      <c r="G50" t="s">
        <v>293</v>
      </c>
      <c r="H50" t="s">
        <v>10</v>
      </c>
      <c r="I50" t="s">
        <v>294</v>
      </c>
      <c r="J50" t="s">
        <v>295</v>
      </c>
    </row>
    <row r="51" spans="1:10" x14ac:dyDescent="0.25">
      <c r="A51" t="s">
        <v>296</v>
      </c>
      <c r="B51" t="s">
        <v>297</v>
      </c>
      <c r="C51" t="s">
        <v>298</v>
      </c>
      <c r="D51" t="str">
        <f t="shared" si="3"/>
        <v>11.1 billion</v>
      </c>
      <c r="E51" t="s">
        <v>590</v>
      </c>
      <c r="F51" t="str">
        <f t="shared" si="4"/>
        <v>111億</v>
      </c>
      <c r="G51" t="s">
        <v>299</v>
      </c>
      <c r="H51" t="s">
        <v>88</v>
      </c>
      <c r="I51" t="s">
        <v>300</v>
      </c>
      <c r="J51" t="s">
        <v>301</v>
      </c>
    </row>
    <row r="52" spans="1:10" x14ac:dyDescent="0.25">
      <c r="A52" t="s">
        <v>302</v>
      </c>
      <c r="B52" t="s">
        <v>226</v>
      </c>
      <c r="C52" t="s">
        <v>303</v>
      </c>
      <c r="D52" t="str">
        <f t="shared" si="3"/>
        <v>10.4 billion</v>
      </c>
      <c r="E52" t="s">
        <v>591</v>
      </c>
      <c r="F52" t="str">
        <f t="shared" si="4"/>
        <v>104億</v>
      </c>
      <c r="G52" t="s">
        <v>304</v>
      </c>
      <c r="H52" t="s">
        <v>55</v>
      </c>
      <c r="I52" t="s">
        <v>305</v>
      </c>
      <c r="J52" t="s">
        <v>306</v>
      </c>
    </row>
    <row r="53" spans="1:10" x14ac:dyDescent="0.25">
      <c r="A53" t="s">
        <v>307</v>
      </c>
      <c r="B53" t="s">
        <v>308</v>
      </c>
      <c r="C53" t="s">
        <v>309</v>
      </c>
      <c r="D53" t="str">
        <f t="shared" si="3"/>
        <v>10.1 billion</v>
      </c>
      <c r="E53" t="s">
        <v>592</v>
      </c>
      <c r="F53" t="str">
        <f t="shared" si="4"/>
        <v>101億</v>
      </c>
      <c r="G53" t="s">
        <v>310</v>
      </c>
      <c r="H53" t="s">
        <v>10</v>
      </c>
      <c r="I53" t="s">
        <v>311</v>
      </c>
      <c r="J53" t="s">
        <v>312</v>
      </c>
    </row>
    <row r="54" spans="1:10" x14ac:dyDescent="0.25">
      <c r="A54" t="s">
        <v>313</v>
      </c>
      <c r="B54" t="s">
        <v>71</v>
      </c>
      <c r="C54" t="s">
        <v>314</v>
      </c>
      <c r="D54" t="str">
        <f>_xlfn.TEXTBEFORE(_xlfn.TEXTAFTER(C54, "$"), " ") &amp; " billion"</f>
        <v>9.99 billion</v>
      </c>
      <c r="E54" t="s">
        <v>593</v>
      </c>
      <c r="F54" t="str">
        <f t="shared" si="4"/>
        <v>99.9億</v>
      </c>
      <c r="G54" t="s">
        <v>315</v>
      </c>
      <c r="H54" t="s">
        <v>10</v>
      </c>
      <c r="I54" t="s">
        <v>316</v>
      </c>
      <c r="J54" t="s">
        <v>317</v>
      </c>
    </row>
    <row r="55" spans="1:10" x14ac:dyDescent="0.25">
      <c r="A55" t="s">
        <v>318</v>
      </c>
      <c r="B55" t="s">
        <v>191</v>
      </c>
      <c r="C55" t="s">
        <v>319</v>
      </c>
      <c r="D55" t="str">
        <f t="shared" ref="D55:D98" si="5">_xlfn.TEXTBEFORE(_xlfn.TEXTAFTER(C55, "$"), " ") &amp; " billion"</f>
        <v>9.8 billion</v>
      </c>
      <c r="E55" t="s">
        <v>594</v>
      </c>
      <c r="F55" t="str">
        <f t="shared" si="4"/>
        <v>98億</v>
      </c>
      <c r="G55" t="s">
        <v>320</v>
      </c>
      <c r="H55" t="s">
        <v>42</v>
      </c>
      <c r="I55" t="s">
        <v>321</v>
      </c>
      <c r="J55" t="s">
        <v>322</v>
      </c>
    </row>
    <row r="56" spans="1:10" x14ac:dyDescent="0.25">
      <c r="A56" t="s">
        <v>323</v>
      </c>
      <c r="B56" t="s">
        <v>324</v>
      </c>
      <c r="C56" t="s">
        <v>325</v>
      </c>
      <c r="D56" t="str">
        <f t="shared" si="5"/>
        <v>9.72 billion</v>
      </c>
      <c r="E56" t="s">
        <v>595</v>
      </c>
      <c r="F56" t="str">
        <f t="shared" si="4"/>
        <v>97.2億</v>
      </c>
      <c r="G56" t="s">
        <v>326</v>
      </c>
      <c r="H56" t="s">
        <v>10</v>
      </c>
      <c r="I56" t="s">
        <v>327</v>
      </c>
      <c r="J56" t="s">
        <v>328</v>
      </c>
    </row>
    <row r="57" spans="1:10" x14ac:dyDescent="0.25">
      <c r="A57" t="s">
        <v>329</v>
      </c>
      <c r="B57" t="s">
        <v>330</v>
      </c>
      <c r="C57" t="s">
        <v>331</v>
      </c>
      <c r="D57" t="str">
        <f t="shared" si="5"/>
        <v>9.48 billion</v>
      </c>
      <c r="E57" t="s">
        <v>596</v>
      </c>
      <c r="F57" t="str">
        <f t="shared" si="4"/>
        <v>94.8億</v>
      </c>
      <c r="G57" t="s">
        <v>332</v>
      </c>
      <c r="H57" t="s">
        <v>333</v>
      </c>
      <c r="I57" t="s">
        <v>334</v>
      </c>
      <c r="J57" t="s">
        <v>335</v>
      </c>
    </row>
    <row r="58" spans="1:10" x14ac:dyDescent="0.25">
      <c r="A58" t="s">
        <v>336</v>
      </c>
      <c r="B58" t="s">
        <v>308</v>
      </c>
      <c r="C58" t="s">
        <v>337</v>
      </c>
      <c r="D58" t="str">
        <f t="shared" si="5"/>
        <v>9.3 billion</v>
      </c>
      <c r="E58" t="s">
        <v>597</v>
      </c>
      <c r="F58" t="str">
        <f t="shared" si="4"/>
        <v>93億</v>
      </c>
      <c r="G58" t="s">
        <v>338</v>
      </c>
      <c r="H58" t="s">
        <v>10</v>
      </c>
      <c r="I58" t="s">
        <v>339</v>
      </c>
      <c r="J58" t="s">
        <v>340</v>
      </c>
    </row>
    <row r="59" spans="1:10" x14ac:dyDescent="0.25">
      <c r="A59" t="s">
        <v>341</v>
      </c>
      <c r="B59" t="s">
        <v>342</v>
      </c>
      <c r="C59" t="s">
        <v>343</v>
      </c>
      <c r="D59" t="str">
        <f t="shared" si="5"/>
        <v>9.19 billion</v>
      </c>
      <c r="E59" t="s">
        <v>598</v>
      </c>
      <c r="F59" t="str">
        <f t="shared" si="4"/>
        <v>91.9億</v>
      </c>
      <c r="G59" t="s">
        <v>344</v>
      </c>
      <c r="H59" t="s">
        <v>170</v>
      </c>
      <c r="I59" t="s">
        <v>345</v>
      </c>
      <c r="J59" t="s">
        <v>346</v>
      </c>
    </row>
    <row r="60" spans="1:10" x14ac:dyDescent="0.25">
      <c r="A60" t="s">
        <v>347</v>
      </c>
      <c r="B60" t="s">
        <v>348</v>
      </c>
      <c r="C60" t="s">
        <v>349</v>
      </c>
      <c r="D60" t="str">
        <f t="shared" si="5"/>
        <v>8.78 billion</v>
      </c>
      <c r="E60" t="s">
        <v>599</v>
      </c>
      <c r="F60" t="str">
        <f t="shared" si="4"/>
        <v>87.8億</v>
      </c>
      <c r="G60" t="s">
        <v>350</v>
      </c>
      <c r="H60" t="s">
        <v>106</v>
      </c>
      <c r="I60" t="s">
        <v>351</v>
      </c>
      <c r="J60" t="s">
        <v>352</v>
      </c>
    </row>
    <row r="61" spans="1:10" x14ac:dyDescent="0.25">
      <c r="A61" t="s">
        <v>353</v>
      </c>
      <c r="B61" t="s">
        <v>285</v>
      </c>
      <c r="C61" t="s">
        <v>546</v>
      </c>
      <c r="D61" t="str">
        <f>_xlfn.TEXTBEFORE(_xlfn.TEXTAFTER(C61, "est."), "[")</f>
        <v>8.6 billion</v>
      </c>
      <c r="E61" t="s">
        <v>600</v>
      </c>
      <c r="F61" t="str">
        <f t="shared" si="4"/>
        <v>86億</v>
      </c>
      <c r="G61" t="s">
        <v>354</v>
      </c>
      <c r="H61" t="s">
        <v>170</v>
      </c>
      <c r="I61" t="s">
        <v>355</v>
      </c>
      <c r="J61" t="s">
        <v>356</v>
      </c>
    </row>
    <row r="62" spans="1:10" x14ac:dyDescent="0.25">
      <c r="A62" t="s">
        <v>357</v>
      </c>
      <c r="B62" t="s">
        <v>358</v>
      </c>
      <c r="C62" t="s">
        <v>359</v>
      </c>
      <c r="D62" t="str">
        <f t="shared" si="5"/>
        <v>8.36 billion</v>
      </c>
      <c r="E62" t="s">
        <v>601</v>
      </c>
      <c r="F62" t="str">
        <f t="shared" si="4"/>
        <v>83.6億</v>
      </c>
      <c r="G62" t="s">
        <v>360</v>
      </c>
      <c r="H62" t="s">
        <v>113</v>
      </c>
      <c r="I62" t="s">
        <v>361</v>
      </c>
      <c r="J62" t="s">
        <v>362</v>
      </c>
    </row>
    <row r="63" spans="1:10" x14ac:dyDescent="0.25">
      <c r="A63" t="s">
        <v>363</v>
      </c>
      <c r="B63" t="s">
        <v>253</v>
      </c>
      <c r="C63" t="s">
        <v>364</v>
      </c>
      <c r="D63" t="str">
        <f t="shared" si="5"/>
        <v>8.17 billion</v>
      </c>
      <c r="E63" t="s">
        <v>602</v>
      </c>
      <c r="F63" t="str">
        <f t="shared" si="4"/>
        <v>81.7億</v>
      </c>
      <c r="G63" t="s">
        <v>365</v>
      </c>
      <c r="H63" t="s">
        <v>10</v>
      </c>
      <c r="I63" t="s">
        <v>366</v>
      </c>
      <c r="J63" t="s">
        <v>367</v>
      </c>
    </row>
    <row r="64" spans="1:10" x14ac:dyDescent="0.25">
      <c r="A64" t="s">
        <v>368</v>
      </c>
      <c r="B64" t="s">
        <v>369</v>
      </c>
      <c r="C64" t="s">
        <v>370</v>
      </c>
      <c r="D64" t="str">
        <f t="shared" si="5"/>
        <v>7.91 billion</v>
      </c>
      <c r="E64" t="s">
        <v>603</v>
      </c>
      <c r="F64" t="str">
        <f t="shared" si="4"/>
        <v>79.1億</v>
      </c>
      <c r="G64" t="s">
        <v>371</v>
      </c>
      <c r="H64" t="s">
        <v>35</v>
      </c>
      <c r="I64" t="s">
        <v>372</v>
      </c>
      <c r="J64" t="s">
        <v>373</v>
      </c>
    </row>
    <row r="65" spans="1:10" x14ac:dyDescent="0.25">
      <c r="A65" t="s">
        <v>374</v>
      </c>
      <c r="B65" t="s">
        <v>213</v>
      </c>
      <c r="C65" t="s">
        <v>375</v>
      </c>
      <c r="D65" t="str">
        <f t="shared" si="5"/>
        <v>7.85 billion</v>
      </c>
      <c r="E65" t="s">
        <v>604</v>
      </c>
      <c r="F65" t="str">
        <f t="shared" si="4"/>
        <v>78.5億</v>
      </c>
      <c r="G65" t="s">
        <v>376</v>
      </c>
      <c r="H65" t="s">
        <v>49</v>
      </c>
      <c r="I65" t="s">
        <v>377</v>
      </c>
      <c r="J65" t="s">
        <v>378</v>
      </c>
    </row>
    <row r="66" spans="1:10" x14ac:dyDescent="0.25">
      <c r="A66" t="s">
        <v>379</v>
      </c>
      <c r="B66" t="s">
        <v>380</v>
      </c>
      <c r="C66" t="s">
        <v>381</v>
      </c>
      <c r="D66" t="str">
        <f t="shared" si="5"/>
        <v>7.79 billion</v>
      </c>
      <c r="E66" t="s">
        <v>605</v>
      </c>
      <c r="F66" t="str">
        <f t="shared" si="4"/>
        <v>77.9億</v>
      </c>
      <c r="G66" t="s">
        <v>382</v>
      </c>
      <c r="H66" t="s">
        <v>10</v>
      </c>
      <c r="I66" t="s">
        <v>383</v>
      </c>
      <c r="J66" t="s">
        <v>383</v>
      </c>
    </row>
    <row r="67" spans="1:10" x14ac:dyDescent="0.25">
      <c r="A67" t="s">
        <v>384</v>
      </c>
      <c r="B67" t="s">
        <v>201</v>
      </c>
      <c r="C67" t="s">
        <v>385</v>
      </c>
      <c r="D67" t="str">
        <f t="shared" si="5"/>
        <v>7.78 billion</v>
      </c>
      <c r="E67" t="s">
        <v>606</v>
      </c>
      <c r="F67" t="str">
        <f t="shared" si="4"/>
        <v>77.8億</v>
      </c>
      <c r="G67" t="s">
        <v>386</v>
      </c>
      <c r="H67" t="s">
        <v>88</v>
      </c>
      <c r="I67" t="s">
        <v>387</v>
      </c>
      <c r="J67" t="s">
        <v>388</v>
      </c>
    </row>
    <row r="68" spans="1:10" x14ac:dyDescent="0.25">
      <c r="A68" t="s">
        <v>389</v>
      </c>
      <c r="B68" t="s">
        <v>241</v>
      </c>
      <c r="C68" t="s">
        <v>390</v>
      </c>
      <c r="D68" t="str">
        <f t="shared" si="5"/>
        <v>7.66 billion</v>
      </c>
      <c r="E68" t="s">
        <v>607</v>
      </c>
      <c r="F68" t="str">
        <f t="shared" si="4"/>
        <v>76.6億</v>
      </c>
      <c r="G68" t="s">
        <v>391</v>
      </c>
      <c r="H68" t="s">
        <v>10</v>
      </c>
      <c r="I68" t="s">
        <v>392</v>
      </c>
      <c r="J68" t="s">
        <v>393</v>
      </c>
    </row>
    <row r="69" spans="1:10" x14ac:dyDescent="0.25">
      <c r="A69" t="s">
        <v>394</v>
      </c>
      <c r="B69" t="s">
        <v>380</v>
      </c>
      <c r="C69" t="s">
        <v>395</v>
      </c>
      <c r="D69" t="str">
        <f t="shared" si="5"/>
        <v>7.5 billion</v>
      </c>
      <c r="E69" t="s">
        <v>608</v>
      </c>
      <c r="F69" t="str">
        <f t="shared" si="4"/>
        <v>75億</v>
      </c>
      <c r="G69" t="s">
        <v>396</v>
      </c>
      <c r="H69" t="s">
        <v>10</v>
      </c>
      <c r="I69" t="s">
        <v>397</v>
      </c>
      <c r="J69" t="s">
        <v>398</v>
      </c>
    </row>
    <row r="70" spans="1:10" x14ac:dyDescent="0.25">
      <c r="A70" t="s">
        <v>399</v>
      </c>
      <c r="B70" t="s">
        <v>400</v>
      </c>
      <c r="C70" t="s">
        <v>401</v>
      </c>
      <c r="D70" t="str">
        <f t="shared" si="5"/>
        <v>7.29 billion</v>
      </c>
      <c r="E70" t="s">
        <v>609</v>
      </c>
      <c r="F70" t="str">
        <f t="shared" si="4"/>
        <v>72.9億</v>
      </c>
      <c r="G70" t="s">
        <v>402</v>
      </c>
      <c r="H70" t="s">
        <v>55</v>
      </c>
      <c r="I70" t="s">
        <v>403</v>
      </c>
      <c r="J70" t="s">
        <v>404</v>
      </c>
    </row>
    <row r="71" spans="1:10" x14ac:dyDescent="0.25">
      <c r="A71" t="s">
        <v>405</v>
      </c>
      <c r="B71" t="s">
        <v>406</v>
      </c>
      <c r="C71" t="s">
        <v>407</v>
      </c>
      <c r="D71" t="str">
        <f t="shared" si="5"/>
        <v>7.28 billion</v>
      </c>
      <c r="E71" t="s">
        <v>610</v>
      </c>
      <c r="F71" t="str">
        <f t="shared" si="4"/>
        <v>72.8億</v>
      </c>
      <c r="G71" t="s">
        <v>408</v>
      </c>
      <c r="H71" t="s">
        <v>74</v>
      </c>
      <c r="I71" t="s">
        <v>409</v>
      </c>
      <c r="J71" t="s">
        <v>410</v>
      </c>
    </row>
    <row r="72" spans="1:10" x14ac:dyDescent="0.25">
      <c r="A72" t="s">
        <v>411</v>
      </c>
      <c r="B72" t="s">
        <v>412</v>
      </c>
      <c r="C72" t="s">
        <v>413</v>
      </c>
      <c r="D72" t="str">
        <f t="shared" si="5"/>
        <v>7.24 billion</v>
      </c>
      <c r="E72" t="s">
        <v>611</v>
      </c>
      <c r="F72" t="str">
        <f t="shared" si="4"/>
        <v>72.4億</v>
      </c>
      <c r="G72" t="s">
        <v>414</v>
      </c>
      <c r="H72" t="s">
        <v>55</v>
      </c>
      <c r="I72" t="s">
        <v>415</v>
      </c>
      <c r="J72" t="s">
        <v>416</v>
      </c>
    </row>
    <row r="73" spans="1:10" x14ac:dyDescent="0.25">
      <c r="A73" t="s">
        <v>417</v>
      </c>
      <c r="B73" t="s">
        <v>308</v>
      </c>
      <c r="C73" t="s">
        <v>418</v>
      </c>
      <c r="D73" t="str">
        <f t="shared" si="5"/>
        <v>7.23 billion</v>
      </c>
      <c r="E73" t="s">
        <v>612</v>
      </c>
      <c r="F73" t="str">
        <f t="shared" si="4"/>
        <v>72.3億</v>
      </c>
      <c r="G73" t="s">
        <v>419</v>
      </c>
      <c r="H73" t="s">
        <v>10</v>
      </c>
      <c r="I73" t="s">
        <v>420</v>
      </c>
      <c r="J73" t="s">
        <v>421</v>
      </c>
    </row>
    <row r="74" spans="1:10" x14ac:dyDescent="0.25">
      <c r="A74" t="s">
        <v>422</v>
      </c>
      <c r="B74" t="s">
        <v>358</v>
      </c>
      <c r="C74" t="s">
        <v>423</v>
      </c>
      <c r="D74" t="str">
        <f t="shared" si="5"/>
        <v>7.17 billion</v>
      </c>
      <c r="E74" t="s">
        <v>613</v>
      </c>
      <c r="F74" t="str">
        <f t="shared" si="4"/>
        <v>71.7億</v>
      </c>
      <c r="G74" t="s">
        <v>424</v>
      </c>
      <c r="H74" t="s">
        <v>425</v>
      </c>
      <c r="I74" t="s">
        <v>426</v>
      </c>
      <c r="J74" t="s">
        <v>426</v>
      </c>
    </row>
    <row r="75" spans="1:10" x14ac:dyDescent="0.25">
      <c r="A75" t="s">
        <v>427</v>
      </c>
      <c r="B75" t="s">
        <v>253</v>
      </c>
      <c r="C75" t="s">
        <v>428</v>
      </c>
      <c r="D75" t="str">
        <f t="shared" si="5"/>
        <v>7 billion</v>
      </c>
      <c r="E75" t="s">
        <v>614</v>
      </c>
      <c r="F75" t="str">
        <f t="shared" si="4"/>
        <v>70億</v>
      </c>
      <c r="G75" t="s">
        <v>429</v>
      </c>
      <c r="H75" t="s">
        <v>81</v>
      </c>
      <c r="I75" t="s">
        <v>430</v>
      </c>
      <c r="J75" t="s">
        <v>230</v>
      </c>
    </row>
    <row r="76" spans="1:10" x14ac:dyDescent="0.25">
      <c r="A76" t="s">
        <v>431</v>
      </c>
      <c r="B76" t="s">
        <v>59</v>
      </c>
      <c r="C76" t="s">
        <v>432</v>
      </c>
      <c r="D76" t="str">
        <f t="shared" si="5"/>
        <v>6.85 billion</v>
      </c>
      <c r="E76" t="s">
        <v>615</v>
      </c>
      <c r="F76" t="str">
        <f t="shared" si="4"/>
        <v>68.5億</v>
      </c>
      <c r="G76" t="s">
        <v>433</v>
      </c>
      <c r="H76" t="s">
        <v>10</v>
      </c>
      <c r="I76" t="s">
        <v>434</v>
      </c>
      <c r="J76" t="s">
        <v>235</v>
      </c>
    </row>
    <row r="77" spans="1:10" x14ac:dyDescent="0.25">
      <c r="A77" t="s">
        <v>435</v>
      </c>
      <c r="B77" t="s">
        <v>274</v>
      </c>
      <c r="C77" t="s">
        <v>436</v>
      </c>
      <c r="D77" t="str">
        <f t="shared" si="5"/>
        <v>6.57 billion</v>
      </c>
      <c r="E77" t="s">
        <v>616</v>
      </c>
      <c r="F77" t="str">
        <f t="shared" si="4"/>
        <v>65.7億</v>
      </c>
      <c r="G77" t="s">
        <v>437</v>
      </c>
      <c r="H77" t="s">
        <v>170</v>
      </c>
      <c r="I77" t="s">
        <v>438</v>
      </c>
      <c r="J77" t="s">
        <v>224</v>
      </c>
    </row>
    <row r="78" spans="1:10" x14ac:dyDescent="0.25">
      <c r="A78" t="s">
        <v>439</v>
      </c>
      <c r="B78" t="s">
        <v>412</v>
      </c>
      <c r="C78" t="s">
        <v>440</v>
      </c>
      <c r="D78" t="str">
        <f t="shared" si="5"/>
        <v>6.52 billion</v>
      </c>
      <c r="E78" t="s">
        <v>617</v>
      </c>
      <c r="F78" t="str">
        <f t="shared" si="4"/>
        <v>65.2億</v>
      </c>
      <c r="G78" t="s">
        <v>441</v>
      </c>
      <c r="H78" t="s">
        <v>10</v>
      </c>
      <c r="I78" t="s">
        <v>442</v>
      </c>
      <c r="J78" t="s">
        <v>442</v>
      </c>
    </row>
    <row r="79" spans="1:10" x14ac:dyDescent="0.25">
      <c r="A79" t="s">
        <v>443</v>
      </c>
      <c r="B79" t="s">
        <v>412</v>
      </c>
      <c r="C79" t="s">
        <v>444</v>
      </c>
      <c r="D79" t="str">
        <f t="shared" si="5"/>
        <v>6.5 billion</v>
      </c>
      <c r="E79" t="s">
        <v>618</v>
      </c>
      <c r="F79" t="str">
        <f t="shared" si="4"/>
        <v>65億</v>
      </c>
      <c r="G79" t="s">
        <v>445</v>
      </c>
      <c r="H79" t="s">
        <v>10</v>
      </c>
      <c r="I79" t="s">
        <v>446</v>
      </c>
      <c r="J79" t="s">
        <v>447</v>
      </c>
    </row>
    <row r="80" spans="1:10" x14ac:dyDescent="0.25">
      <c r="A80" t="s">
        <v>448</v>
      </c>
      <c r="B80" t="s">
        <v>253</v>
      </c>
      <c r="C80" t="s">
        <v>449</v>
      </c>
      <c r="D80" t="str">
        <f t="shared" si="5"/>
        <v>6.48 billion</v>
      </c>
      <c r="E80" t="s">
        <v>619</v>
      </c>
      <c r="F80" t="str">
        <f t="shared" si="4"/>
        <v>64.8億</v>
      </c>
      <c r="G80" t="s">
        <v>450</v>
      </c>
      <c r="H80" t="s">
        <v>35</v>
      </c>
      <c r="I80" t="s">
        <v>451</v>
      </c>
      <c r="J80" t="s">
        <v>301</v>
      </c>
    </row>
    <row r="81" spans="1:10" x14ac:dyDescent="0.25">
      <c r="A81" t="s">
        <v>452</v>
      </c>
      <c r="B81" t="s">
        <v>453</v>
      </c>
      <c r="C81" t="s">
        <v>454</v>
      </c>
      <c r="D81" t="str">
        <f t="shared" si="5"/>
        <v>6.42 billion</v>
      </c>
      <c r="E81" t="s">
        <v>620</v>
      </c>
      <c r="F81" t="str">
        <f t="shared" si="4"/>
        <v>64.2億</v>
      </c>
      <c r="G81" t="s">
        <v>455</v>
      </c>
      <c r="H81" t="s">
        <v>113</v>
      </c>
      <c r="I81" t="s">
        <v>456</v>
      </c>
      <c r="J81" t="s">
        <v>457</v>
      </c>
    </row>
    <row r="82" spans="1:10" x14ac:dyDescent="0.25">
      <c r="A82" t="s">
        <v>458</v>
      </c>
      <c r="B82" t="s">
        <v>213</v>
      </c>
      <c r="C82" t="s">
        <v>459</v>
      </c>
      <c r="D82" t="str">
        <f t="shared" si="5"/>
        <v>6.39 billion</v>
      </c>
      <c r="E82" t="s">
        <v>621</v>
      </c>
      <c r="F82" t="str">
        <f t="shared" si="4"/>
        <v>63.9億</v>
      </c>
      <c r="G82" t="s">
        <v>460</v>
      </c>
      <c r="H82" t="s">
        <v>74</v>
      </c>
      <c r="I82" t="s">
        <v>461</v>
      </c>
      <c r="J82" t="s">
        <v>462</v>
      </c>
    </row>
    <row r="83" spans="1:10" x14ac:dyDescent="0.25">
      <c r="A83" t="s">
        <v>463</v>
      </c>
      <c r="B83" t="s">
        <v>71</v>
      </c>
      <c r="C83" t="s">
        <v>464</v>
      </c>
      <c r="D83" t="str">
        <f t="shared" si="5"/>
        <v>6.36 billion</v>
      </c>
      <c r="E83" t="s">
        <v>622</v>
      </c>
      <c r="F83" t="str">
        <f t="shared" si="4"/>
        <v>63.6億</v>
      </c>
      <c r="G83" t="s">
        <v>465</v>
      </c>
      <c r="H83" t="s">
        <v>466</v>
      </c>
      <c r="I83" t="s">
        <v>467</v>
      </c>
      <c r="J83" t="s">
        <v>468</v>
      </c>
    </row>
    <row r="84" spans="1:10" x14ac:dyDescent="0.25">
      <c r="A84" t="s">
        <v>469</v>
      </c>
      <c r="B84" t="s">
        <v>412</v>
      </c>
      <c r="C84" t="s">
        <v>470</v>
      </c>
      <c r="D84" t="str">
        <f t="shared" si="5"/>
        <v>6.35 billion</v>
      </c>
      <c r="E84" t="s">
        <v>623</v>
      </c>
      <c r="F84" t="str">
        <f t="shared" si="4"/>
        <v>63.5億</v>
      </c>
      <c r="G84" t="s">
        <v>471</v>
      </c>
      <c r="H84" t="s">
        <v>35</v>
      </c>
      <c r="I84" t="s">
        <v>472</v>
      </c>
      <c r="J84" t="s">
        <v>473</v>
      </c>
    </row>
    <row r="85" spans="1:10" x14ac:dyDescent="0.25">
      <c r="A85" t="s">
        <v>474</v>
      </c>
      <c r="B85" t="s">
        <v>258</v>
      </c>
      <c r="C85" t="s">
        <v>475</v>
      </c>
      <c r="D85" t="str">
        <f t="shared" si="5"/>
        <v>6.22 billion</v>
      </c>
      <c r="E85" t="s">
        <v>624</v>
      </c>
      <c r="F85" t="str">
        <f t="shared" si="4"/>
        <v>62.2億</v>
      </c>
      <c r="G85" t="s">
        <v>476</v>
      </c>
      <c r="H85" t="s">
        <v>477</v>
      </c>
      <c r="I85" t="s">
        <v>478</v>
      </c>
      <c r="J85" t="s">
        <v>478</v>
      </c>
    </row>
    <row r="86" spans="1:10" x14ac:dyDescent="0.25">
      <c r="A86" t="s">
        <v>479</v>
      </c>
      <c r="B86" t="s">
        <v>8</v>
      </c>
      <c r="C86" t="s">
        <v>480</v>
      </c>
      <c r="D86" t="str">
        <f t="shared" si="5"/>
        <v>6.2 billion</v>
      </c>
      <c r="E86" t="s">
        <v>625</v>
      </c>
      <c r="F86" t="str">
        <f t="shared" si="4"/>
        <v>62億</v>
      </c>
      <c r="G86" t="s">
        <v>481</v>
      </c>
      <c r="H86" t="s">
        <v>482</v>
      </c>
      <c r="I86" t="s">
        <v>483</v>
      </c>
      <c r="J86" t="s">
        <v>484</v>
      </c>
    </row>
    <row r="87" spans="1:10" x14ac:dyDescent="0.25">
      <c r="A87" t="s">
        <v>485</v>
      </c>
      <c r="B87" t="s">
        <v>123</v>
      </c>
      <c r="C87" t="s">
        <v>486</v>
      </c>
      <c r="D87" t="str">
        <f t="shared" si="5"/>
        <v>6.13 billion</v>
      </c>
      <c r="E87" t="s">
        <v>626</v>
      </c>
      <c r="F87" t="str">
        <f t="shared" si="4"/>
        <v>61.3億</v>
      </c>
      <c r="G87" t="s">
        <v>487</v>
      </c>
      <c r="H87" t="s">
        <v>10</v>
      </c>
      <c r="I87" t="s">
        <v>488</v>
      </c>
      <c r="J87" t="s">
        <v>488</v>
      </c>
    </row>
    <row r="88" spans="1:10" x14ac:dyDescent="0.25">
      <c r="A88" t="s">
        <v>489</v>
      </c>
      <c r="B88" t="s">
        <v>490</v>
      </c>
      <c r="C88" t="s">
        <v>491</v>
      </c>
      <c r="D88" t="str">
        <f t="shared" si="5"/>
        <v>6.05 billion</v>
      </c>
      <c r="E88" t="s">
        <v>627</v>
      </c>
      <c r="F88" t="str">
        <f t="shared" si="4"/>
        <v>60.5億</v>
      </c>
      <c r="G88" t="s">
        <v>492</v>
      </c>
      <c r="H88" t="s">
        <v>10</v>
      </c>
      <c r="I88" t="s">
        <v>493</v>
      </c>
      <c r="J88" t="s">
        <v>494</v>
      </c>
    </row>
    <row r="89" spans="1:10" x14ac:dyDescent="0.25">
      <c r="A89" t="s">
        <v>495</v>
      </c>
      <c r="B89" t="s">
        <v>174</v>
      </c>
      <c r="C89" t="s">
        <v>496</v>
      </c>
      <c r="D89" t="str">
        <f t="shared" si="5"/>
        <v>6.01 billion</v>
      </c>
      <c r="E89" t="s">
        <v>628</v>
      </c>
      <c r="F89" t="str">
        <f t="shared" si="4"/>
        <v>60.1億</v>
      </c>
      <c r="G89" t="s">
        <v>497</v>
      </c>
      <c r="H89" t="s">
        <v>55</v>
      </c>
      <c r="I89" t="s">
        <v>498</v>
      </c>
      <c r="J89" t="s">
        <v>499</v>
      </c>
    </row>
    <row r="90" spans="1:10" x14ac:dyDescent="0.25">
      <c r="A90" t="s">
        <v>500</v>
      </c>
      <c r="B90" t="s">
        <v>8</v>
      </c>
      <c r="C90" t="s">
        <v>501</v>
      </c>
      <c r="D90" t="str">
        <f t="shared" si="5"/>
        <v>5.81 billion</v>
      </c>
      <c r="E90" t="s">
        <v>629</v>
      </c>
      <c r="F90" t="str">
        <f t="shared" si="4"/>
        <v>58.1億</v>
      </c>
      <c r="G90" t="s">
        <v>502</v>
      </c>
      <c r="H90" t="s">
        <v>74</v>
      </c>
      <c r="I90" t="s">
        <v>503</v>
      </c>
      <c r="J90" t="s">
        <v>504</v>
      </c>
    </row>
    <row r="91" spans="1:10" x14ac:dyDescent="0.25">
      <c r="A91" t="s">
        <v>505</v>
      </c>
      <c r="B91" t="s">
        <v>406</v>
      </c>
      <c r="C91" t="s">
        <v>506</v>
      </c>
      <c r="D91" t="str">
        <f t="shared" si="5"/>
        <v>5.8 billion</v>
      </c>
      <c r="E91" t="s">
        <v>630</v>
      </c>
      <c r="F91" t="str">
        <f t="shared" si="4"/>
        <v>58億</v>
      </c>
      <c r="G91" t="s">
        <v>507</v>
      </c>
      <c r="H91" t="s">
        <v>74</v>
      </c>
      <c r="I91" t="s">
        <v>508</v>
      </c>
      <c r="J91" t="s">
        <v>473</v>
      </c>
    </row>
    <row r="92" spans="1:10" x14ac:dyDescent="0.25">
      <c r="A92" t="s">
        <v>509</v>
      </c>
      <c r="B92" t="s">
        <v>8</v>
      </c>
      <c r="C92" t="s">
        <v>510</v>
      </c>
      <c r="D92" t="str">
        <f t="shared" si="5"/>
        <v>5.7 billion</v>
      </c>
      <c r="E92" t="s">
        <v>631</v>
      </c>
      <c r="F92" t="str">
        <f t="shared" si="4"/>
        <v>57億</v>
      </c>
      <c r="G92" t="s">
        <v>511</v>
      </c>
      <c r="H92" t="s">
        <v>10</v>
      </c>
      <c r="I92" t="s">
        <v>512</v>
      </c>
      <c r="J92" t="s">
        <v>513</v>
      </c>
    </row>
    <row r="93" spans="1:10" x14ac:dyDescent="0.25">
      <c r="A93" t="s">
        <v>514</v>
      </c>
      <c r="B93" t="s">
        <v>515</v>
      </c>
      <c r="C93" t="s">
        <v>516</v>
      </c>
      <c r="D93" t="str">
        <f t="shared" si="5"/>
        <v>5.43 billion</v>
      </c>
      <c r="E93" t="s">
        <v>632</v>
      </c>
      <c r="F93" t="str">
        <f t="shared" ref="F93:F98" si="6">VALUE(LEFT(E93, FIND(" ", E93)-1)) * 10 &amp; "億"</f>
        <v>54.3億</v>
      </c>
      <c r="G93" t="s">
        <v>517</v>
      </c>
      <c r="H93" t="s">
        <v>10</v>
      </c>
      <c r="I93" t="s">
        <v>518</v>
      </c>
      <c r="J93" t="s">
        <v>519</v>
      </c>
    </row>
    <row r="94" spans="1:10" x14ac:dyDescent="0.25">
      <c r="A94" t="s">
        <v>520</v>
      </c>
      <c r="B94" t="s">
        <v>174</v>
      </c>
      <c r="C94" t="s">
        <v>521</v>
      </c>
      <c r="D94" t="str">
        <f t="shared" si="5"/>
        <v>5.22 billion</v>
      </c>
      <c r="E94" t="s">
        <v>633</v>
      </c>
      <c r="F94" t="str">
        <f t="shared" si="6"/>
        <v>52.2億</v>
      </c>
      <c r="G94" t="s">
        <v>522</v>
      </c>
      <c r="H94" t="s">
        <v>170</v>
      </c>
      <c r="I94" t="s">
        <v>523</v>
      </c>
      <c r="J94" t="s">
        <v>524</v>
      </c>
    </row>
    <row r="95" spans="1:10" x14ac:dyDescent="0.25">
      <c r="A95" t="s">
        <v>525</v>
      </c>
      <c r="B95" t="s">
        <v>324</v>
      </c>
      <c r="C95" t="s">
        <v>526</v>
      </c>
      <c r="D95" t="str">
        <f t="shared" si="5"/>
        <v>5.2 billion</v>
      </c>
      <c r="E95" t="s">
        <v>634</v>
      </c>
      <c r="F95" t="str">
        <f t="shared" si="6"/>
        <v>52億</v>
      </c>
      <c r="G95" t="s">
        <v>527</v>
      </c>
      <c r="H95" t="s">
        <v>10</v>
      </c>
      <c r="I95" t="s">
        <v>295</v>
      </c>
      <c r="J95" t="s">
        <v>295</v>
      </c>
    </row>
    <row r="96" spans="1:10" x14ac:dyDescent="0.25">
      <c r="A96" t="s">
        <v>528</v>
      </c>
      <c r="B96" t="s">
        <v>59</v>
      </c>
      <c r="C96" t="s">
        <v>529</v>
      </c>
      <c r="D96" t="str">
        <f t="shared" si="5"/>
        <v>5.05 billion</v>
      </c>
      <c r="E96" t="s">
        <v>635</v>
      </c>
      <c r="F96" t="str">
        <f t="shared" si="6"/>
        <v>50.5億</v>
      </c>
      <c r="G96" t="s">
        <v>530</v>
      </c>
      <c r="H96" t="s">
        <v>531</v>
      </c>
      <c r="I96" t="s">
        <v>532</v>
      </c>
      <c r="J96" t="s">
        <v>532</v>
      </c>
    </row>
    <row r="97" spans="1:10" x14ac:dyDescent="0.25">
      <c r="A97" t="s">
        <v>533</v>
      </c>
      <c r="B97" t="s">
        <v>46</v>
      </c>
      <c r="C97" t="s">
        <v>534</v>
      </c>
      <c r="D97" t="str">
        <f t="shared" si="5"/>
        <v>5 billion</v>
      </c>
      <c r="E97" t="s">
        <v>636</v>
      </c>
      <c r="F97" t="str">
        <f t="shared" si="6"/>
        <v>50億</v>
      </c>
      <c r="G97" t="s">
        <v>535</v>
      </c>
      <c r="H97" t="s">
        <v>10</v>
      </c>
      <c r="I97" t="s">
        <v>536</v>
      </c>
      <c r="J97" t="s">
        <v>295</v>
      </c>
    </row>
    <row r="98" spans="1:10" x14ac:dyDescent="0.25">
      <c r="A98" t="s">
        <v>537</v>
      </c>
      <c r="B98" t="s">
        <v>324</v>
      </c>
      <c r="C98" t="s">
        <v>534</v>
      </c>
      <c r="D98" t="str">
        <f t="shared" si="5"/>
        <v>5 billion</v>
      </c>
      <c r="E98" t="s">
        <v>636</v>
      </c>
      <c r="F98" t="str">
        <f t="shared" si="6"/>
        <v>50億</v>
      </c>
      <c r="G98" t="s">
        <v>538</v>
      </c>
      <c r="H98" t="s">
        <v>81</v>
      </c>
      <c r="I98" t="s">
        <v>430</v>
      </c>
      <c r="J98" t="s">
        <v>539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E765-9F0E-4D94-BAEB-5BF6606A7F43}">
  <dimension ref="A1:K98"/>
  <sheetViews>
    <sheetView tabSelected="1" workbookViewId="0">
      <selection activeCell="D2" sqref="D2"/>
    </sheetView>
  </sheetViews>
  <sheetFormatPr defaultRowHeight="15.75" x14ac:dyDescent="0.25"/>
  <cols>
    <col min="1" max="1" width="48" bestFit="1" customWidth="1"/>
    <col min="3" max="3" width="17.5703125" customWidth="1"/>
    <col min="4" max="4" width="41.85546875" customWidth="1"/>
    <col min="5" max="8" width="17.140625" customWidth="1"/>
  </cols>
  <sheetData>
    <row r="1" spans="1:11" ht="16.5" x14ac:dyDescent="0.3">
      <c r="A1" s="2" t="s">
        <v>638</v>
      </c>
      <c r="B1" t="s">
        <v>1</v>
      </c>
      <c r="C1" t="s">
        <v>640</v>
      </c>
      <c r="D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7</v>
      </c>
      <c r="B2" t="s">
        <v>8</v>
      </c>
      <c r="C2">
        <v>989</v>
      </c>
      <c r="D2" t="s">
        <v>639</v>
      </c>
      <c r="E2" t="str">
        <f>_xlfn.TEXTBEFORE(D2, "–")</f>
        <v xml:space="preserve">授權商品 </v>
      </c>
      <c r="F2" t="str">
        <f>_xlfn.TEXTBEFORE(_xlfn.TEXTAFTER(D2, "–"), "[")</f>
        <v>916 億美元</v>
      </c>
      <c r="G2" t="str">
        <f>_xlfn.TEXTBEFORE(_xlfn.TEXTAFTER(D2, "]"), "–")</f>
        <v xml:space="preserve">手機遊戲 </v>
      </c>
      <c r="H2" t="str">
        <f>_xlfn.TEXTBEFORE(_xlfn.TEXTAFTER(_xlfn.TEXTAFTER(D2, "]"), "–"), "[")</f>
        <v>61.3 億美元</v>
      </c>
      <c r="I2" t="s">
        <v>10</v>
      </c>
      <c r="J2" t="s">
        <v>11</v>
      </c>
      <c r="K2" t="s">
        <v>12</v>
      </c>
    </row>
    <row r="3" spans="1:11" x14ac:dyDescent="0.25">
      <c r="A3" t="s">
        <v>13</v>
      </c>
      <c r="B3" t="s">
        <v>14</v>
      </c>
      <c r="C3">
        <v>612</v>
      </c>
      <c r="D3" t="s">
        <v>15</v>
      </c>
      <c r="E3" t="str">
        <f t="shared" ref="E3:E66" si="0">_xlfn.TEXTBEFORE(D3, "–")</f>
        <v xml:space="preserve">授權商品 </v>
      </c>
      <c r="F3" t="str">
        <f t="shared" ref="F3:F66" si="1">_xlfn.TEXTBEFORE(_xlfn.TEXTAFTER(D3, "–"), "[")</f>
        <v>606.6 億美元</v>
      </c>
      <c r="G3" t="str">
        <f t="shared" ref="G3:G66" si="2">_xlfn.TEXTBEFORE(_xlfn.TEXTAFTER(D3, "]"), "–")</f>
        <v>電影票房</v>
      </c>
      <c r="H3" t="str">
        <f t="shared" ref="H3:H66" si="3">_xlfn.TEXTBEFORE(_xlfn.TEXTAFTER(_xlfn.TEXTAFTER(D3, "]"), "–"), "[")</f>
        <v>2.267 億美元</v>
      </c>
      <c r="I3" t="s">
        <v>16</v>
      </c>
      <c r="J3" t="s">
        <v>17</v>
      </c>
      <c r="K3" t="s">
        <v>18</v>
      </c>
    </row>
    <row r="4" spans="1:11" x14ac:dyDescent="0.25">
      <c r="A4" t="s">
        <v>19</v>
      </c>
      <c r="B4" t="s">
        <v>20</v>
      </c>
      <c r="C4">
        <v>488</v>
      </c>
      <c r="D4" t="s">
        <v>22</v>
      </c>
      <c r="E4" t="str">
        <f t="shared" si="0"/>
        <v xml:space="preserve">授權商品 </v>
      </c>
      <c r="F4" t="str">
        <f t="shared" si="1"/>
        <v>482.5 億美元</v>
      </c>
      <c r="G4" t="str">
        <f t="shared" si="2"/>
        <v>DVD&amp;藍光光碟</v>
      </c>
      <c r="H4" t="str">
        <f t="shared" si="3"/>
        <v>40 million美元</v>
      </c>
      <c r="I4" t="s">
        <v>23</v>
      </c>
      <c r="J4" t="s">
        <v>24</v>
      </c>
      <c r="K4" t="s">
        <v>18</v>
      </c>
    </row>
    <row r="5" spans="1:11" x14ac:dyDescent="0.25">
      <c r="A5" t="s">
        <v>25</v>
      </c>
      <c r="B5" t="s">
        <v>26</v>
      </c>
      <c r="C5">
        <v>860</v>
      </c>
      <c r="D5" t="s">
        <v>27</v>
      </c>
      <c r="E5" t="str">
        <f t="shared" si="0"/>
        <v xml:space="preserve">授權商品 </v>
      </c>
      <c r="F5" t="str">
        <f t="shared" si="1"/>
        <v>858.32億美元</v>
      </c>
      <c r="G5" t="str">
        <f t="shared" si="2"/>
        <v>Ribon</v>
      </c>
      <c r="H5" t="str">
        <f t="shared" si="3"/>
        <v>2300萬美元</v>
      </c>
      <c r="I5" t="s">
        <v>28</v>
      </c>
      <c r="J5" t="s">
        <v>29</v>
      </c>
      <c r="K5" t="s">
        <v>30</v>
      </c>
    </row>
    <row r="6" spans="1:11" x14ac:dyDescent="0.25">
      <c r="A6" t="s">
        <v>31</v>
      </c>
      <c r="B6" t="s">
        <v>32</v>
      </c>
      <c r="C6">
        <v>700</v>
      </c>
      <c r="D6" t="s">
        <v>34</v>
      </c>
      <c r="E6" t="str">
        <f t="shared" si="0"/>
        <v xml:space="preserve">授權商品 </v>
      </c>
      <c r="F6" t="str">
        <f t="shared" si="1"/>
        <v>422.17億美元</v>
      </c>
      <c r="G6" t="str">
        <f t="shared" si="2"/>
        <v>電影票房</v>
      </c>
      <c r="H6" t="str">
        <f t="shared" si="3"/>
        <v>103.12億美元</v>
      </c>
      <c r="I6" t="s">
        <v>35</v>
      </c>
      <c r="J6" t="s">
        <v>36</v>
      </c>
      <c r="K6" t="s">
        <v>37</v>
      </c>
    </row>
    <row r="7" spans="1:11" x14ac:dyDescent="0.25">
      <c r="A7" t="s">
        <v>38</v>
      </c>
      <c r="B7" t="s">
        <v>39</v>
      </c>
      <c r="C7">
        <v>560</v>
      </c>
      <c r="D7" t="s">
        <v>41</v>
      </c>
      <c r="E7" t="str">
        <f t="shared" si="0"/>
        <v xml:space="preserve">零售銷售 </v>
      </c>
      <c r="F7" t="str">
        <f t="shared" si="1"/>
        <v>564.04億美元</v>
      </c>
      <c r="G7" t="str">
        <f t="shared" si="2"/>
        <v xml:space="preserve">電影票房 </v>
      </c>
      <c r="H7" t="str">
        <f t="shared" si="3"/>
        <v>6700萬美元</v>
      </c>
      <c r="I7" t="s">
        <v>42</v>
      </c>
      <c r="J7" t="s">
        <v>43</v>
      </c>
      <c r="K7" t="s">
        <v>44</v>
      </c>
    </row>
    <row r="8" spans="1:11" x14ac:dyDescent="0.25">
      <c r="A8" t="s">
        <v>45</v>
      </c>
      <c r="B8" t="s">
        <v>46</v>
      </c>
      <c r="C8">
        <v>460</v>
      </c>
      <c r="D8" t="s">
        <v>48</v>
      </c>
      <c r="E8" t="str">
        <f t="shared" si="0"/>
        <v xml:space="preserve">零售銷售 </v>
      </c>
      <c r="F8" t="str">
        <f t="shared" si="1"/>
        <v>463.31億美元</v>
      </c>
      <c r="G8" t="str">
        <f t="shared" si="2"/>
        <v xml:space="preserve">家庭娛樂 </v>
      </c>
      <c r="H8" t="str">
        <f t="shared" si="3"/>
        <v>1470萬美元</v>
      </c>
      <c r="I8" t="s">
        <v>49</v>
      </c>
      <c r="J8" t="s">
        <v>50</v>
      </c>
      <c r="K8" t="s">
        <v>18</v>
      </c>
    </row>
    <row r="9" spans="1:11" x14ac:dyDescent="0.25">
      <c r="A9" t="s">
        <v>51</v>
      </c>
      <c r="B9" t="s">
        <v>52</v>
      </c>
      <c r="C9">
        <v>400</v>
      </c>
      <c r="D9" t="s">
        <v>54</v>
      </c>
      <c r="E9" t="str">
        <f t="shared" si="0"/>
        <v>Manga magazines</v>
      </c>
      <c r="F9" t="str">
        <f t="shared" si="1"/>
        <v>270.03億美元</v>
      </c>
      <c r="G9" t="str">
        <f t="shared" si="2"/>
        <v>漫畫卷</v>
      </c>
      <c r="H9" t="str">
        <f t="shared" si="3"/>
        <v>128.11億美元</v>
      </c>
      <c r="I9" t="s">
        <v>55</v>
      </c>
      <c r="J9" t="s">
        <v>56</v>
      </c>
      <c r="K9" t="s">
        <v>57</v>
      </c>
    </row>
    <row r="10" spans="1:11" x14ac:dyDescent="0.25">
      <c r="A10" t="s">
        <v>58</v>
      </c>
      <c r="B10" t="s">
        <v>59</v>
      </c>
      <c r="C10">
        <v>380</v>
      </c>
      <c r="D10" t="s">
        <v>61</v>
      </c>
      <c r="E10" t="str">
        <f t="shared" si="0"/>
        <v>電子遊戲</v>
      </c>
      <c r="F10" t="str">
        <f t="shared" si="1"/>
        <v>324億美元</v>
      </c>
      <c r="G10" t="str">
        <f t="shared" si="2"/>
        <v xml:space="preserve">授權商品 </v>
      </c>
      <c r="H10" t="str">
        <f t="shared" si="3"/>
        <v>43.23億美元</v>
      </c>
      <c r="I10" t="s">
        <v>10</v>
      </c>
      <c r="J10" t="s">
        <v>62</v>
      </c>
      <c r="K10" t="s">
        <v>63</v>
      </c>
    </row>
    <row r="11" spans="1:11" x14ac:dyDescent="0.25">
      <c r="A11" t="s">
        <v>64</v>
      </c>
      <c r="B11" t="s">
        <v>65</v>
      </c>
      <c r="C11">
        <v>350</v>
      </c>
      <c r="D11" t="s">
        <v>67</v>
      </c>
      <c r="E11" t="str">
        <f t="shared" si="0"/>
        <v>電影票房</v>
      </c>
      <c r="F11" t="str">
        <f t="shared" si="1"/>
        <v>225.94億美元</v>
      </c>
      <c r="G11" t="str">
        <f t="shared" si="2"/>
        <v xml:space="preserve">授權商品 </v>
      </c>
      <c r="H11" t="str">
        <f t="shared" si="3"/>
        <v>72.28億美元</v>
      </c>
      <c r="I11" t="s">
        <v>35</v>
      </c>
      <c r="J11" t="s">
        <v>68</v>
      </c>
      <c r="K11" t="s">
        <v>69</v>
      </c>
    </row>
    <row r="12" spans="1:11" x14ac:dyDescent="0.25">
      <c r="A12" t="s">
        <v>70</v>
      </c>
      <c r="B12" t="s">
        <v>71</v>
      </c>
      <c r="C12">
        <v>320</v>
      </c>
      <c r="D12" t="s">
        <v>73</v>
      </c>
      <c r="E12" t="str">
        <f t="shared" si="0"/>
        <v xml:space="preserve">電影票房 </v>
      </c>
      <c r="F12" t="str">
        <f t="shared" si="1"/>
        <v>91.94億美元</v>
      </c>
      <c r="G12" t="str">
        <f t="shared" si="2"/>
        <v xml:space="preserve">授權商品 </v>
      </c>
      <c r="H12" t="str">
        <f t="shared" si="3"/>
        <v>83.18億美元</v>
      </c>
      <c r="I12" t="s">
        <v>74</v>
      </c>
      <c r="J12" t="s">
        <v>75</v>
      </c>
      <c r="K12" t="s">
        <v>76</v>
      </c>
    </row>
    <row r="13" spans="1:11" x14ac:dyDescent="0.25">
      <c r="A13" t="s">
        <v>77</v>
      </c>
      <c r="B13" t="s">
        <v>78</v>
      </c>
      <c r="C13">
        <v>300</v>
      </c>
      <c r="D13" t="s">
        <v>80</v>
      </c>
      <c r="E13" t="str">
        <f t="shared" si="0"/>
        <v xml:space="preserve">授權商品 </v>
      </c>
      <c r="F13" t="str">
        <f t="shared" si="1"/>
        <v>122.03億美元</v>
      </c>
      <c r="G13" t="str">
        <f t="shared" si="2"/>
        <v>電影票房</v>
      </c>
      <c r="H13" t="str">
        <f t="shared" si="3"/>
        <v>48.53億美元</v>
      </c>
      <c r="I13" t="s">
        <v>81</v>
      </c>
      <c r="J13" t="s">
        <v>82</v>
      </c>
      <c r="K13" t="s">
        <v>83</v>
      </c>
    </row>
    <row r="14" spans="1:11" x14ac:dyDescent="0.25">
      <c r="A14" t="s">
        <v>84</v>
      </c>
      <c r="B14" t="s">
        <v>85</v>
      </c>
      <c r="C14">
        <v>290</v>
      </c>
      <c r="D14" t="s">
        <v>87</v>
      </c>
      <c r="E14" t="str">
        <f t="shared" si="0"/>
        <v xml:space="preserve">授權商品 </v>
      </c>
      <c r="F14" t="str">
        <f t="shared" si="1"/>
        <v>158.8億美元</v>
      </c>
      <c r="G14" t="str">
        <f t="shared" si="2"/>
        <v>電影票房</v>
      </c>
      <c r="H14" t="str">
        <f t="shared" si="3"/>
        <v>72.36億美元</v>
      </c>
      <c r="I14" t="s">
        <v>88</v>
      </c>
      <c r="J14" t="s">
        <v>89</v>
      </c>
      <c r="K14" t="s">
        <v>90</v>
      </c>
    </row>
    <row r="15" spans="1:11" x14ac:dyDescent="0.25">
      <c r="A15" t="s">
        <v>91</v>
      </c>
      <c r="B15" t="s">
        <v>92</v>
      </c>
      <c r="C15">
        <v>280</v>
      </c>
      <c r="D15" t="s">
        <v>94</v>
      </c>
      <c r="E15" t="str">
        <f t="shared" si="0"/>
        <v xml:space="preserve">零售銷售 </v>
      </c>
      <c r="F15" t="str">
        <f t="shared" si="1"/>
        <v>213.29億美元</v>
      </c>
      <c r="G15" t="str">
        <f t="shared" si="2"/>
        <v xml:space="preserve">Home video </v>
      </c>
      <c r="H15" t="str">
        <f t="shared" si="3"/>
        <v>12.12億美元</v>
      </c>
      <c r="I15" t="s">
        <v>88</v>
      </c>
      <c r="J15" t="s">
        <v>95</v>
      </c>
      <c r="K15" t="s">
        <v>96</v>
      </c>
    </row>
    <row r="16" spans="1:11" x14ac:dyDescent="0.25">
      <c r="A16" t="s">
        <v>97</v>
      </c>
      <c r="B16" t="s">
        <v>78</v>
      </c>
      <c r="C16">
        <v>270</v>
      </c>
      <c r="D16" t="s">
        <v>99</v>
      </c>
      <c r="E16" t="str">
        <f t="shared" si="0"/>
        <v xml:space="preserve">授權商品 </v>
      </c>
      <c r="F16" t="str">
        <f t="shared" si="1"/>
        <v>76.87億美元</v>
      </c>
      <c r="G16" t="str">
        <f t="shared" si="2"/>
        <v>Manga magazines</v>
      </c>
      <c r="H16" t="str">
        <f t="shared" si="3"/>
        <v>70.25億美元</v>
      </c>
      <c r="I16" t="s">
        <v>55</v>
      </c>
      <c r="J16" t="s">
        <v>100</v>
      </c>
      <c r="K16" t="s">
        <v>101</v>
      </c>
    </row>
    <row r="17" spans="1:11" x14ac:dyDescent="0.25">
      <c r="A17" t="s">
        <v>102</v>
      </c>
      <c r="B17" t="s">
        <v>103</v>
      </c>
      <c r="C17">
        <v>269</v>
      </c>
      <c r="D17" t="s">
        <v>105</v>
      </c>
      <c r="E17" t="str">
        <f t="shared" si="0"/>
        <v xml:space="preserve">零售銷售 </v>
      </c>
      <c r="F17" t="str">
        <f t="shared" si="1"/>
        <v>263.87億美元</v>
      </c>
      <c r="G17" t="str">
        <f t="shared" si="2"/>
        <v>漫畫雜誌</v>
      </c>
      <c r="H17" t="str">
        <f t="shared" si="3"/>
        <v>200 million美元</v>
      </c>
      <c r="I17" t="s">
        <v>106</v>
      </c>
      <c r="J17" t="s">
        <v>107</v>
      </c>
      <c r="K17" t="s">
        <v>108</v>
      </c>
    </row>
    <row r="18" spans="1:11" x14ac:dyDescent="0.25">
      <c r="A18" t="s">
        <v>109</v>
      </c>
      <c r="B18">
        <v>1987</v>
      </c>
      <c r="C18">
        <v>247</v>
      </c>
      <c r="D18" t="s">
        <v>112</v>
      </c>
      <c r="E18" t="str">
        <f t="shared" si="0"/>
        <v>商品銷售</v>
      </c>
      <c r="F18" t="str">
        <f t="shared" si="1"/>
        <v>227.24億美元</v>
      </c>
      <c r="G18" t="str">
        <f t="shared" si="2"/>
        <v>家庭影視銷售</v>
      </c>
      <c r="H18" t="str">
        <f t="shared" si="3"/>
        <v>19.88億美元</v>
      </c>
      <c r="I18" t="s">
        <v>113</v>
      </c>
      <c r="J18" t="s">
        <v>114</v>
      </c>
      <c r="K18" t="s">
        <v>115</v>
      </c>
    </row>
    <row r="19" spans="1:11" x14ac:dyDescent="0.25">
      <c r="A19" t="s">
        <v>116</v>
      </c>
      <c r="B19" t="s">
        <v>117</v>
      </c>
      <c r="C19">
        <v>225</v>
      </c>
      <c r="D19" t="s">
        <v>119</v>
      </c>
      <c r="E19" t="str">
        <f t="shared" si="0"/>
        <v>彈珠機和電子遊樂場</v>
      </c>
      <c r="F19" t="str">
        <f t="shared" si="1"/>
        <v>183.32億美元</v>
      </c>
      <c r="G19" t="str">
        <f t="shared" si="2"/>
        <v>漫畫雜誌</v>
      </c>
      <c r="H19" t="str">
        <f t="shared" si="3"/>
        <v>25.08億美元</v>
      </c>
      <c r="I19" t="s">
        <v>55</v>
      </c>
      <c r="J19" t="s">
        <v>120</v>
      </c>
      <c r="K19" t="s">
        <v>121</v>
      </c>
    </row>
    <row r="20" spans="1:11" x14ac:dyDescent="0.25">
      <c r="A20" t="s">
        <v>122</v>
      </c>
      <c r="B20" t="s">
        <v>123</v>
      </c>
      <c r="C20">
        <v>218</v>
      </c>
      <c r="D20" t="s">
        <v>125</v>
      </c>
      <c r="E20" t="str">
        <f t="shared" si="0"/>
        <v xml:space="preserve">零售銷售 </v>
      </c>
      <c r="F20" t="str">
        <f t="shared" si="1"/>
        <v>176億美元</v>
      </c>
      <c r="G20" t="str">
        <f t="shared" si="2"/>
        <v xml:space="preserve">電影票房 </v>
      </c>
      <c r="H20" t="str">
        <f t="shared" si="3"/>
        <v>3.044 十億美元</v>
      </c>
      <c r="I20" t="s">
        <v>113</v>
      </c>
      <c r="J20" t="s">
        <v>126</v>
      </c>
      <c r="K20" t="s">
        <v>18</v>
      </c>
    </row>
    <row r="21" spans="1:11" x14ac:dyDescent="0.25">
      <c r="A21" t="s">
        <v>127</v>
      </c>
      <c r="B21" t="s">
        <v>128</v>
      </c>
      <c r="C21">
        <v>218</v>
      </c>
      <c r="D21" t="s">
        <v>130</v>
      </c>
      <c r="E21" t="str">
        <f t="shared" si="0"/>
        <v xml:space="preserve">授權商品 </v>
      </c>
      <c r="F21" t="str">
        <f t="shared" si="1"/>
        <v>19.114 十億美元</v>
      </c>
      <c r="G21" t="str">
        <f t="shared" si="2"/>
        <v xml:space="preserve">電影票房 </v>
      </c>
      <c r="H21" t="str">
        <f t="shared" si="3"/>
        <v>20.26億美元</v>
      </c>
      <c r="I21" t="s">
        <v>113</v>
      </c>
      <c r="J21" t="s">
        <v>131</v>
      </c>
      <c r="K21" t="s">
        <v>18</v>
      </c>
    </row>
    <row r="22" spans="1:11" x14ac:dyDescent="0.25">
      <c r="A22" t="s">
        <v>132</v>
      </c>
      <c r="B22" t="s">
        <v>71</v>
      </c>
      <c r="C22">
        <v>209</v>
      </c>
      <c r="D22" t="s">
        <v>134</v>
      </c>
      <c r="E22" t="str">
        <f t="shared" si="0"/>
        <v>漫畫雜誌</v>
      </c>
      <c r="F22" t="str">
        <f t="shared" si="1"/>
        <v>88.25億美元</v>
      </c>
      <c r="G22" t="str">
        <f t="shared" si="2"/>
        <v xml:space="preserve">授權商品 </v>
      </c>
      <c r="H22" t="str">
        <f t="shared" si="3"/>
        <v>57.57億美元</v>
      </c>
      <c r="I22" t="s">
        <v>55</v>
      </c>
      <c r="J22" t="s">
        <v>135</v>
      </c>
      <c r="K22" t="s">
        <v>136</v>
      </c>
    </row>
    <row r="23" spans="1:11" x14ac:dyDescent="0.25">
      <c r="A23" t="s">
        <v>137</v>
      </c>
      <c r="B23" t="s">
        <v>8</v>
      </c>
      <c r="C23">
        <v>203</v>
      </c>
      <c r="D23" t="s">
        <v>139</v>
      </c>
      <c r="E23" t="str">
        <f t="shared" si="0"/>
        <v>卡片遊戲</v>
      </c>
      <c r="F23" t="str">
        <f t="shared" si="1"/>
        <v>111.61億美元</v>
      </c>
      <c r="G23" t="str">
        <f t="shared" si="2"/>
        <v xml:space="preserve">授權商品 </v>
      </c>
      <c r="H23" t="str">
        <f t="shared" si="3"/>
        <v>47.77 十億美元</v>
      </c>
      <c r="I23" t="s">
        <v>55</v>
      </c>
      <c r="J23" t="s">
        <v>140</v>
      </c>
      <c r="K23" t="s">
        <v>141</v>
      </c>
    </row>
    <row r="24" spans="1:11" x14ac:dyDescent="0.25">
      <c r="A24" t="s">
        <v>142</v>
      </c>
      <c r="B24" t="s">
        <v>143</v>
      </c>
      <c r="C24">
        <v>200</v>
      </c>
      <c r="D24" t="s">
        <v>145</v>
      </c>
      <c r="E24" t="str">
        <f t="shared" si="0"/>
        <v xml:space="preserve">電子遊戲 </v>
      </c>
      <c r="F24" t="str">
        <f t="shared" si="1"/>
        <v>181.32億美元</v>
      </c>
      <c r="G24" t="e">
        <f t="shared" si="2"/>
        <v>#N/A</v>
      </c>
      <c r="H24" t="e">
        <f t="shared" si="3"/>
        <v>#N/A</v>
      </c>
      <c r="I24" t="s">
        <v>10</v>
      </c>
      <c r="J24" t="s">
        <v>146</v>
      </c>
      <c r="K24" t="s">
        <v>147</v>
      </c>
    </row>
    <row r="25" spans="1:11" x14ac:dyDescent="0.25">
      <c r="A25" t="s">
        <v>148</v>
      </c>
      <c r="B25" t="s">
        <v>149</v>
      </c>
      <c r="C25">
        <v>199</v>
      </c>
      <c r="D25" t="s">
        <v>151</v>
      </c>
      <c r="E25" t="str">
        <f t="shared" si="0"/>
        <v xml:space="preserve">書本銷售 </v>
      </c>
      <c r="F25" t="str">
        <f t="shared" si="1"/>
        <v>9.125 十億美元</v>
      </c>
      <c r="G25" t="str">
        <f t="shared" si="2"/>
        <v>電影票房</v>
      </c>
      <c r="H25" t="str">
        <f t="shared" si="3"/>
        <v xml:space="preserve"> $5.896 十億</v>
      </c>
      <c r="I25" t="s">
        <v>74</v>
      </c>
      <c r="J25" t="s">
        <v>152</v>
      </c>
      <c r="K25" t="s">
        <v>153</v>
      </c>
    </row>
    <row r="26" spans="1:11" x14ac:dyDescent="0.25">
      <c r="A26" t="s">
        <v>154</v>
      </c>
      <c r="B26" t="s">
        <v>155</v>
      </c>
      <c r="C26">
        <v>199</v>
      </c>
      <c r="D26" t="s">
        <v>157</v>
      </c>
      <c r="E26" t="str">
        <f t="shared" si="0"/>
        <v>電影票房</v>
      </c>
      <c r="F26" t="str">
        <f t="shared" si="1"/>
        <v xml:space="preserve"> $7.078十億</v>
      </c>
      <c r="G26" t="str">
        <f t="shared" si="2"/>
        <v xml:space="preserve">家庭影片銷售 </v>
      </c>
      <c r="H26" t="str">
        <f t="shared" si="3"/>
        <v xml:space="preserve"> $3.06十億</v>
      </c>
      <c r="I26" t="s">
        <v>74</v>
      </c>
      <c r="J26" t="s">
        <v>158</v>
      </c>
      <c r="K26" t="s">
        <v>159</v>
      </c>
    </row>
    <row r="27" spans="1:11" x14ac:dyDescent="0.25">
      <c r="A27" t="s">
        <v>160</v>
      </c>
      <c r="B27" t="s">
        <v>161</v>
      </c>
      <c r="C27">
        <v>191</v>
      </c>
      <c r="D27" t="s">
        <v>163</v>
      </c>
      <c r="E27" t="str">
        <f t="shared" si="0"/>
        <v xml:space="preserve">零售銷售 </v>
      </c>
      <c r="F27" t="str">
        <f t="shared" si="1"/>
        <v>188.05億美元</v>
      </c>
      <c r="G27" t="str">
        <f t="shared" si="2"/>
        <v>電影票房</v>
      </c>
      <c r="H27" t="str">
        <f t="shared" si="3"/>
        <v>250 百萬美元</v>
      </c>
      <c r="I27" t="s">
        <v>164</v>
      </c>
      <c r="J27" t="s">
        <v>165</v>
      </c>
      <c r="K27" t="s">
        <v>166</v>
      </c>
    </row>
    <row r="28" spans="1:11" x14ac:dyDescent="0.25">
      <c r="A28" t="s">
        <v>167</v>
      </c>
      <c r="B28" t="s">
        <v>168</v>
      </c>
      <c r="C28">
        <v>168</v>
      </c>
      <c r="D28" t="s">
        <v>169</v>
      </c>
      <c r="E28" t="str">
        <f t="shared" si="0"/>
        <v xml:space="preserve">零售銷售 </v>
      </c>
      <c r="F28" t="str">
        <f t="shared" si="1"/>
        <v>16.557 billion美元</v>
      </c>
      <c r="G28" t="str">
        <f t="shared" si="2"/>
        <v xml:space="preserve">授權商品 </v>
      </c>
      <c r="H28" t="str">
        <f t="shared" si="3"/>
        <v>13.472 billion美元</v>
      </c>
      <c r="I28" t="s">
        <v>170</v>
      </c>
      <c r="J28" t="s">
        <v>171</v>
      </c>
      <c r="K28" t="s">
        <v>172</v>
      </c>
    </row>
    <row r="29" spans="1:11" x14ac:dyDescent="0.25">
      <c r="A29" t="s">
        <v>173</v>
      </c>
      <c r="B29" t="s">
        <v>174</v>
      </c>
      <c r="C29">
        <v>166</v>
      </c>
      <c r="D29" t="s">
        <v>176</v>
      </c>
      <c r="E29" t="str">
        <f t="shared" si="0"/>
        <v>彈珠機 sales</v>
      </c>
      <c r="F29" t="str">
        <f t="shared" si="1"/>
        <v>11.9 billion美元</v>
      </c>
      <c r="G29" t="str">
        <f t="shared" si="2"/>
        <v xml:space="preserve">授權商品 </v>
      </c>
      <c r="H29" t="str">
        <f t="shared" si="3"/>
        <v>2.46 billion美元</v>
      </c>
      <c r="I29" t="s">
        <v>106</v>
      </c>
      <c r="J29" t="s">
        <v>177</v>
      </c>
      <c r="K29" t="s">
        <v>178</v>
      </c>
    </row>
    <row r="30" spans="1:11" x14ac:dyDescent="0.25">
      <c r="A30" t="s">
        <v>179</v>
      </c>
      <c r="B30" t="s">
        <v>180</v>
      </c>
      <c r="C30">
        <v>163</v>
      </c>
      <c r="D30" t="s">
        <v>182</v>
      </c>
      <c r="E30" t="str">
        <f t="shared" si="0"/>
        <v>漫畫雜誌</v>
      </c>
      <c r="F30" t="str">
        <f t="shared" si="1"/>
        <v>15.448 billion美元</v>
      </c>
      <c r="G30" t="str">
        <f t="shared" si="2"/>
        <v>漫畫卷</v>
      </c>
      <c r="H30" t="str">
        <f t="shared" si="3"/>
        <v>807 百萬美元</v>
      </c>
      <c r="I30" t="s">
        <v>55</v>
      </c>
      <c r="J30" t="s">
        <v>183</v>
      </c>
      <c r="K30" t="s">
        <v>184</v>
      </c>
    </row>
    <row r="31" spans="1:11" x14ac:dyDescent="0.25">
      <c r="A31" t="s">
        <v>185</v>
      </c>
      <c r="B31" t="s">
        <v>46</v>
      </c>
      <c r="C31">
        <v>158</v>
      </c>
      <c r="D31" t="s">
        <v>187</v>
      </c>
      <c r="E31" t="str">
        <f t="shared" si="0"/>
        <v xml:space="preserve">零售銷售 </v>
      </c>
      <c r="F31" t="str">
        <f t="shared" si="1"/>
        <v>15.413 billion美元</v>
      </c>
      <c r="G31" t="str">
        <f t="shared" si="2"/>
        <v>家庭影視銷售</v>
      </c>
      <c r="H31" t="str">
        <f t="shared" si="3"/>
        <v>250 百萬美元</v>
      </c>
      <c r="I31" t="s">
        <v>81</v>
      </c>
      <c r="J31" t="s">
        <v>188</v>
      </c>
      <c r="K31" t="s">
        <v>189</v>
      </c>
    </row>
    <row r="32" spans="1:11" x14ac:dyDescent="0.25">
      <c r="A32" t="s">
        <v>190</v>
      </c>
      <c r="B32" t="s">
        <v>191</v>
      </c>
      <c r="C32">
        <v>158</v>
      </c>
      <c r="D32" t="s">
        <v>193</v>
      </c>
      <c r="E32" t="str">
        <f t="shared" si="0"/>
        <v xml:space="preserve">授權商品 </v>
      </c>
      <c r="F32" t="str">
        <f t="shared" si="1"/>
        <v>7.073  billion美元</v>
      </c>
      <c r="G32" t="str">
        <f t="shared" si="2"/>
        <v>TV advertising</v>
      </c>
      <c r="H32" t="str">
        <f t="shared" si="3"/>
        <v>5.76 billion美元</v>
      </c>
      <c r="I32" t="s">
        <v>81</v>
      </c>
      <c r="J32" t="s">
        <v>194</v>
      </c>
      <c r="K32" t="s">
        <v>195</v>
      </c>
    </row>
    <row r="33" spans="1:11" x14ac:dyDescent="0.25">
      <c r="A33" t="s">
        <v>196</v>
      </c>
      <c r="B33" t="s">
        <v>174</v>
      </c>
      <c r="C33">
        <v>154</v>
      </c>
      <c r="D33" t="s">
        <v>198</v>
      </c>
      <c r="E33" t="str">
        <f t="shared" si="0"/>
        <v>Musical theatre</v>
      </c>
      <c r="F33" t="str">
        <f t="shared" si="1"/>
        <v>8.252 billion美元</v>
      </c>
      <c r="G33" t="str">
        <f t="shared" si="2"/>
        <v xml:space="preserve">授權商品 </v>
      </c>
      <c r="H33" t="str">
        <f t="shared" si="3"/>
        <v>3.07 billion美元</v>
      </c>
      <c r="I33" t="s">
        <v>113</v>
      </c>
      <c r="J33" t="s">
        <v>199</v>
      </c>
      <c r="K33" t="s">
        <v>18</v>
      </c>
    </row>
    <row r="34" spans="1:11" x14ac:dyDescent="0.25">
      <c r="A34" t="s">
        <v>200</v>
      </c>
      <c r="B34" t="s">
        <v>201</v>
      </c>
      <c r="C34">
        <v>153</v>
      </c>
      <c r="D34" t="s">
        <v>203</v>
      </c>
      <c r="E34" t="str">
        <f t="shared" si="0"/>
        <v>電影票房</v>
      </c>
      <c r="F34" t="str">
        <f t="shared" si="1"/>
        <v>7.765 billion美元</v>
      </c>
      <c r="G34" t="str">
        <f t="shared" si="2"/>
        <v xml:space="preserve">授權商品 </v>
      </c>
      <c r="H34" t="str">
        <f t="shared" si="3"/>
        <v>6.928 billion美元</v>
      </c>
      <c r="I34" t="s">
        <v>88</v>
      </c>
      <c r="J34" t="s">
        <v>204</v>
      </c>
      <c r="K34" t="s">
        <v>205</v>
      </c>
    </row>
    <row r="35" spans="1:11" x14ac:dyDescent="0.25">
      <c r="A35" t="s">
        <v>206</v>
      </c>
      <c r="B35" t="s">
        <v>207</v>
      </c>
      <c r="C35">
        <v>151</v>
      </c>
      <c r="D35" t="s">
        <v>209</v>
      </c>
      <c r="E35" t="str">
        <f t="shared" si="0"/>
        <v>電子遊戲</v>
      </c>
      <c r="F35" t="str">
        <f t="shared" si="1"/>
        <v>14.098  billion美元</v>
      </c>
      <c r="G35" t="str">
        <f t="shared" si="2"/>
        <v xml:space="preserve">[dt]商品和授權 </v>
      </c>
      <c r="H35" t="str">
        <f t="shared" si="3"/>
        <v>1 billion美元</v>
      </c>
      <c r="I35" t="s">
        <v>10</v>
      </c>
      <c r="J35" t="s">
        <v>210</v>
      </c>
      <c r="K35" t="s">
        <v>211</v>
      </c>
    </row>
    <row r="36" spans="1:11" x14ac:dyDescent="0.25">
      <c r="A36" t="s">
        <v>212</v>
      </c>
      <c r="B36" t="s">
        <v>213</v>
      </c>
      <c r="C36">
        <v>180</v>
      </c>
      <c r="D36" t="s">
        <v>215</v>
      </c>
      <c r="E36" t="str">
        <f t="shared" si="0"/>
        <v xml:space="preserve">電腦遊戲 </v>
      </c>
      <c r="F36" t="str">
        <f t="shared" si="1"/>
        <v xml:space="preserve"> $18 billion</v>
      </c>
      <c r="G36" t="e">
        <f t="shared" si="2"/>
        <v>#N/A</v>
      </c>
      <c r="H36" t="e">
        <f t="shared" si="3"/>
        <v>#N/A</v>
      </c>
      <c r="I36" t="s">
        <v>10</v>
      </c>
      <c r="J36" t="s">
        <v>216</v>
      </c>
      <c r="K36" t="s">
        <v>217</v>
      </c>
    </row>
    <row r="37" spans="1:11" x14ac:dyDescent="0.25">
      <c r="A37" t="s">
        <v>218</v>
      </c>
      <c r="B37" t="s">
        <v>219</v>
      </c>
      <c r="C37">
        <v>150</v>
      </c>
      <c r="D37" t="s">
        <v>221</v>
      </c>
      <c r="E37" t="str">
        <f t="shared" si="0"/>
        <v xml:space="preserve">零售銷售 </v>
      </c>
      <c r="F37" t="str">
        <f t="shared" si="1"/>
        <v>14.477 billion美元</v>
      </c>
      <c r="G37" t="str">
        <f t="shared" si="2"/>
        <v>電影票房</v>
      </c>
      <c r="H37" t="str">
        <f t="shared" si="3"/>
        <v>299 million美元</v>
      </c>
      <c r="I37" t="s">
        <v>222</v>
      </c>
      <c r="J37" t="s">
        <v>223</v>
      </c>
      <c r="K37" t="s">
        <v>224</v>
      </c>
    </row>
    <row r="38" spans="1:11" x14ac:dyDescent="0.25">
      <c r="A38" t="s">
        <v>225</v>
      </c>
      <c r="B38" t="s">
        <v>226</v>
      </c>
      <c r="C38">
        <v>148</v>
      </c>
      <c r="D38" t="s">
        <v>228</v>
      </c>
      <c r="E38" t="str">
        <f t="shared" si="0"/>
        <v xml:space="preserve">零售銷售 </v>
      </c>
      <c r="F38" t="str">
        <f t="shared" si="1"/>
        <v>14.378 billion美元</v>
      </c>
      <c r="G38" t="str">
        <f t="shared" si="2"/>
        <v>電影票房</v>
      </c>
      <c r="H38" t="str">
        <f t="shared" si="3"/>
        <v>465 million美元</v>
      </c>
      <c r="I38" t="s">
        <v>81</v>
      </c>
      <c r="J38" t="s">
        <v>229</v>
      </c>
      <c r="K38" t="s">
        <v>230</v>
      </c>
    </row>
    <row r="39" spans="1:11" x14ac:dyDescent="0.25">
      <c r="A39" t="s">
        <v>231</v>
      </c>
      <c r="B39" t="s">
        <v>128</v>
      </c>
      <c r="C39">
        <v>148</v>
      </c>
      <c r="D39" t="s">
        <v>233</v>
      </c>
      <c r="E39" t="str">
        <f t="shared" si="0"/>
        <v xml:space="preserve">電子遊戲 </v>
      </c>
      <c r="F39" t="str">
        <f t="shared" si="1"/>
        <v>14.808 billion美元</v>
      </c>
      <c r="G39" t="e">
        <f t="shared" si="2"/>
        <v>#N/A</v>
      </c>
      <c r="H39" t="e">
        <f t="shared" si="3"/>
        <v>#N/A</v>
      </c>
      <c r="I39" t="s">
        <v>10</v>
      </c>
      <c r="J39" t="s">
        <v>234</v>
      </c>
      <c r="K39" t="s">
        <v>235</v>
      </c>
    </row>
    <row r="40" spans="1:11" x14ac:dyDescent="0.25">
      <c r="A40" t="s">
        <v>236</v>
      </c>
      <c r="B40" t="s">
        <v>78</v>
      </c>
      <c r="C40">
        <v>146</v>
      </c>
      <c r="D40" t="s">
        <v>238</v>
      </c>
      <c r="E40" t="str">
        <f t="shared" si="0"/>
        <v xml:space="preserve">授權商品 </v>
      </c>
      <c r="F40" t="str">
        <f t="shared" si="1"/>
        <v>13.2 billion美元</v>
      </c>
      <c r="G40" t="str">
        <f t="shared" si="2"/>
        <v>電影票房</v>
      </c>
      <c r="H40" t="str">
        <f t="shared" si="3"/>
        <v xml:space="preserve"> $1.15billion</v>
      </c>
      <c r="I40" t="s">
        <v>88</v>
      </c>
      <c r="J40" t="s">
        <v>239</v>
      </c>
      <c r="K40" t="s">
        <v>189</v>
      </c>
    </row>
    <row r="41" spans="1:11" x14ac:dyDescent="0.25">
      <c r="A41" t="s">
        <v>240</v>
      </c>
      <c r="B41" t="s">
        <v>241</v>
      </c>
      <c r="C41">
        <v>143</v>
      </c>
      <c r="D41" t="s">
        <v>243</v>
      </c>
      <c r="E41" t="str">
        <f t="shared" si="0"/>
        <v xml:space="preserve">授權商品 </v>
      </c>
      <c r="F41" t="str">
        <f t="shared" si="1"/>
        <v>13 billion美元</v>
      </c>
      <c r="G41" t="str">
        <f t="shared" si="2"/>
        <v>動畫營收</v>
      </c>
      <c r="H41" t="str">
        <f t="shared" si="3"/>
        <v>546.2 百萬美元</v>
      </c>
      <c r="I41" t="s">
        <v>55</v>
      </c>
      <c r="J41" t="s">
        <v>244</v>
      </c>
      <c r="K41" t="s">
        <v>245</v>
      </c>
    </row>
    <row r="42" spans="1:11" x14ac:dyDescent="0.25">
      <c r="A42" t="s">
        <v>246</v>
      </c>
      <c r="B42" t="s">
        <v>247</v>
      </c>
      <c r="C42">
        <v>139</v>
      </c>
      <c r="D42" t="s">
        <v>249</v>
      </c>
      <c r="E42" t="str">
        <f t="shared" si="0"/>
        <v xml:space="preserve">電子遊戲 </v>
      </c>
      <c r="F42" t="str">
        <f t="shared" si="1"/>
        <v xml:space="preserve"> $13.93 billion</v>
      </c>
      <c r="G42" t="str">
        <f t="shared" si="2"/>
        <v>[ee]Music single</v>
      </c>
      <c r="H42" t="str">
        <f t="shared" si="3"/>
        <v xml:space="preserve"> $522,000</v>
      </c>
      <c r="I42" t="s">
        <v>10</v>
      </c>
      <c r="J42" t="s">
        <v>250</v>
      </c>
      <c r="K42" t="s">
        <v>251</v>
      </c>
    </row>
    <row r="43" spans="1:11" x14ac:dyDescent="0.25">
      <c r="A43" t="s">
        <v>252</v>
      </c>
      <c r="B43" t="s">
        <v>253</v>
      </c>
      <c r="C43">
        <v>134</v>
      </c>
      <c r="D43" t="s">
        <v>255</v>
      </c>
      <c r="E43" t="str">
        <f t="shared" si="0"/>
        <v xml:space="preserve">授權商品 </v>
      </c>
      <c r="F43" t="str">
        <f t="shared" si="1"/>
        <v>10.588 billion美元</v>
      </c>
      <c r="G43" t="str">
        <f t="shared" si="2"/>
        <v>電影票房</v>
      </c>
      <c r="H43" t="str">
        <f t="shared" si="3"/>
        <v xml:space="preserve"> $2.32billion</v>
      </c>
      <c r="I43" t="s">
        <v>113</v>
      </c>
      <c r="J43" t="s">
        <v>256</v>
      </c>
      <c r="K43" t="s">
        <v>18</v>
      </c>
    </row>
    <row r="44" spans="1:11" x14ac:dyDescent="0.25">
      <c r="A44" t="s">
        <v>257</v>
      </c>
      <c r="B44" t="s">
        <v>258</v>
      </c>
      <c r="C44">
        <v>129</v>
      </c>
      <c r="D44" t="s">
        <v>260</v>
      </c>
      <c r="E44" t="str">
        <f t="shared" si="0"/>
        <v>電子遊戲</v>
      </c>
      <c r="F44" t="str">
        <f t="shared" si="1"/>
        <v>6.501 billion美元</v>
      </c>
      <c r="G44" t="str">
        <f t="shared" si="2"/>
        <v>漫畫雜誌</v>
      </c>
      <c r="H44" t="str">
        <f t="shared" si="3"/>
        <v>4.962 billion美元</v>
      </c>
      <c r="I44" t="s">
        <v>10</v>
      </c>
      <c r="J44" t="s">
        <v>261</v>
      </c>
      <c r="K44" t="s">
        <v>262</v>
      </c>
    </row>
    <row r="45" spans="1:11" x14ac:dyDescent="0.25">
      <c r="A45" t="s">
        <v>263</v>
      </c>
      <c r="B45" t="s">
        <v>191</v>
      </c>
      <c r="C45">
        <v>122</v>
      </c>
      <c r="D45" t="s">
        <v>265</v>
      </c>
      <c r="E45" t="str">
        <f t="shared" si="0"/>
        <v>電子遊戲</v>
      </c>
      <c r="F45" t="str">
        <f t="shared" si="1"/>
        <v>12.009 billion美元</v>
      </c>
      <c r="G45" t="str">
        <f t="shared" si="2"/>
        <v>Box office &amp; home video</v>
      </c>
      <c r="H45" t="str">
        <f t="shared" si="3"/>
        <v>211 million美元</v>
      </c>
      <c r="I45" t="s">
        <v>10</v>
      </c>
      <c r="J45" t="s">
        <v>266</v>
      </c>
      <c r="K45" t="s">
        <v>267</v>
      </c>
    </row>
    <row r="46" spans="1:11" x14ac:dyDescent="0.25">
      <c r="A46" t="s">
        <v>268</v>
      </c>
      <c r="B46" t="s">
        <v>191</v>
      </c>
      <c r="C46">
        <v>122</v>
      </c>
      <c r="D46" t="s">
        <v>270</v>
      </c>
      <c r="E46" t="str">
        <f t="shared" si="0"/>
        <v>電子遊戲</v>
      </c>
      <c r="F46" t="str">
        <f t="shared" si="1"/>
        <v>10.958 billion美元</v>
      </c>
      <c r="G46" t="str">
        <f t="shared" si="2"/>
        <v xml:space="preserve">授權商品 </v>
      </c>
      <c r="H46" t="str">
        <f t="shared" si="3"/>
        <v>416.2 million美元</v>
      </c>
      <c r="I46" t="s">
        <v>10</v>
      </c>
      <c r="J46" t="s">
        <v>271</v>
      </c>
      <c r="K46" t="s">
        <v>272</v>
      </c>
    </row>
    <row r="47" spans="1:11" x14ac:dyDescent="0.25">
      <c r="A47" t="s">
        <v>273</v>
      </c>
      <c r="B47" t="s">
        <v>274</v>
      </c>
      <c r="C47">
        <v>120</v>
      </c>
      <c r="D47" t="s">
        <v>276</v>
      </c>
      <c r="E47" t="str">
        <f t="shared" si="0"/>
        <v xml:space="preserve">電腦遊戲 </v>
      </c>
      <c r="F47" t="str">
        <f t="shared" si="1"/>
        <v>12 billion美元</v>
      </c>
      <c r="G47" t="e">
        <f t="shared" si="2"/>
        <v>#N/A</v>
      </c>
      <c r="H47" t="e">
        <f t="shared" si="3"/>
        <v>#N/A</v>
      </c>
      <c r="I47" t="s">
        <v>10</v>
      </c>
      <c r="J47" t="s">
        <v>277</v>
      </c>
      <c r="K47" t="s">
        <v>278</v>
      </c>
    </row>
    <row r="48" spans="1:11" x14ac:dyDescent="0.25">
      <c r="A48" t="s">
        <v>279</v>
      </c>
      <c r="B48" t="s">
        <v>174</v>
      </c>
      <c r="C48">
        <v>117</v>
      </c>
      <c r="D48" t="s">
        <v>281</v>
      </c>
      <c r="E48" t="str">
        <f t="shared" si="0"/>
        <v xml:space="preserve">電子遊戲 </v>
      </c>
      <c r="F48" t="str">
        <f t="shared" si="1"/>
        <v>11.227 billion美元</v>
      </c>
      <c r="G48" t="str">
        <f t="shared" si="2"/>
        <v>電影票房</v>
      </c>
      <c r="H48" t="str">
        <f t="shared" si="3"/>
        <v>434 million美元</v>
      </c>
      <c r="I48" t="s">
        <v>10</v>
      </c>
      <c r="J48" t="s">
        <v>282</v>
      </c>
      <c r="K48" t="s">
        <v>283</v>
      </c>
    </row>
    <row r="49" spans="1:11" x14ac:dyDescent="0.25">
      <c r="A49" t="s">
        <v>284</v>
      </c>
      <c r="B49" t="s">
        <v>285</v>
      </c>
      <c r="C49">
        <v>117</v>
      </c>
      <c r="D49" t="s">
        <v>287</v>
      </c>
      <c r="E49" t="str">
        <f t="shared" si="0"/>
        <v xml:space="preserve">授權商品 </v>
      </c>
      <c r="F49" t="str">
        <f t="shared" si="1"/>
        <v>10.406 billion美元</v>
      </c>
      <c r="G49" t="str">
        <f t="shared" si="2"/>
        <v>彈珠機</v>
      </c>
      <c r="H49" t="str">
        <f t="shared" si="3"/>
        <v>972 million美元</v>
      </c>
      <c r="I49" t="s">
        <v>170</v>
      </c>
      <c r="J49" t="s">
        <v>288</v>
      </c>
      <c r="K49" t="s">
        <v>289</v>
      </c>
    </row>
    <row r="50" spans="1:11" x14ac:dyDescent="0.25">
      <c r="A50" t="s">
        <v>290</v>
      </c>
      <c r="B50" t="s">
        <v>291</v>
      </c>
      <c r="C50">
        <v>115</v>
      </c>
      <c r="D50" t="s">
        <v>293</v>
      </c>
      <c r="E50" t="str">
        <f t="shared" si="0"/>
        <v xml:space="preserve">電子遊戲 </v>
      </c>
      <c r="F50" t="str">
        <f t="shared" si="1"/>
        <v>11.479 billion美元</v>
      </c>
      <c r="G50" t="e">
        <f t="shared" si="2"/>
        <v>#N/A</v>
      </c>
      <c r="H50" t="e">
        <f t="shared" si="3"/>
        <v>#N/A</v>
      </c>
      <c r="I50" t="s">
        <v>10</v>
      </c>
      <c r="J50" t="s">
        <v>294</v>
      </c>
      <c r="K50" t="s">
        <v>295</v>
      </c>
    </row>
    <row r="51" spans="1:11" x14ac:dyDescent="0.25">
      <c r="A51" t="s">
        <v>296</v>
      </c>
      <c r="B51" t="s">
        <v>297</v>
      </c>
      <c r="C51">
        <v>111</v>
      </c>
      <c r="D51" t="s">
        <v>299</v>
      </c>
      <c r="E51" t="str">
        <f t="shared" si="0"/>
        <v xml:space="preserve">零售銷售 </v>
      </c>
      <c r="F51" t="str">
        <f t="shared" si="1"/>
        <v>6.015 billion美元</v>
      </c>
      <c r="G51" t="str">
        <f t="shared" si="2"/>
        <v xml:space="preserve">授權商品 </v>
      </c>
      <c r="H51" t="str">
        <f t="shared" si="3"/>
        <v>3.398 billion美元</v>
      </c>
      <c r="I51" t="s">
        <v>88</v>
      </c>
      <c r="J51" t="s">
        <v>300</v>
      </c>
      <c r="K51" t="s">
        <v>301</v>
      </c>
    </row>
    <row r="52" spans="1:11" x14ac:dyDescent="0.25">
      <c r="A52" t="s">
        <v>302</v>
      </c>
      <c r="B52" t="s">
        <v>226</v>
      </c>
      <c r="C52">
        <v>104</v>
      </c>
      <c r="D52" t="s">
        <v>304</v>
      </c>
      <c r="E52" t="str">
        <f t="shared" si="0"/>
        <v>漫畫雜誌</v>
      </c>
      <c r="F52" t="str">
        <f t="shared" si="1"/>
        <v>6.53 billion美元</v>
      </c>
      <c r="G52" t="str">
        <f t="shared" si="2"/>
        <v>漫畫卷</v>
      </c>
      <c r="H52" t="str">
        <f t="shared" si="3"/>
        <v>1.637 billion美元</v>
      </c>
      <c r="I52" t="s">
        <v>55</v>
      </c>
      <c r="J52" t="s">
        <v>305</v>
      </c>
      <c r="K52" t="s">
        <v>306</v>
      </c>
    </row>
    <row r="53" spans="1:11" x14ac:dyDescent="0.25">
      <c r="A53" t="s">
        <v>307</v>
      </c>
      <c r="B53" t="s">
        <v>308</v>
      </c>
      <c r="C53">
        <v>101</v>
      </c>
      <c r="D53" t="s">
        <v>310</v>
      </c>
      <c r="E53" t="str">
        <f t="shared" si="0"/>
        <v xml:space="preserve">電子遊戲 </v>
      </c>
      <c r="F53" t="str">
        <f t="shared" si="1"/>
        <v>10.098 billion美元</v>
      </c>
      <c r="G53" t="str">
        <f t="shared" si="2"/>
        <v xml:space="preserve">漫畫銷售 </v>
      </c>
      <c r="H53" t="str">
        <f t="shared" si="3"/>
        <v>190,617美元</v>
      </c>
      <c r="I53" t="s">
        <v>10</v>
      </c>
      <c r="J53" t="s">
        <v>311</v>
      </c>
      <c r="K53" t="s">
        <v>312</v>
      </c>
    </row>
    <row r="54" spans="1:11" x14ac:dyDescent="0.25">
      <c r="A54" t="s">
        <v>313</v>
      </c>
      <c r="B54" t="s">
        <v>71</v>
      </c>
      <c r="C54">
        <v>99.9</v>
      </c>
      <c r="D54" t="s">
        <v>315</v>
      </c>
      <c r="E54" t="str">
        <f t="shared" si="0"/>
        <v xml:space="preserve">電子遊戲 </v>
      </c>
      <c r="F54" t="str">
        <f t="shared" si="1"/>
        <v>9.986 billion美元</v>
      </c>
      <c r="G54" t="e">
        <f t="shared" si="2"/>
        <v>#N/A</v>
      </c>
      <c r="H54" t="e">
        <f t="shared" si="3"/>
        <v>#N/A</v>
      </c>
      <c r="I54" t="s">
        <v>10</v>
      </c>
      <c r="J54" t="s">
        <v>316</v>
      </c>
      <c r="K54" t="s">
        <v>317</v>
      </c>
    </row>
    <row r="55" spans="1:11" x14ac:dyDescent="0.25">
      <c r="A55" t="s">
        <v>318</v>
      </c>
      <c r="B55" t="s">
        <v>191</v>
      </c>
      <c r="C55">
        <v>98</v>
      </c>
      <c r="D55" t="s">
        <v>320</v>
      </c>
      <c r="E55" t="str">
        <f t="shared" si="0"/>
        <v>漫畫雜誌</v>
      </c>
      <c r="F55" t="str">
        <f t="shared" si="1"/>
        <v>8.937 billion美元</v>
      </c>
      <c r="G55" t="str">
        <f t="shared" si="2"/>
        <v>漫畫卷</v>
      </c>
      <c r="H55" t="str">
        <f t="shared" si="3"/>
        <v>489 million美元</v>
      </c>
      <c r="I55" t="s">
        <v>42</v>
      </c>
      <c r="J55" t="s">
        <v>321</v>
      </c>
      <c r="K55" t="s">
        <v>322</v>
      </c>
    </row>
    <row r="56" spans="1:11" x14ac:dyDescent="0.25">
      <c r="A56" t="s">
        <v>323</v>
      </c>
      <c r="B56" t="s">
        <v>324</v>
      </c>
      <c r="C56">
        <v>97.2</v>
      </c>
      <c r="D56" t="s">
        <v>326</v>
      </c>
      <c r="E56" t="str">
        <f t="shared" si="0"/>
        <v xml:space="preserve">電子遊戲 </v>
      </c>
      <c r="F56" t="str">
        <f t="shared" si="1"/>
        <v>9.715  billion美元</v>
      </c>
      <c r="G56" t="e">
        <f t="shared" si="2"/>
        <v>#N/A</v>
      </c>
      <c r="H56" t="e">
        <f t="shared" si="3"/>
        <v>#N/A</v>
      </c>
      <c r="I56" t="s">
        <v>10</v>
      </c>
      <c r="J56" t="s">
        <v>327</v>
      </c>
      <c r="K56" t="s">
        <v>328</v>
      </c>
    </row>
    <row r="57" spans="1:11" x14ac:dyDescent="0.25">
      <c r="A57" t="s">
        <v>329</v>
      </c>
      <c r="B57" t="s">
        <v>330</v>
      </c>
      <c r="C57">
        <v>94.8</v>
      </c>
      <c r="D57" t="s">
        <v>332</v>
      </c>
      <c r="E57" t="str">
        <f t="shared" si="0"/>
        <v xml:space="preserve">零售銷售 </v>
      </c>
      <c r="F57" t="str">
        <f t="shared" si="1"/>
        <v>9.457 billion美元</v>
      </c>
      <c r="G57" t="str">
        <f t="shared" si="2"/>
        <v>電影票房</v>
      </c>
      <c r="H57" t="str">
        <f t="shared" si="3"/>
        <v>20 million美元</v>
      </c>
      <c r="I57" t="s">
        <v>333</v>
      </c>
      <c r="J57" t="s">
        <v>334</v>
      </c>
      <c r="K57" t="s">
        <v>335</v>
      </c>
    </row>
    <row r="58" spans="1:11" x14ac:dyDescent="0.25">
      <c r="A58" t="s">
        <v>336</v>
      </c>
      <c r="B58" t="s">
        <v>308</v>
      </c>
      <c r="C58">
        <v>93</v>
      </c>
      <c r="D58" t="s">
        <v>338</v>
      </c>
      <c r="E58" t="str">
        <f t="shared" si="0"/>
        <v xml:space="preserve">授權商品 </v>
      </c>
      <c r="F58" t="str">
        <f t="shared" si="1"/>
        <v>8.297 billion美元</v>
      </c>
      <c r="G58" t="str">
        <f t="shared" si="2"/>
        <v>電影票房</v>
      </c>
      <c r="H58" t="str">
        <f t="shared" si="3"/>
        <v>503 million美元</v>
      </c>
      <c r="I58" t="s">
        <v>10</v>
      </c>
      <c r="J58" t="s">
        <v>339</v>
      </c>
      <c r="K58" t="s">
        <v>340</v>
      </c>
    </row>
    <row r="59" spans="1:11" x14ac:dyDescent="0.25">
      <c r="A59" t="s">
        <v>341</v>
      </c>
      <c r="B59" t="s">
        <v>342</v>
      </c>
      <c r="C59">
        <v>91.9</v>
      </c>
      <c r="D59" t="s">
        <v>344</v>
      </c>
      <c r="E59" t="str">
        <f t="shared" si="0"/>
        <v xml:space="preserve">授權商品 </v>
      </c>
      <c r="F59" t="str">
        <f t="shared" si="1"/>
        <v>8.539 billion美元</v>
      </c>
      <c r="G59" t="str">
        <f t="shared" si="2"/>
        <v xml:space="preserve">電影票房 </v>
      </c>
      <c r="H59" t="str">
        <f t="shared" si="3"/>
        <v>478 million美元</v>
      </c>
      <c r="I59" t="s">
        <v>170</v>
      </c>
      <c r="J59" t="s">
        <v>345</v>
      </c>
      <c r="K59" t="s">
        <v>346</v>
      </c>
    </row>
    <row r="60" spans="1:11" x14ac:dyDescent="0.25">
      <c r="A60" t="s">
        <v>347</v>
      </c>
      <c r="B60" t="s">
        <v>348</v>
      </c>
      <c r="C60">
        <v>87.8</v>
      </c>
      <c r="D60" t="s">
        <v>350</v>
      </c>
      <c r="E60" t="str">
        <f t="shared" si="0"/>
        <v xml:space="preserve">授權商品 </v>
      </c>
      <c r="F60" t="str">
        <f t="shared" si="1"/>
        <v>8.551 billion美元</v>
      </c>
      <c r="G60" t="str">
        <f t="shared" si="2"/>
        <v>動畫電影營收</v>
      </c>
      <c r="H60" t="str">
        <f t="shared" si="3"/>
        <v>161 million美元</v>
      </c>
      <c r="I60" t="s">
        <v>106</v>
      </c>
      <c r="J60" t="s">
        <v>351</v>
      </c>
      <c r="K60" t="s">
        <v>352</v>
      </c>
    </row>
    <row r="61" spans="1:11" x14ac:dyDescent="0.25">
      <c r="A61" t="s">
        <v>353</v>
      </c>
      <c r="B61" t="s">
        <v>285</v>
      </c>
      <c r="C61">
        <v>86</v>
      </c>
      <c r="D61" t="s">
        <v>354</v>
      </c>
      <c r="E61" t="str">
        <f t="shared" si="0"/>
        <v xml:space="preserve">零售銷售 </v>
      </c>
      <c r="F61" t="str">
        <f t="shared" si="1"/>
        <v>4.753 billion美元</v>
      </c>
      <c r="G61" t="str">
        <f t="shared" si="2"/>
        <v xml:space="preserve">電視收入 </v>
      </c>
      <c r="H61" t="str">
        <f t="shared" si="3"/>
        <v xml:space="preserve"> $2.3 billion</v>
      </c>
      <c r="I61" t="s">
        <v>170</v>
      </c>
      <c r="J61" t="s">
        <v>355</v>
      </c>
      <c r="K61" t="s">
        <v>356</v>
      </c>
    </row>
    <row r="62" spans="1:11" x14ac:dyDescent="0.25">
      <c r="A62" t="s">
        <v>357</v>
      </c>
      <c r="B62" t="s">
        <v>358</v>
      </c>
      <c r="C62">
        <v>83.6</v>
      </c>
      <c r="D62" t="s">
        <v>360</v>
      </c>
      <c r="E62" t="str">
        <f t="shared" si="0"/>
        <v xml:space="preserve">授權商品 </v>
      </c>
      <c r="F62" t="str">
        <f t="shared" si="1"/>
        <v>3.95 billion美元</v>
      </c>
      <c r="G62" t="str">
        <f t="shared" si="2"/>
        <v xml:space="preserve">電影票房 </v>
      </c>
      <c r="H62" t="str">
        <f t="shared" si="3"/>
        <v>3.72 billion美元</v>
      </c>
      <c r="I62" t="s">
        <v>113</v>
      </c>
      <c r="J62" t="s">
        <v>361</v>
      </c>
      <c r="K62" t="s">
        <v>362</v>
      </c>
    </row>
    <row r="63" spans="1:11" x14ac:dyDescent="0.25">
      <c r="A63" t="s">
        <v>363</v>
      </c>
      <c r="B63" t="s">
        <v>253</v>
      </c>
      <c r="C63">
        <v>81.7</v>
      </c>
      <c r="D63" t="s">
        <v>365</v>
      </c>
      <c r="E63" t="str">
        <f t="shared" si="0"/>
        <v xml:space="preserve">電子遊戲 </v>
      </c>
      <c r="F63" t="str">
        <f t="shared" si="1"/>
        <v>8.156 billion美元</v>
      </c>
      <c r="G63" t="str">
        <f t="shared" si="2"/>
        <v>動畫電影營收</v>
      </c>
      <c r="H63" t="str">
        <f t="shared" si="3"/>
        <v>10 million美元</v>
      </c>
      <c r="I63" t="s">
        <v>10</v>
      </c>
      <c r="J63" t="s">
        <v>366</v>
      </c>
      <c r="K63" t="s">
        <v>367</v>
      </c>
    </row>
    <row r="64" spans="1:11" x14ac:dyDescent="0.25">
      <c r="A64" t="s">
        <v>368</v>
      </c>
      <c r="B64">
        <v>2003</v>
      </c>
      <c r="C64">
        <v>79.099999999999994</v>
      </c>
      <c r="D64" t="s">
        <v>371</v>
      </c>
      <c r="E64" t="str">
        <f t="shared" si="0"/>
        <v>電影票房</v>
      </c>
      <c r="F64" t="str">
        <f t="shared" si="1"/>
        <v xml:space="preserve"> $4.524billion</v>
      </c>
      <c r="G64" t="str">
        <f t="shared" si="2"/>
        <v xml:space="preserve">家庭娛樂 </v>
      </c>
      <c r="H64" t="str">
        <f t="shared" si="3"/>
        <v>1.781 billion美元</v>
      </c>
      <c r="I64" t="s">
        <v>35</v>
      </c>
      <c r="J64" t="s">
        <v>372</v>
      </c>
      <c r="K64" t="s">
        <v>373</v>
      </c>
    </row>
    <row r="65" spans="1:11" x14ac:dyDescent="0.25">
      <c r="A65" t="s">
        <v>374</v>
      </c>
      <c r="B65" t="s">
        <v>213</v>
      </c>
      <c r="C65">
        <v>78.5</v>
      </c>
      <c r="D65" t="s">
        <v>376</v>
      </c>
      <c r="E65" t="str">
        <f t="shared" si="0"/>
        <v xml:space="preserve">零售銷售 </v>
      </c>
      <c r="F65" t="str">
        <f t="shared" si="1"/>
        <v>7.853 billion美元</v>
      </c>
      <c r="G65" t="e">
        <f t="shared" si="2"/>
        <v>#N/A</v>
      </c>
      <c r="H65" t="e">
        <f t="shared" si="3"/>
        <v>#N/A</v>
      </c>
      <c r="I65" t="s">
        <v>49</v>
      </c>
      <c r="J65" t="s">
        <v>377</v>
      </c>
      <c r="K65" t="s">
        <v>378</v>
      </c>
    </row>
    <row r="66" spans="1:11" x14ac:dyDescent="0.25">
      <c r="A66" t="s">
        <v>379</v>
      </c>
      <c r="B66" t="s">
        <v>380</v>
      </c>
      <c r="C66">
        <v>77.900000000000006</v>
      </c>
      <c r="D66" t="s">
        <v>382</v>
      </c>
      <c r="E66" t="str">
        <f t="shared" si="0"/>
        <v xml:space="preserve">電子遊戲 </v>
      </c>
      <c r="F66" t="str">
        <f t="shared" si="1"/>
        <v>7.786 billion美元</v>
      </c>
      <c r="G66" t="e">
        <f t="shared" si="2"/>
        <v>#N/A</v>
      </c>
      <c r="H66" t="e">
        <f t="shared" si="3"/>
        <v>#N/A</v>
      </c>
      <c r="I66" t="s">
        <v>10</v>
      </c>
      <c r="J66" t="s">
        <v>383</v>
      </c>
      <c r="K66" t="s">
        <v>383</v>
      </c>
    </row>
    <row r="67" spans="1:11" x14ac:dyDescent="0.25">
      <c r="A67" t="s">
        <v>384</v>
      </c>
      <c r="B67" t="s">
        <v>201</v>
      </c>
      <c r="C67">
        <v>77.8</v>
      </c>
      <c r="D67" t="s">
        <v>386</v>
      </c>
      <c r="E67" t="str">
        <f t="shared" ref="E67:E98" si="4">_xlfn.TEXTBEFORE(D67, "–")</f>
        <v>電影票房</v>
      </c>
      <c r="F67" t="str">
        <f t="shared" ref="F67:F98" si="5">_xlfn.TEXTBEFORE(_xlfn.TEXTAFTER(D67, "–"), "[")</f>
        <v>5.75 billion美元</v>
      </c>
      <c r="G67" t="str">
        <f t="shared" ref="G67:G98" si="6">_xlfn.TEXTBEFORE(_xlfn.TEXTAFTER(D67, "]"), "–")</f>
        <v xml:space="preserve">零售銷售 </v>
      </c>
      <c r="H67" t="str">
        <f t="shared" ref="H67:H98" si="7">_xlfn.TEXTBEFORE(_xlfn.TEXTAFTER(_xlfn.TEXTAFTER(D67, "]"), "–"), "[")</f>
        <v>900 million美元</v>
      </c>
      <c r="I67" t="s">
        <v>88</v>
      </c>
      <c r="J67" t="s">
        <v>387</v>
      </c>
      <c r="K67" t="s">
        <v>388</v>
      </c>
    </row>
    <row r="68" spans="1:11" x14ac:dyDescent="0.25">
      <c r="A68" t="s">
        <v>389</v>
      </c>
      <c r="B68" t="s">
        <v>241</v>
      </c>
      <c r="C68">
        <v>76.599999999999994</v>
      </c>
      <c r="D68" t="s">
        <v>391</v>
      </c>
      <c r="E68" t="str">
        <f t="shared" si="4"/>
        <v>電子遊戲</v>
      </c>
      <c r="F68" t="str">
        <f t="shared" si="5"/>
        <v>6.343 billion美元</v>
      </c>
      <c r="G68" t="str">
        <f t="shared" si="6"/>
        <v xml:space="preserve">授權商品 </v>
      </c>
      <c r="H68" t="str">
        <f t="shared" si="7"/>
        <v>1.005 billion美元</v>
      </c>
      <c r="I68" t="s">
        <v>10</v>
      </c>
      <c r="J68" t="s">
        <v>392</v>
      </c>
      <c r="K68" t="s">
        <v>393</v>
      </c>
    </row>
    <row r="69" spans="1:11" x14ac:dyDescent="0.25">
      <c r="A69" t="s">
        <v>394</v>
      </c>
      <c r="B69" t="s">
        <v>380</v>
      </c>
      <c r="C69">
        <v>75</v>
      </c>
      <c r="D69" t="s">
        <v>396</v>
      </c>
      <c r="E69" t="str">
        <f t="shared" si="4"/>
        <v xml:space="preserve">手機遊戲 </v>
      </c>
      <c r="F69" t="str">
        <f t="shared" si="5"/>
        <v>7.503 billion美元</v>
      </c>
      <c r="G69" t="e">
        <f t="shared" si="6"/>
        <v>#N/A</v>
      </c>
      <c r="H69" t="e">
        <f t="shared" si="7"/>
        <v>#N/A</v>
      </c>
      <c r="I69" t="s">
        <v>10</v>
      </c>
      <c r="J69" t="s">
        <v>397</v>
      </c>
      <c r="K69" t="s">
        <v>398</v>
      </c>
    </row>
    <row r="70" spans="1:11" x14ac:dyDescent="0.25">
      <c r="A70" t="s">
        <v>399</v>
      </c>
      <c r="B70" t="s">
        <v>400</v>
      </c>
      <c r="C70">
        <v>72.900000000000006</v>
      </c>
      <c r="D70" t="s">
        <v>402</v>
      </c>
      <c r="E70" t="str">
        <f t="shared" si="4"/>
        <v xml:space="preserve">授權商品 </v>
      </c>
      <c r="F70" t="str">
        <f t="shared" si="5"/>
        <v>5.592 billion美元</v>
      </c>
      <c r="G70" t="str">
        <f t="shared" si="6"/>
        <v>動畫電影營收</v>
      </c>
      <c r="H70" t="str">
        <f t="shared" si="7"/>
        <v>1.7 billion美元</v>
      </c>
      <c r="I70" t="s">
        <v>55</v>
      </c>
      <c r="J70" t="s">
        <v>403</v>
      </c>
      <c r="K70" t="s">
        <v>404</v>
      </c>
    </row>
    <row r="71" spans="1:11" x14ac:dyDescent="0.25">
      <c r="A71" t="s">
        <v>405</v>
      </c>
      <c r="B71" t="s">
        <v>406</v>
      </c>
      <c r="C71">
        <v>72.8</v>
      </c>
      <c r="D71" t="s">
        <v>408</v>
      </c>
      <c r="E71" t="str">
        <f t="shared" si="4"/>
        <v xml:space="preserve">電影票房 </v>
      </c>
      <c r="F71" t="str">
        <f t="shared" si="5"/>
        <v>4.892 billion美元</v>
      </c>
      <c r="G71" t="str">
        <f t="shared" si="6"/>
        <v xml:space="preserve">授權商品 </v>
      </c>
      <c r="H71" t="str">
        <f t="shared" si="7"/>
        <v>1.706 billion美元</v>
      </c>
      <c r="I71" t="s">
        <v>74</v>
      </c>
      <c r="J71" t="s">
        <v>409</v>
      </c>
      <c r="K71" t="s">
        <v>410</v>
      </c>
    </row>
    <row r="72" spans="1:11" x14ac:dyDescent="0.25">
      <c r="A72" t="s">
        <v>411</v>
      </c>
      <c r="B72" t="s">
        <v>412</v>
      </c>
      <c r="C72">
        <v>72.400000000000006</v>
      </c>
      <c r="D72" t="s">
        <v>414</v>
      </c>
      <c r="E72" t="str">
        <f t="shared" si="4"/>
        <v>漫畫雜誌</v>
      </c>
      <c r="F72" t="str">
        <f t="shared" si="5"/>
        <v>6.169 billion美元</v>
      </c>
      <c r="G72" t="str">
        <f t="shared" si="6"/>
        <v>漫畫卷</v>
      </c>
      <c r="H72" t="str">
        <f t="shared" si="7"/>
        <v>740 million美元</v>
      </c>
      <c r="I72" t="s">
        <v>55</v>
      </c>
      <c r="J72" t="s">
        <v>415</v>
      </c>
      <c r="K72" t="s">
        <v>416</v>
      </c>
    </row>
    <row r="73" spans="1:11" x14ac:dyDescent="0.25">
      <c r="A73" t="s">
        <v>417</v>
      </c>
      <c r="B73" t="s">
        <v>308</v>
      </c>
      <c r="C73">
        <v>72.3</v>
      </c>
      <c r="D73" t="s">
        <v>419</v>
      </c>
      <c r="E73" t="str">
        <f t="shared" si="4"/>
        <v xml:space="preserve">授權商品 </v>
      </c>
      <c r="F73" t="str">
        <f t="shared" si="5"/>
        <v>4.328 billion美元</v>
      </c>
      <c r="G73" t="str">
        <f t="shared" si="6"/>
        <v xml:space="preserve">電子遊戲 </v>
      </c>
      <c r="H73" t="str">
        <f t="shared" si="7"/>
        <v>2.898 billion美元</v>
      </c>
      <c r="I73" t="s">
        <v>10</v>
      </c>
      <c r="J73" t="s">
        <v>420</v>
      </c>
      <c r="K73" t="s">
        <v>421</v>
      </c>
    </row>
    <row r="74" spans="1:11" x14ac:dyDescent="0.25">
      <c r="A74" t="s">
        <v>422</v>
      </c>
      <c r="B74" t="s">
        <v>358</v>
      </c>
      <c r="C74">
        <v>71.7</v>
      </c>
      <c r="D74" t="s">
        <v>424</v>
      </c>
      <c r="E74" t="str">
        <f t="shared" si="4"/>
        <v xml:space="preserve">零售銷售 </v>
      </c>
      <c r="F74" t="str">
        <f t="shared" si="5"/>
        <v>7.1 billion美元</v>
      </c>
      <c r="G74" t="str">
        <f t="shared" si="6"/>
        <v>動畫電影營收</v>
      </c>
      <c r="H74" t="str">
        <f t="shared" si="7"/>
        <v>65 million美元</v>
      </c>
      <c r="I74" t="s">
        <v>425</v>
      </c>
      <c r="J74" t="s">
        <v>426</v>
      </c>
      <c r="K74" t="s">
        <v>426</v>
      </c>
    </row>
    <row r="75" spans="1:11" x14ac:dyDescent="0.25">
      <c r="A75" t="s">
        <v>427</v>
      </c>
      <c r="B75" t="s">
        <v>253</v>
      </c>
      <c r="C75">
        <v>70</v>
      </c>
      <c r="D75" t="s">
        <v>429</v>
      </c>
      <c r="E75" t="str">
        <f t="shared" si="4"/>
        <v xml:space="preserve">零售銷售 </v>
      </c>
      <c r="F75" t="str">
        <f t="shared" si="5"/>
        <v>7 billion美元</v>
      </c>
      <c r="G75" t="e">
        <f t="shared" si="6"/>
        <v>#N/A</v>
      </c>
      <c r="H75" t="e">
        <f t="shared" si="7"/>
        <v>#N/A</v>
      </c>
      <c r="I75" t="s">
        <v>81</v>
      </c>
      <c r="J75" t="s">
        <v>430</v>
      </c>
      <c r="K75" t="s">
        <v>230</v>
      </c>
    </row>
    <row r="76" spans="1:11" x14ac:dyDescent="0.25">
      <c r="A76" t="s">
        <v>431</v>
      </c>
      <c r="B76" t="s">
        <v>59</v>
      </c>
      <c r="C76">
        <v>68.5</v>
      </c>
      <c r="D76" t="s">
        <v>433</v>
      </c>
      <c r="E76" t="str">
        <f t="shared" si="4"/>
        <v xml:space="preserve">電子遊戲 </v>
      </c>
      <c r="F76" t="str">
        <f t="shared" si="5"/>
        <v>6.846 billion美元</v>
      </c>
      <c r="G76" t="str">
        <f t="shared" si="6"/>
        <v xml:space="preserve">授權商品 </v>
      </c>
      <c r="H76" t="str">
        <f t="shared" si="7"/>
        <v>2.3 million美元</v>
      </c>
      <c r="I76" t="s">
        <v>10</v>
      </c>
      <c r="J76" t="s">
        <v>434</v>
      </c>
      <c r="K76" t="s">
        <v>235</v>
      </c>
    </row>
    <row r="77" spans="1:11" x14ac:dyDescent="0.25">
      <c r="A77" t="s">
        <v>435</v>
      </c>
      <c r="B77" t="s">
        <v>274</v>
      </c>
      <c r="C77">
        <v>65.7</v>
      </c>
      <c r="D77" t="s">
        <v>437</v>
      </c>
      <c r="E77" t="str">
        <f t="shared" si="4"/>
        <v xml:space="preserve">TV advertising </v>
      </c>
      <c r="F77" t="str">
        <f t="shared" si="5"/>
        <v>3.57 billion美元</v>
      </c>
      <c r="G77" t="str">
        <f t="shared" si="6"/>
        <v>TV streaming</v>
      </c>
      <c r="H77" t="str">
        <f t="shared" si="7"/>
        <v>2 billion美元</v>
      </c>
      <c r="I77" t="s">
        <v>170</v>
      </c>
      <c r="J77" t="s">
        <v>438</v>
      </c>
      <c r="K77" t="s">
        <v>224</v>
      </c>
    </row>
    <row r="78" spans="1:11" x14ac:dyDescent="0.25">
      <c r="A78" t="s">
        <v>439</v>
      </c>
      <c r="B78" t="s">
        <v>412</v>
      </c>
      <c r="C78">
        <v>65.2</v>
      </c>
      <c r="D78" t="s">
        <v>441</v>
      </c>
      <c r="E78" t="str">
        <f t="shared" si="4"/>
        <v xml:space="preserve">電子遊戲 </v>
      </c>
      <c r="F78" t="str">
        <f t="shared" si="5"/>
        <v>6.524 billion美元</v>
      </c>
      <c r="G78" t="e">
        <f t="shared" si="6"/>
        <v>#N/A</v>
      </c>
      <c r="H78" t="e">
        <f t="shared" si="7"/>
        <v>#N/A</v>
      </c>
      <c r="I78" t="s">
        <v>10</v>
      </c>
      <c r="J78" t="s">
        <v>442</v>
      </c>
      <c r="K78" t="s">
        <v>442</v>
      </c>
    </row>
    <row r="79" spans="1:11" x14ac:dyDescent="0.25">
      <c r="A79" t="s">
        <v>443</v>
      </c>
      <c r="B79" t="s">
        <v>412</v>
      </c>
      <c r="C79">
        <v>65</v>
      </c>
      <c r="D79" t="s">
        <v>445</v>
      </c>
      <c r="E79" t="str">
        <f t="shared" si="4"/>
        <v>Games &amp; consoles</v>
      </c>
      <c r="F79" t="str">
        <f t="shared" si="5"/>
        <v>5 billion美元</v>
      </c>
      <c r="G79" t="str">
        <f t="shared" si="6"/>
        <v>Home video &amp; merchandise</v>
      </c>
      <c r="H79" t="str">
        <f t="shared" si="7"/>
        <v>1.5 billion美元</v>
      </c>
      <c r="I79" t="s">
        <v>10</v>
      </c>
      <c r="J79" t="s">
        <v>446</v>
      </c>
      <c r="K79" t="s">
        <v>447</v>
      </c>
    </row>
    <row r="80" spans="1:11" x14ac:dyDescent="0.25">
      <c r="A80" t="s">
        <v>448</v>
      </c>
      <c r="B80" t="s">
        <v>253</v>
      </c>
      <c r="C80">
        <v>64.8</v>
      </c>
      <c r="D80" t="s">
        <v>450</v>
      </c>
      <c r="E80" t="str">
        <f t="shared" si="4"/>
        <v xml:space="preserve">電影票房 </v>
      </c>
      <c r="F80" t="str">
        <f t="shared" si="5"/>
        <v>5.276 billion美元</v>
      </c>
      <c r="G80" t="str">
        <f t="shared" si="6"/>
        <v xml:space="preserve">家庭影片銷售 </v>
      </c>
      <c r="H80" t="str">
        <f t="shared" si="7"/>
        <v>704 million美元</v>
      </c>
      <c r="I80" t="s">
        <v>35</v>
      </c>
      <c r="J80" t="s">
        <v>451</v>
      </c>
      <c r="K80" t="s">
        <v>301</v>
      </c>
    </row>
    <row r="81" spans="1:11" x14ac:dyDescent="0.25">
      <c r="A81" t="s">
        <v>452</v>
      </c>
      <c r="B81" t="s">
        <v>453</v>
      </c>
      <c r="C81">
        <v>64.2</v>
      </c>
      <c r="D81" t="s">
        <v>455</v>
      </c>
      <c r="E81" t="str">
        <f t="shared" si="4"/>
        <v xml:space="preserve">電影票房 </v>
      </c>
      <c r="F81" t="str">
        <f t="shared" si="5"/>
        <v>2.9 billion美元</v>
      </c>
      <c r="G81" t="str">
        <f t="shared" si="6"/>
        <v xml:space="preserve">零售銷售 </v>
      </c>
      <c r="H81" t="str">
        <f t="shared" si="7"/>
        <v>1.3 billion美元</v>
      </c>
      <c r="I81" t="s">
        <v>113</v>
      </c>
      <c r="J81" t="s">
        <v>456</v>
      </c>
      <c r="K81" t="s">
        <v>457</v>
      </c>
    </row>
    <row r="82" spans="1:11" x14ac:dyDescent="0.25">
      <c r="A82" t="s">
        <v>458</v>
      </c>
      <c r="B82" t="s">
        <v>213</v>
      </c>
      <c r="C82">
        <v>63.9</v>
      </c>
      <c r="D82" t="s">
        <v>460</v>
      </c>
      <c r="E82" t="str">
        <f t="shared" si="4"/>
        <v>電影票房</v>
      </c>
      <c r="F82" t="str">
        <f t="shared" si="5"/>
        <v>3.344 billion美元</v>
      </c>
      <c r="G82" t="str">
        <f t="shared" si="6"/>
        <v>書籍銷售</v>
      </c>
      <c r="H82" t="str">
        <f t="shared" si="7"/>
        <v>1.661 billion美元</v>
      </c>
      <c r="I82" t="s">
        <v>74</v>
      </c>
      <c r="J82" t="s">
        <v>461</v>
      </c>
      <c r="K82" t="s">
        <v>462</v>
      </c>
    </row>
    <row r="83" spans="1:11" x14ac:dyDescent="0.25">
      <c r="A83" t="s">
        <v>463</v>
      </c>
      <c r="B83" t="s">
        <v>71</v>
      </c>
      <c r="C83">
        <v>63.6</v>
      </c>
      <c r="D83" t="s">
        <v>465</v>
      </c>
      <c r="E83" t="str">
        <f t="shared" si="4"/>
        <v xml:space="preserve">授權商品 </v>
      </c>
      <c r="F83" t="str">
        <f t="shared" si="5"/>
        <v>5.39 billion美元</v>
      </c>
      <c r="G83" t="str">
        <f t="shared" si="6"/>
        <v>暴龍機</v>
      </c>
      <c r="H83" t="str">
        <f t="shared" si="7"/>
        <v>424.1 million美元</v>
      </c>
      <c r="I83" t="s">
        <v>466</v>
      </c>
      <c r="J83" t="s">
        <v>467</v>
      </c>
      <c r="K83" t="s">
        <v>468</v>
      </c>
    </row>
    <row r="84" spans="1:11" x14ac:dyDescent="0.25">
      <c r="A84" t="s">
        <v>469</v>
      </c>
      <c r="B84" t="s">
        <v>412</v>
      </c>
      <c r="C84">
        <v>63.5</v>
      </c>
      <c r="D84" t="s">
        <v>471</v>
      </c>
      <c r="E84" t="str">
        <f t="shared" si="4"/>
        <v xml:space="preserve">電影票房 </v>
      </c>
      <c r="F84" t="str">
        <f t="shared" si="5"/>
        <v>5.895 billion美元</v>
      </c>
      <c r="G84" t="str">
        <f t="shared" si="6"/>
        <v xml:space="preserve">家庭娛樂 </v>
      </c>
      <c r="H84" t="str">
        <f t="shared" si="7"/>
        <v>454 million美元</v>
      </c>
      <c r="I84" t="s">
        <v>35</v>
      </c>
      <c r="J84" t="s">
        <v>472</v>
      </c>
      <c r="K84" t="s">
        <v>473</v>
      </c>
    </row>
    <row r="85" spans="1:11" x14ac:dyDescent="0.25">
      <c r="A85" t="s">
        <v>474</v>
      </c>
      <c r="B85" t="s">
        <v>258</v>
      </c>
      <c r="C85">
        <v>62.2</v>
      </c>
      <c r="D85" t="s">
        <v>476</v>
      </c>
      <c r="E85" t="str">
        <f t="shared" si="4"/>
        <v xml:space="preserve">Musical theatre </v>
      </c>
      <c r="F85" t="str">
        <f t="shared" si="5"/>
        <v>6.06 billion美元</v>
      </c>
      <c r="G85" t="str">
        <f t="shared" si="6"/>
        <v>電影票房</v>
      </c>
      <c r="H85" t="str">
        <f t="shared" si="7"/>
        <v>155 million美元</v>
      </c>
      <c r="I85" t="s">
        <v>477</v>
      </c>
      <c r="J85" t="s">
        <v>478</v>
      </c>
      <c r="K85" t="s">
        <v>478</v>
      </c>
    </row>
    <row r="86" spans="1:11" x14ac:dyDescent="0.25">
      <c r="A86" t="s">
        <v>479</v>
      </c>
      <c r="B86" t="s">
        <v>8</v>
      </c>
      <c r="C86">
        <v>62</v>
      </c>
      <c r="D86" t="s">
        <v>481</v>
      </c>
      <c r="E86" t="str">
        <f t="shared" si="4"/>
        <v>Digital pets</v>
      </c>
      <c r="F86" t="str">
        <f t="shared" si="5"/>
        <v>2.955 billion美元</v>
      </c>
      <c r="G86" t="str">
        <f t="shared" si="6"/>
        <v xml:space="preserve">授權商品 </v>
      </c>
      <c r="H86" t="str">
        <f t="shared" si="7"/>
        <v>3.081 billion美元</v>
      </c>
      <c r="I86" t="s">
        <v>482</v>
      </c>
      <c r="J86" t="s">
        <v>483</v>
      </c>
      <c r="K86" t="s">
        <v>484</v>
      </c>
    </row>
    <row r="87" spans="1:11" x14ac:dyDescent="0.25">
      <c r="A87" t="s">
        <v>485</v>
      </c>
      <c r="B87" t="s">
        <v>123</v>
      </c>
      <c r="C87">
        <v>61.3</v>
      </c>
      <c r="D87" t="s">
        <v>487</v>
      </c>
      <c r="E87" t="str">
        <f t="shared" si="4"/>
        <v xml:space="preserve">電子遊戲 </v>
      </c>
      <c r="F87" t="str">
        <f t="shared" si="5"/>
        <v>6.131 billion美元</v>
      </c>
      <c r="G87" t="e">
        <f t="shared" si="6"/>
        <v>#N/A</v>
      </c>
      <c r="H87" t="e">
        <f t="shared" si="7"/>
        <v>#N/A</v>
      </c>
      <c r="I87" t="s">
        <v>10</v>
      </c>
      <c r="J87" t="s">
        <v>488</v>
      </c>
      <c r="K87" t="s">
        <v>488</v>
      </c>
    </row>
    <row r="88" spans="1:11" x14ac:dyDescent="0.25">
      <c r="A88" t="s">
        <v>489</v>
      </c>
      <c r="B88" t="s">
        <v>490</v>
      </c>
      <c r="C88">
        <v>60.5</v>
      </c>
      <c r="D88" t="s">
        <v>492</v>
      </c>
      <c r="E88" t="str">
        <f t="shared" si="4"/>
        <v>電子遊戲</v>
      </c>
      <c r="F88" t="str">
        <f t="shared" si="5"/>
        <v>3.21 billion美元</v>
      </c>
      <c r="G88" t="str">
        <f t="shared" si="6"/>
        <v>電影票房</v>
      </c>
      <c r="H88" t="str">
        <f t="shared" si="7"/>
        <v>173.6 million美元</v>
      </c>
      <c r="I88" t="s">
        <v>10</v>
      </c>
      <c r="J88" t="s">
        <v>493</v>
      </c>
      <c r="K88" t="s">
        <v>494</v>
      </c>
    </row>
    <row r="89" spans="1:11" x14ac:dyDescent="0.25">
      <c r="A89" t="s">
        <v>495</v>
      </c>
      <c r="B89" t="s">
        <v>174</v>
      </c>
      <c r="C89">
        <v>60.1</v>
      </c>
      <c r="D89" t="s">
        <v>497</v>
      </c>
      <c r="E89" t="str">
        <f t="shared" si="4"/>
        <v>漫畫雜誌</v>
      </c>
      <c r="F89" t="str">
        <f t="shared" si="5"/>
        <v>3.077 billion美元</v>
      </c>
      <c r="G89" t="str">
        <f t="shared" si="6"/>
        <v>漫畫卷</v>
      </c>
      <c r="H89" t="str">
        <f t="shared" si="7"/>
        <v>1.161 billion美元</v>
      </c>
      <c r="I89" t="s">
        <v>55</v>
      </c>
      <c r="J89" t="s">
        <v>498</v>
      </c>
      <c r="K89" t="s">
        <v>499</v>
      </c>
    </row>
    <row r="90" spans="1:11" x14ac:dyDescent="0.25">
      <c r="A90" t="s">
        <v>500</v>
      </c>
      <c r="B90" t="s">
        <v>8</v>
      </c>
      <c r="C90">
        <v>58.1</v>
      </c>
      <c r="D90" t="s">
        <v>502</v>
      </c>
      <c r="E90" t="str">
        <f t="shared" si="4"/>
        <v>電視收入</v>
      </c>
      <c r="F90" t="str">
        <f t="shared" si="5"/>
        <v>4.5 billion美元</v>
      </c>
      <c r="G90" t="str">
        <f t="shared" si="6"/>
        <v xml:space="preserve">書本銷售 </v>
      </c>
      <c r="H90" t="str">
        <f t="shared" si="7"/>
        <v>900 million美元</v>
      </c>
      <c r="I90" t="s">
        <v>74</v>
      </c>
      <c r="J90" t="s">
        <v>503</v>
      </c>
      <c r="K90" t="s">
        <v>504</v>
      </c>
    </row>
    <row r="91" spans="1:11" x14ac:dyDescent="0.25">
      <c r="A91" t="s">
        <v>505</v>
      </c>
      <c r="B91" t="s">
        <v>406</v>
      </c>
      <c r="C91">
        <v>58</v>
      </c>
      <c r="D91" t="s">
        <v>507</v>
      </c>
      <c r="E91" t="str">
        <f t="shared" si="4"/>
        <v xml:space="preserve">電影票房 </v>
      </c>
      <c r="F91" t="str">
        <f t="shared" si="5"/>
        <v>3.547 billion美元</v>
      </c>
      <c r="G91" t="str">
        <f t="shared" si="6"/>
        <v xml:space="preserve">家庭娛樂 </v>
      </c>
      <c r="H91" t="str">
        <f t="shared" si="7"/>
        <v>1.922 billion美元</v>
      </c>
      <c r="I91" t="s">
        <v>74</v>
      </c>
      <c r="J91" t="s">
        <v>508</v>
      </c>
      <c r="K91" t="s">
        <v>473</v>
      </c>
    </row>
    <row r="92" spans="1:11" x14ac:dyDescent="0.25">
      <c r="A92" t="s">
        <v>509</v>
      </c>
      <c r="B92" t="s">
        <v>8</v>
      </c>
      <c r="C92">
        <v>57</v>
      </c>
      <c r="D92" t="s">
        <v>511</v>
      </c>
      <c r="E92" t="str">
        <f t="shared" si="4"/>
        <v>電子遊戲</v>
      </c>
      <c r="F92" t="str">
        <f t="shared" si="5"/>
        <v>3.777 billion美元</v>
      </c>
      <c r="G92" t="str">
        <f t="shared" si="6"/>
        <v>電影票房</v>
      </c>
      <c r="H92" t="str">
        <f t="shared" si="7"/>
        <v>1.237 billion美元</v>
      </c>
      <c r="I92" t="s">
        <v>10</v>
      </c>
      <c r="J92" t="s">
        <v>512</v>
      </c>
      <c r="K92" t="s">
        <v>513</v>
      </c>
    </row>
    <row r="93" spans="1:11" x14ac:dyDescent="0.25">
      <c r="A93" t="s">
        <v>514</v>
      </c>
      <c r="B93" t="s">
        <v>515</v>
      </c>
      <c r="C93">
        <v>54.3</v>
      </c>
      <c r="D93" t="s">
        <v>517</v>
      </c>
      <c r="E93" t="str">
        <f t="shared" si="4"/>
        <v xml:space="preserve">電子遊戲 </v>
      </c>
      <c r="F93" t="str">
        <f t="shared" si="5"/>
        <v>5.428 billion美元</v>
      </c>
      <c r="G93" t="e">
        <f t="shared" si="6"/>
        <v>#N/A</v>
      </c>
      <c r="H93" t="e">
        <f t="shared" si="7"/>
        <v>#N/A</v>
      </c>
      <c r="I93" t="s">
        <v>10</v>
      </c>
      <c r="J93" t="s">
        <v>518</v>
      </c>
      <c r="K93" t="s">
        <v>519</v>
      </c>
    </row>
    <row r="94" spans="1:11" x14ac:dyDescent="0.25">
      <c r="A94" t="s">
        <v>520</v>
      </c>
      <c r="B94" t="s">
        <v>174</v>
      </c>
      <c r="C94">
        <v>52.2</v>
      </c>
      <c r="D94" t="s">
        <v>522</v>
      </c>
      <c r="E94" t="str">
        <f t="shared" si="4"/>
        <v xml:space="preserve">TV syndication </v>
      </c>
      <c r="F94" t="str">
        <f t="shared" si="5"/>
        <v>3.5 billion美元</v>
      </c>
      <c r="G94" t="str">
        <f t="shared" si="6"/>
        <v xml:space="preserve">TV advertising </v>
      </c>
      <c r="H94" t="str">
        <f t="shared" si="7"/>
        <v>1.166 billion美元</v>
      </c>
      <c r="I94" t="s">
        <v>170</v>
      </c>
      <c r="J94" t="s">
        <v>523</v>
      </c>
      <c r="K94" t="s">
        <v>524</v>
      </c>
    </row>
    <row r="95" spans="1:11" x14ac:dyDescent="0.25">
      <c r="A95" t="s">
        <v>525</v>
      </c>
      <c r="B95" t="s">
        <v>324</v>
      </c>
      <c r="C95">
        <v>52</v>
      </c>
      <c r="D95" t="s">
        <v>527</v>
      </c>
      <c r="E95" t="str">
        <f t="shared" si="4"/>
        <v xml:space="preserve">電子遊戲 </v>
      </c>
      <c r="F95" t="str">
        <f t="shared" si="5"/>
        <v>5.2 billion美元</v>
      </c>
      <c r="G95" t="e">
        <f t="shared" si="6"/>
        <v>#N/A</v>
      </c>
      <c r="H95" t="e">
        <f t="shared" si="7"/>
        <v>#N/A</v>
      </c>
      <c r="I95" t="s">
        <v>10</v>
      </c>
      <c r="J95" t="s">
        <v>295</v>
      </c>
      <c r="K95" t="s">
        <v>295</v>
      </c>
    </row>
    <row r="96" spans="1:11" x14ac:dyDescent="0.25">
      <c r="A96" t="s">
        <v>528</v>
      </c>
      <c r="B96" t="s">
        <v>59</v>
      </c>
      <c r="C96">
        <v>50.5</v>
      </c>
      <c r="D96" t="s">
        <v>530</v>
      </c>
      <c r="E96" t="str">
        <f t="shared" si="4"/>
        <v xml:space="preserve">零售銷售 </v>
      </c>
      <c r="F96" t="str">
        <f t="shared" si="5"/>
        <v>5 billion美元</v>
      </c>
      <c r="G96" t="str">
        <f t="shared" si="6"/>
        <v xml:space="preserve">電影票房 </v>
      </c>
      <c r="H96" t="str">
        <f t="shared" si="7"/>
        <v>52 million美元</v>
      </c>
      <c r="I96" t="s">
        <v>531</v>
      </c>
      <c r="J96" t="s">
        <v>532</v>
      </c>
      <c r="K96" t="s">
        <v>532</v>
      </c>
    </row>
    <row r="97" spans="1:11" x14ac:dyDescent="0.25">
      <c r="A97" t="s">
        <v>533</v>
      </c>
      <c r="B97" t="s">
        <v>46</v>
      </c>
      <c r="C97">
        <v>50</v>
      </c>
      <c r="D97" t="s">
        <v>535</v>
      </c>
      <c r="E97" t="str">
        <f t="shared" si="4"/>
        <v xml:space="preserve">電子遊戲 </v>
      </c>
      <c r="F97" t="str">
        <f t="shared" si="5"/>
        <v>5 billion美元</v>
      </c>
      <c r="G97" t="e">
        <f t="shared" si="6"/>
        <v>#N/A</v>
      </c>
      <c r="H97" t="e">
        <f t="shared" si="7"/>
        <v>#N/A</v>
      </c>
      <c r="I97" t="s">
        <v>10</v>
      </c>
      <c r="J97" t="s">
        <v>536</v>
      </c>
      <c r="K97" t="s">
        <v>295</v>
      </c>
    </row>
    <row r="98" spans="1:11" x14ac:dyDescent="0.25">
      <c r="A98" t="s">
        <v>537</v>
      </c>
      <c r="B98" t="s">
        <v>324</v>
      </c>
      <c r="C98">
        <v>50</v>
      </c>
      <c r="D98" t="s">
        <v>538</v>
      </c>
      <c r="E98" t="str">
        <f t="shared" si="4"/>
        <v xml:space="preserve">零售銷售 </v>
      </c>
      <c r="F98" t="str">
        <f t="shared" si="5"/>
        <v>5 billion美元</v>
      </c>
      <c r="G98" t="e">
        <f t="shared" si="6"/>
        <v>#N/A</v>
      </c>
      <c r="H98" t="e">
        <f t="shared" si="7"/>
        <v>#N/A</v>
      </c>
      <c r="I98" t="s">
        <v>81</v>
      </c>
      <c r="J98" t="s">
        <v>430</v>
      </c>
      <c r="K98" t="s">
        <v>539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全球IP排名 from Wiki原始</vt:lpstr>
      <vt:lpstr>全球IP排名 from Wiki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dancingpanda</cp:lastModifiedBy>
  <dcterms:created xsi:type="dcterms:W3CDTF">2025-07-15T02:53:54Z</dcterms:created>
  <dcterms:modified xsi:type="dcterms:W3CDTF">2025-07-15T08:48:04Z</dcterms:modified>
</cp:coreProperties>
</file>