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6155" windowHeight="6840" firstSheet="1" activeTab="1"/>
  </bookViews>
  <sheets>
    <sheet name="__xxLocalOptionsxx" sheetId="26" state="hidden" r:id="rId1"/>
    <sheet name="Q1.sym" sheetId="4" r:id="rId2"/>
    <sheet name="Q1results.csv" sheetId="24" r:id="rId3"/>
    <sheet name="Q2.sym" sheetId="11" r:id="rId4"/>
    <sheet name="Q2Results.csv" sheetId="15" r:id="rId5"/>
    <sheet name="Q3.sym" sheetId="16" r:id="rId6"/>
    <sheet name="Q3Results.csv" sheetId="20" r:id="rId7"/>
    <sheet name="sym_Errors" sheetId="31" r:id="rId8"/>
  </sheets>
  <definedNames>
    <definedName name="Q1resultscsv" localSheetId="2">Q1results.csv!$A$1:$B$22</definedName>
    <definedName name="Q1sym" localSheetId="1">Q1.sym!$A$1:$A$13</definedName>
    <definedName name="Q2Resultscsv" localSheetId="4">Q2Results.csv!$A$1:$D$12</definedName>
    <definedName name="Q2sym" localSheetId="3">Q2.sym!$A$1:$A$15</definedName>
    <definedName name="Q3Resultscsv" localSheetId="6">Q3Results.csv!$A$1:$B$22</definedName>
    <definedName name="Q3sym" localSheetId="5">Q3.sym!$A$1:$A$12</definedName>
  </definedNames>
  <calcPr calcId="125725"/>
</workbook>
</file>

<file path=xl/calcChain.xml><?xml version="1.0" encoding="utf-8"?>
<calcChain xmlns="http://schemas.openxmlformats.org/spreadsheetml/2006/main">
  <c r="I26" i="16"/>
  <c r="L37" i="4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F18"/>
  <c r="F19" s="1"/>
  <c r="G18"/>
  <c r="G17"/>
  <c r="H18"/>
  <c r="I18"/>
  <c r="J18"/>
  <c r="K18"/>
  <c r="O18" s="1"/>
  <c r="J17"/>
  <c r="I17"/>
  <c r="H17"/>
  <c r="K17" s="1"/>
  <c r="N17" s="1"/>
  <c r="H6" i="1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G7"/>
  <c r="H7" s="1"/>
  <c r="F20" i="4" l="1"/>
  <c r="G19"/>
  <c r="H19"/>
  <c r="I19"/>
  <c r="J19"/>
  <c r="G8" i="16"/>
  <c r="N18" i="4"/>
  <c r="H8" i="16" l="1"/>
  <c r="G9"/>
  <c r="F21" i="4"/>
  <c r="G20"/>
  <c r="H20"/>
  <c r="I20"/>
  <c r="J20"/>
  <c r="K19"/>
  <c r="O19" l="1"/>
  <c r="N19"/>
  <c r="F22"/>
  <c r="G21"/>
  <c r="H21"/>
  <c r="I21"/>
  <c r="J21"/>
  <c r="H9" i="16"/>
  <c r="G10"/>
  <c r="K20" i="4"/>
  <c r="O20" l="1"/>
  <c r="N20"/>
  <c r="H10" i="16"/>
  <c r="G11"/>
  <c r="G22" i="4"/>
  <c r="H22"/>
  <c r="I22"/>
  <c r="J22"/>
  <c r="F23"/>
  <c r="K21"/>
  <c r="O21" l="1"/>
  <c r="N21"/>
  <c r="G23"/>
  <c r="H23"/>
  <c r="I23"/>
  <c r="J23"/>
  <c r="F24"/>
  <c r="H11" i="16"/>
  <c r="G12"/>
  <c r="K22" i="4"/>
  <c r="O22" l="1"/>
  <c r="N22"/>
  <c r="H12" i="16"/>
  <c r="G13"/>
  <c r="G24" i="4"/>
  <c r="H24"/>
  <c r="I24"/>
  <c r="J24"/>
  <c r="F25"/>
  <c r="K23"/>
  <c r="O23" l="1"/>
  <c r="N23"/>
  <c r="G25"/>
  <c r="H25"/>
  <c r="I25"/>
  <c r="J25"/>
  <c r="F26"/>
  <c r="H13" i="16"/>
  <c r="G14"/>
  <c r="K24" i="4"/>
  <c r="O24" l="1"/>
  <c r="N24"/>
  <c r="H14" i="16"/>
  <c r="G15"/>
  <c r="G26" i="4"/>
  <c r="H26"/>
  <c r="I26"/>
  <c r="J26"/>
  <c r="F27"/>
  <c r="K25"/>
  <c r="O25" l="1"/>
  <c r="N25"/>
  <c r="G27"/>
  <c r="H27"/>
  <c r="I27"/>
  <c r="J27"/>
  <c r="F28"/>
  <c r="H15" i="16"/>
  <c r="G16"/>
  <c r="K26" i="4"/>
  <c r="O26" l="1"/>
  <c r="N26"/>
  <c r="H16" i="16"/>
  <c r="G17"/>
  <c r="G28" i="4"/>
  <c r="H28"/>
  <c r="I28"/>
  <c r="J28"/>
  <c r="F29"/>
  <c r="K27"/>
  <c r="O27" l="1"/>
  <c r="N27"/>
  <c r="G29"/>
  <c r="H29"/>
  <c r="I29"/>
  <c r="J29"/>
  <c r="F30"/>
  <c r="H17" i="16"/>
  <c r="G18"/>
  <c r="K28" i="4"/>
  <c r="O28" l="1"/>
  <c r="N28"/>
  <c r="H18" i="16"/>
  <c r="G19"/>
  <c r="G30" i="4"/>
  <c r="H30"/>
  <c r="I30"/>
  <c r="J30"/>
  <c r="F31"/>
  <c r="K29"/>
  <c r="O29" l="1"/>
  <c r="N29"/>
  <c r="G31"/>
  <c r="H31"/>
  <c r="I31"/>
  <c r="J31"/>
  <c r="F32"/>
  <c r="H19" i="16"/>
  <c r="G20"/>
  <c r="K30" i="4"/>
  <c r="O30" l="1"/>
  <c r="N30"/>
  <c r="H20" i="16"/>
  <c r="G21"/>
  <c r="G32" i="4"/>
  <c r="H32"/>
  <c r="I32"/>
  <c r="J32"/>
  <c r="F33"/>
  <c r="K31"/>
  <c r="O31" l="1"/>
  <c r="N31"/>
  <c r="G33"/>
  <c r="H33"/>
  <c r="I33"/>
  <c r="J33"/>
  <c r="F34"/>
  <c r="H21" i="16"/>
  <c r="G22"/>
  <c r="K32" i="4"/>
  <c r="O32" l="1"/>
  <c r="N32"/>
  <c r="H22" i="16"/>
  <c r="G23"/>
  <c r="G34" i="4"/>
  <c r="H34"/>
  <c r="I34"/>
  <c r="J34"/>
  <c r="F35"/>
  <c r="K33"/>
  <c r="O33" l="1"/>
  <c r="N33"/>
  <c r="G35"/>
  <c r="H35"/>
  <c r="I35"/>
  <c r="J35"/>
  <c r="F36"/>
  <c r="H23" i="16"/>
  <c r="G24"/>
  <c r="K34" i="4"/>
  <c r="O34" l="1"/>
  <c r="N34"/>
  <c r="H24" i="16"/>
  <c r="G25"/>
  <c r="G36" i="4"/>
  <c r="H36"/>
  <c r="I36"/>
  <c r="J36"/>
  <c r="F37"/>
  <c r="K35"/>
  <c r="O35" l="1"/>
  <c r="N35"/>
  <c r="G37"/>
  <c r="H37"/>
  <c r="I37"/>
  <c r="J37"/>
  <c r="H25" i="16"/>
  <c r="G26"/>
  <c r="H26" s="1"/>
  <c r="K36" i="4"/>
  <c r="O36" l="1"/>
  <c r="N36"/>
  <c r="K37"/>
  <c r="O37" l="1"/>
  <c r="N37"/>
</calcChain>
</file>

<file path=xl/sharedStrings.xml><?xml version="1.0" encoding="utf-8"?>
<sst xmlns="http://schemas.openxmlformats.org/spreadsheetml/2006/main" count="70" uniqueCount="54">
  <si>
    <t>// comparison to analytical solution</t>
  </si>
  <si>
    <t>dy/dt=-2*t^3+12*t^2-20*t+8.5</t>
  </si>
  <si>
    <t>start t=0</t>
  </si>
  <si>
    <t>t</t>
  </si>
  <si>
    <t>y</t>
  </si>
  <si>
    <t>Description</t>
  </si>
  <si>
    <t>ErrCode</t>
  </si>
  <si>
    <t>Line</t>
  </si>
  <si>
    <t>XPosition</t>
  </si>
  <si>
    <t>StreamName</t>
  </si>
  <si>
    <t>Number of errors = 0</t>
  </si>
  <si>
    <t>UseLocalPrefix</t>
  </si>
  <si>
    <t>LocalPrefix</t>
  </si>
  <si>
    <t>sym</t>
  </si>
  <si>
    <t>HideLocalModels</t>
  </si>
  <si>
    <t>AutoOrganiseSheets</t>
  </si>
  <si>
    <t>LastRunVersion</t>
  </si>
  <si>
    <t>ExtraDebug</t>
  </si>
  <si>
    <t>OrderOfSheets</t>
  </si>
  <si>
    <t>solver RK4 step 1E-5</t>
  </si>
  <si>
    <t>start y=0</t>
  </si>
  <si>
    <t>// Q2.sym  - very simple examples</t>
  </si>
  <si>
    <t>dy/dt=t^2</t>
  </si>
  <si>
    <t>dz/dt=t</t>
  </si>
  <si>
    <t>start z=0</t>
  </si>
  <si>
    <t>stop t&gt;5.1</t>
  </si>
  <si>
    <t>z</t>
  </si>
  <si>
    <t>dw/dt=0</t>
  </si>
  <si>
    <t>start w=0</t>
  </si>
  <si>
    <t>record t,y,z,w as "Q2Results.csv" for t every 0.5</t>
  </si>
  <si>
    <t>w</t>
  </si>
  <si>
    <t>// Q3.sym</t>
  </si>
  <si>
    <t>dy/dt=2*t</t>
  </si>
  <si>
    <t>stop t&gt;10.1</t>
  </si>
  <si>
    <t>record t,y as "Q3Results.csv" for t every 0.5</t>
  </si>
  <si>
    <t>y sim</t>
  </si>
  <si>
    <t>y=t^2</t>
  </si>
  <si>
    <t>dy/dt=2t</t>
  </si>
  <si>
    <t>4t^3</t>
  </si>
  <si>
    <t>-10t^2</t>
  </si>
  <si>
    <t>8.5t</t>
  </si>
  <si>
    <t>-t^4/2</t>
  </si>
  <si>
    <t>y analytical</t>
  </si>
  <si>
    <t>y simulated</t>
  </si>
  <si>
    <t>Diff</t>
  </si>
  <si>
    <t>record t,y as "Q1results.csv" for t every 0.5</t>
  </si>
  <si>
    <t>From Q1Results.csv</t>
  </si>
  <si>
    <t>Diff percent</t>
  </si>
  <si>
    <t>pace 0.1</t>
  </si>
  <si>
    <t>false</t>
  </si>
  <si>
    <t>ListResults</t>
  </si>
  <si>
    <t>RMCS</t>
  </si>
  <si>
    <t>true</t>
  </si>
  <si>
    <t>1#13#Q1results.csv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</si>
</sst>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quotePrefix="1"/>
    <xf numFmtId="11" fontId="0" fillId="0" borderId="0" xfId="0" applyNumberFormat="1"/>
    <xf numFmtId="0" fontId="2" fillId="0" borderId="0" xfId="0" quotePrefix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826625386996904"/>
          <c:y val="0.10460251046025104"/>
          <c:w val="0.7678018575851393"/>
          <c:h val="0.72803347280334729"/>
        </c:manualLayout>
      </c:layout>
      <c:scatterChart>
        <c:scatterStyle val="lineMarker"/>
        <c:ser>
          <c:idx val="0"/>
          <c:order val="0"/>
          <c:tx>
            <c:strRef>
              <c:f>'Q1.sym'!$K$16</c:f>
              <c:strCache>
                <c:ptCount val="1"/>
                <c:pt idx="0">
                  <c:v>y analytical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'Q1.sym'!$F$17:$F$37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'Q1.sym'!$K$17:$K$37</c:f>
              <c:numCache>
                <c:formatCode>General</c:formatCode>
                <c:ptCount val="21"/>
                <c:pt idx="0">
                  <c:v>0</c:v>
                </c:pt>
                <c:pt idx="1">
                  <c:v>2.21875</c:v>
                </c:pt>
                <c:pt idx="2">
                  <c:v>2</c:v>
                </c:pt>
                <c:pt idx="3">
                  <c:v>1.21875</c:v>
                </c:pt>
                <c:pt idx="4">
                  <c:v>1</c:v>
                </c:pt>
                <c:pt idx="5">
                  <c:v>1.71875</c:v>
                </c:pt>
                <c:pt idx="6">
                  <c:v>3</c:v>
                </c:pt>
                <c:pt idx="7">
                  <c:v>3.71875</c:v>
                </c:pt>
                <c:pt idx="8">
                  <c:v>2</c:v>
                </c:pt>
                <c:pt idx="9">
                  <c:v>-4.78125</c:v>
                </c:pt>
                <c:pt idx="10">
                  <c:v>-20</c:v>
                </c:pt>
                <c:pt idx="11">
                  <c:v>-47.78125</c:v>
                </c:pt>
                <c:pt idx="12">
                  <c:v>-93</c:v>
                </c:pt>
                <c:pt idx="13">
                  <c:v>-161.28125</c:v>
                </c:pt>
                <c:pt idx="14">
                  <c:v>-259</c:v>
                </c:pt>
                <c:pt idx="15">
                  <c:v>-393.28125</c:v>
                </c:pt>
                <c:pt idx="16">
                  <c:v>-572</c:v>
                </c:pt>
                <c:pt idx="17">
                  <c:v>-803.78125</c:v>
                </c:pt>
                <c:pt idx="18">
                  <c:v>-1098</c:v>
                </c:pt>
                <c:pt idx="19">
                  <c:v>-1464.78125</c:v>
                </c:pt>
                <c:pt idx="20">
                  <c:v>-1915</c:v>
                </c:pt>
              </c:numCache>
            </c:numRef>
          </c:yVal>
        </c:ser>
        <c:ser>
          <c:idx val="1"/>
          <c:order val="1"/>
          <c:tx>
            <c:strRef>
              <c:f>'Q1.sym'!$L$16</c:f>
              <c:strCache>
                <c:ptCount val="1"/>
                <c:pt idx="0">
                  <c:v>y simulated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'Q1.sym'!$F$17:$F$37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'Q1.sym'!$L$17:$L$36</c:f>
              <c:numCache>
                <c:formatCode>General</c:formatCode>
                <c:ptCount val="20"/>
                <c:pt idx="0">
                  <c:v>0</c:v>
                </c:pt>
                <c:pt idx="1">
                  <c:v>2.2187500000018998</c:v>
                </c:pt>
                <c:pt idx="2">
                  <c:v>2.0000000000033999</c:v>
                </c:pt>
                <c:pt idx="3">
                  <c:v>1.2187500000085001</c:v>
                </c:pt>
                <c:pt idx="4">
                  <c:v>1.00000000001</c:v>
                </c:pt>
                <c:pt idx="5">
                  <c:v>1.7187500000372</c:v>
                </c:pt>
                <c:pt idx="6">
                  <c:v>3.0000000000856</c:v>
                </c:pt>
                <c:pt idx="7">
                  <c:v>3.7187500001128999</c:v>
                </c:pt>
                <c:pt idx="8">
                  <c:v>2.0000000000478</c:v>
                </c:pt>
                <c:pt idx="9">
                  <c:v>-4.7812500002088996</c:v>
                </c:pt>
                <c:pt idx="10">
                  <c:v>-20.000000000785001</c:v>
                </c:pt>
                <c:pt idx="11">
                  <c:v>-47.781250001837002</c:v>
                </c:pt>
                <c:pt idx="12">
                  <c:v>-93.000000003549999</c:v>
                </c:pt>
                <c:pt idx="13">
                  <c:v>-161.28125000612999</c:v>
                </c:pt>
                <c:pt idx="14">
                  <c:v>-259.00000000983999</c:v>
                </c:pt>
                <c:pt idx="15">
                  <c:v>-393.28125001491998</c:v>
                </c:pt>
                <c:pt idx="16">
                  <c:v>-572.00000002168997</c:v>
                </c:pt>
                <c:pt idx="17">
                  <c:v>-803.78125003045</c:v>
                </c:pt>
                <c:pt idx="18">
                  <c:v>-1098.0000000416001</c:v>
                </c:pt>
                <c:pt idx="19">
                  <c:v>-1464.7812500555001</c:v>
                </c:pt>
              </c:numCache>
            </c:numRef>
          </c:yVal>
        </c:ser>
        <c:axId val="92184960"/>
        <c:axId val="93594752"/>
      </c:scatterChart>
      <c:valAx>
        <c:axId val="92184960"/>
        <c:scaling>
          <c:orientation val="minMax"/>
          <c:max val="1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</a:t>
                </a:r>
              </a:p>
            </c:rich>
          </c:tx>
          <c:layout>
            <c:manualLayout>
              <c:xMode val="edge"/>
              <c:yMode val="edge"/>
              <c:x val="0.55417956656346745"/>
              <c:y val="0.8744769874476987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594752"/>
        <c:crosses val="autoZero"/>
        <c:crossBetween val="midCat"/>
      </c:valAx>
      <c:valAx>
        <c:axId val="93594752"/>
        <c:scaling>
          <c:orientation val="minMax"/>
          <c:max val="10"/>
          <c:min val="-2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y</a:t>
                </a:r>
              </a:p>
            </c:rich>
          </c:tx>
          <c:layout>
            <c:manualLayout>
              <c:xMode val="edge"/>
              <c:yMode val="edge"/>
              <c:x val="2.7863777089783281E-2"/>
              <c:y val="0.451882845188284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184960"/>
        <c:crosses val="autoZero"/>
        <c:crossBetween val="midCat"/>
        <c:majorUnit val="5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826625386996901"/>
          <c:y val="0.85355648535564854"/>
          <c:w val="0.2260061919504644"/>
          <c:h val="0.1129707112970711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0015898251192369"/>
          <c:y val="6.3829934595556748E-2"/>
          <c:w val="0.78537360890302066"/>
          <c:h val="0.82742507809055044"/>
        </c:manualLayout>
      </c:layout>
      <c:scatterChart>
        <c:scatterStyle val="lineMarker"/>
        <c:ser>
          <c:idx val="0"/>
          <c:order val="0"/>
          <c:tx>
            <c:strRef>
              <c:f>Q2Results.csv!$B$1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Q2Results.csv!$A$2:$A$11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Q2Results.csv!$B$2:$B$11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4.1666666666828001E-2</c:v>
                </c:pt>
                <c:pt idx="2" formatCode="General">
                  <c:v>0.33333333333158</c:v>
                </c:pt>
                <c:pt idx="3" formatCode="General">
                  <c:v>1.1249999999931</c:v>
                </c:pt>
                <c:pt idx="4" formatCode="General">
                  <c:v>2.6666666666497001</c:v>
                </c:pt>
                <c:pt idx="5" formatCode="General">
                  <c:v>5.2083333334126003</c:v>
                </c:pt>
                <c:pt idx="6" formatCode="General">
                  <c:v>9.0000000002227001</c:v>
                </c:pt>
                <c:pt idx="7" formatCode="General">
                  <c:v>14.29166666709</c:v>
                </c:pt>
                <c:pt idx="8" formatCode="General">
                  <c:v>21.333333334022001</c:v>
                </c:pt>
                <c:pt idx="9" formatCode="General">
                  <c:v>30.375000001031001</c:v>
                </c:pt>
              </c:numCache>
            </c:numRef>
          </c:yVal>
        </c:ser>
        <c:ser>
          <c:idx val="1"/>
          <c:order val="1"/>
          <c:tx>
            <c:strRef>
              <c:f>Q2Results.csv!$C$1</c:f>
              <c:strCache>
                <c:ptCount val="1"/>
                <c:pt idx="0">
                  <c:v>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Q2Results.csv!$A$2:$A$11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Q2Results.csv!$C$2:$C$11</c:f>
              <c:numCache>
                <c:formatCode>General</c:formatCode>
                <c:ptCount val="10"/>
                <c:pt idx="0">
                  <c:v>0</c:v>
                </c:pt>
                <c:pt idx="1">
                  <c:v>0.12500000000040001</c:v>
                </c:pt>
                <c:pt idx="2">
                  <c:v>0.49999999999793998</c:v>
                </c:pt>
                <c:pt idx="3">
                  <c:v>1.1249999999938001</c:v>
                </c:pt>
                <c:pt idx="4">
                  <c:v>1.9999999999881</c:v>
                </c:pt>
                <c:pt idx="5">
                  <c:v>3.1250000000306999</c:v>
                </c:pt>
                <c:pt idx="6">
                  <c:v>4.5000000000828004</c:v>
                </c:pt>
                <c:pt idx="7">
                  <c:v>6.1250000001442997</c:v>
                </c:pt>
                <c:pt idx="8">
                  <c:v>8.0000000002152998</c:v>
                </c:pt>
                <c:pt idx="9">
                  <c:v>10.125000000296</c:v>
                </c:pt>
              </c:numCache>
            </c:numRef>
          </c:yVal>
        </c:ser>
        <c:axId val="99576448"/>
        <c:axId val="101254272"/>
      </c:scatterChart>
      <c:valAx>
        <c:axId val="995764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54272"/>
        <c:crosses val="autoZero"/>
        <c:crossBetween val="midCat"/>
      </c:valAx>
      <c:valAx>
        <c:axId val="1012542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76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55961844197142"/>
          <c:y val="0.42553289730371163"/>
          <c:w val="7.472178060413355E-2"/>
          <c:h val="0.1063832243259279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8.6175942549371637E-2"/>
          <c:y val="6.9149025968544775E-2"/>
          <c:w val="0.74147217235188512"/>
          <c:h val="0.81383084409133466"/>
        </c:manualLayout>
      </c:layout>
      <c:scatterChart>
        <c:scatterStyle val="lineMarker"/>
        <c:ser>
          <c:idx val="0"/>
          <c:order val="0"/>
          <c:tx>
            <c:strRef>
              <c:f>'Q3.sym'!$H$5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'Q3.sym'!$G$6:$G$26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'Q3.sym'!$H$6:$H$26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2.25</c:v>
                </c:pt>
                <c:pt idx="4">
                  <c:v>4</c:v>
                </c:pt>
                <c:pt idx="5">
                  <c:v>6.25</c:v>
                </c:pt>
                <c:pt idx="6">
                  <c:v>9</c:v>
                </c:pt>
                <c:pt idx="7">
                  <c:v>12.25</c:v>
                </c:pt>
                <c:pt idx="8">
                  <c:v>16</c:v>
                </c:pt>
                <c:pt idx="9">
                  <c:v>20.25</c:v>
                </c:pt>
                <c:pt idx="10">
                  <c:v>25</c:v>
                </c:pt>
                <c:pt idx="11">
                  <c:v>30.25</c:v>
                </c:pt>
                <c:pt idx="12">
                  <c:v>36</c:v>
                </c:pt>
                <c:pt idx="13">
                  <c:v>42.25</c:v>
                </c:pt>
                <c:pt idx="14">
                  <c:v>49</c:v>
                </c:pt>
                <c:pt idx="15">
                  <c:v>56.25</c:v>
                </c:pt>
                <c:pt idx="16">
                  <c:v>64</c:v>
                </c:pt>
                <c:pt idx="17">
                  <c:v>72.25</c:v>
                </c:pt>
                <c:pt idx="18">
                  <c:v>81</c:v>
                </c:pt>
                <c:pt idx="19">
                  <c:v>90.25</c:v>
                </c:pt>
                <c:pt idx="20">
                  <c:v>100</c:v>
                </c:pt>
              </c:numCache>
            </c:numRef>
          </c:yVal>
        </c:ser>
        <c:ser>
          <c:idx val="1"/>
          <c:order val="1"/>
          <c:tx>
            <c:strRef>
              <c:f>'Q3.sym'!$I$5</c:f>
              <c:strCache>
                <c:ptCount val="1"/>
                <c:pt idx="0">
                  <c:v>y sim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'Q3.sym'!$G$6:$G$26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'Q3.sym'!$I$6:$I$25</c:f>
              <c:numCache>
                <c:formatCode>General</c:formatCode>
                <c:ptCount val="20"/>
                <c:pt idx="0">
                  <c:v>0</c:v>
                </c:pt>
                <c:pt idx="1">
                  <c:v>0.25000000000080003</c:v>
                </c:pt>
                <c:pt idx="2">
                  <c:v>0.99999999999587996</c:v>
                </c:pt>
                <c:pt idx="3">
                  <c:v>2.2499999999877001</c:v>
                </c:pt>
                <c:pt idx="4">
                  <c:v>3.9999999999761999</c:v>
                </c:pt>
                <c:pt idx="5">
                  <c:v>6.2500000000613998</c:v>
                </c:pt>
                <c:pt idx="6">
                  <c:v>9.0000000001654996</c:v>
                </c:pt>
                <c:pt idx="7">
                  <c:v>12.250000000289001</c:v>
                </c:pt>
                <c:pt idx="8">
                  <c:v>16.000000000431001</c:v>
                </c:pt>
                <c:pt idx="9">
                  <c:v>20.250000000591001</c:v>
                </c:pt>
                <c:pt idx="10">
                  <c:v>25.000000000770999</c:v>
                </c:pt>
                <c:pt idx="11">
                  <c:v>30.250000000970001</c:v>
                </c:pt>
                <c:pt idx="12">
                  <c:v>36.000000001187999</c:v>
                </c:pt>
                <c:pt idx="13">
                  <c:v>42.250000001423999</c:v>
                </c:pt>
                <c:pt idx="14">
                  <c:v>49.00000000168</c:v>
                </c:pt>
                <c:pt idx="15">
                  <c:v>56.250000001954</c:v>
                </c:pt>
                <c:pt idx="16">
                  <c:v>64.000000002248001</c:v>
                </c:pt>
                <c:pt idx="17">
                  <c:v>72.25000000256</c:v>
                </c:pt>
                <c:pt idx="18">
                  <c:v>81.000000002890999</c:v>
                </c:pt>
                <c:pt idx="19">
                  <c:v>90.250000003240999</c:v>
                </c:pt>
              </c:numCache>
            </c:numRef>
          </c:yVal>
        </c:ser>
        <c:axId val="101391744"/>
        <c:axId val="86544768"/>
      </c:scatterChart>
      <c:valAx>
        <c:axId val="1013917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44768"/>
        <c:crosses val="autoZero"/>
        <c:crossBetween val="midCat"/>
      </c:valAx>
      <c:valAx>
        <c:axId val="86544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917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55475763016154"/>
          <c:y val="0.42287288957686997"/>
          <c:w val="0.12208258527827648"/>
          <c:h val="0.109042694796551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0</xdr:row>
      <xdr:rowOff>19050</xdr:rowOff>
    </xdr:from>
    <xdr:to>
      <xdr:col>17</xdr:col>
      <xdr:colOff>142875</xdr:colOff>
      <xdr:row>14</xdr:row>
      <xdr:rowOff>28575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0</xdr:row>
      <xdr:rowOff>76200</xdr:rowOff>
    </xdr:from>
    <xdr:to>
      <xdr:col>12</xdr:col>
      <xdr:colOff>514350</xdr:colOff>
      <xdr:row>6</xdr:row>
      <xdr:rowOff>19050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2771775" y="76200"/>
          <a:ext cx="5314950" cy="9144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Q1.sym is a comparison of an analytical integration of a single equation with a numerically integrated solution.</a:t>
          </a: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 Note this order of equation evaluates accurately for this solver - but this does not mean that  errors might not build up for other equations, for example high order equations. 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</xdr:row>
      <xdr:rowOff>133350</xdr:rowOff>
    </xdr:from>
    <xdr:to>
      <xdr:col>15</xdr:col>
      <xdr:colOff>266700</xdr:colOff>
      <xdr:row>26</xdr:row>
      <xdr:rowOff>114300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3</xdr:row>
      <xdr:rowOff>123825</xdr:rowOff>
    </xdr:from>
    <xdr:to>
      <xdr:col>18</xdr:col>
      <xdr:colOff>390525</xdr:colOff>
      <xdr:row>25</xdr:row>
      <xdr:rowOff>142875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2.75"/>
  <sheetData>
    <row r="1" spans="1:2">
      <c r="A1" t="s">
        <v>15</v>
      </c>
      <c r="B1" s="2" t="s">
        <v>49</v>
      </c>
    </row>
    <row r="2" spans="1:2">
      <c r="A2" t="s">
        <v>17</v>
      </c>
      <c r="B2" s="2" t="s">
        <v>49</v>
      </c>
    </row>
    <row r="3" spans="1:2">
      <c r="A3" t="s">
        <v>14</v>
      </c>
      <c r="B3" s="2" t="s">
        <v>49</v>
      </c>
    </row>
    <row r="4" spans="1:2">
      <c r="A4" t="s">
        <v>16</v>
      </c>
      <c r="B4">
        <v>2.0599999427795401</v>
      </c>
    </row>
    <row r="5" spans="1:2">
      <c r="A5" t="s">
        <v>50</v>
      </c>
      <c r="B5" t="s">
        <v>53</v>
      </c>
    </row>
    <row r="6" spans="1:2">
      <c r="A6" t="s">
        <v>12</v>
      </c>
      <c r="B6" t="s">
        <v>13</v>
      </c>
    </row>
    <row r="7" spans="1:2">
      <c r="A7" t="s">
        <v>18</v>
      </c>
      <c r="B7" t="s">
        <v>51</v>
      </c>
    </row>
    <row r="8" spans="1:2">
      <c r="A8" t="s">
        <v>11</v>
      </c>
      <c r="B8" s="2" t="s">
        <v>52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7"/>
  <sheetViews>
    <sheetView tabSelected="1" workbookViewId="0">
      <selection activeCell="Q24" sqref="Q24"/>
    </sheetView>
  </sheetViews>
  <sheetFormatPr defaultRowHeight="12.75"/>
  <cols>
    <col min="11" max="11" width="10.85546875" customWidth="1"/>
    <col min="12" max="12" width="11.28515625" customWidth="1"/>
    <col min="14" max="14" width="13.140625" bestFit="1" customWidth="1"/>
    <col min="15" max="15" width="13.140625" customWidth="1"/>
  </cols>
  <sheetData>
    <row r="1" spans="1:15">
      <c r="A1" t="s">
        <v>0</v>
      </c>
    </row>
    <row r="3" spans="1:15">
      <c r="A3" t="s">
        <v>1</v>
      </c>
    </row>
    <row r="5" spans="1:15">
      <c r="A5" t="s">
        <v>2</v>
      </c>
    </row>
    <row r="6" spans="1:15">
      <c r="A6" t="s">
        <v>33</v>
      </c>
    </row>
    <row r="7" spans="1:15">
      <c r="A7" t="s">
        <v>20</v>
      </c>
    </row>
    <row r="8" spans="1:15">
      <c r="A8" t="s">
        <v>48</v>
      </c>
    </row>
    <row r="9" spans="1:15">
      <c r="I9" s="2"/>
    </row>
    <row r="10" spans="1:15">
      <c r="A10" t="s">
        <v>45</v>
      </c>
    </row>
    <row r="12" spans="1:15">
      <c r="A12" t="s">
        <v>19</v>
      </c>
    </row>
    <row r="14" spans="1:15">
      <c r="L14" t="s">
        <v>46</v>
      </c>
    </row>
    <row r="16" spans="1:15">
      <c r="F16" s="1" t="s">
        <v>3</v>
      </c>
      <c r="G16" s="4" t="s">
        <v>41</v>
      </c>
      <c r="H16" s="1" t="s">
        <v>38</v>
      </c>
      <c r="I16" s="4" t="s">
        <v>39</v>
      </c>
      <c r="J16" s="1" t="s">
        <v>40</v>
      </c>
      <c r="K16" s="1" t="s">
        <v>42</v>
      </c>
      <c r="L16" s="1" t="s">
        <v>43</v>
      </c>
      <c r="M16" s="1"/>
      <c r="N16" s="1" t="s">
        <v>44</v>
      </c>
      <c r="O16" s="1" t="s">
        <v>47</v>
      </c>
    </row>
    <row r="17" spans="6:15">
      <c r="F17">
        <v>0</v>
      </c>
      <c r="G17">
        <f>(F17^4)/(-2)</f>
        <v>0</v>
      </c>
      <c r="H17">
        <f>4*F17^3</f>
        <v>0</v>
      </c>
      <c r="I17">
        <f>-10*F17^2</f>
        <v>0</v>
      </c>
      <c r="J17">
        <f>8.5*F17</f>
        <v>0</v>
      </c>
      <c r="K17">
        <f>SUM(G17:J17)</f>
        <v>0</v>
      </c>
      <c r="L17">
        <f>Q1results.csv!B2</f>
        <v>0</v>
      </c>
      <c r="N17">
        <f>K17-L17</f>
        <v>0</v>
      </c>
    </row>
    <row r="18" spans="6:15">
      <c r="F18">
        <f>F17+0.5</f>
        <v>0.5</v>
      </c>
      <c r="G18">
        <f t="shared" ref="G18:G37" si="0">(F18^4)/(-2)</f>
        <v>-3.125E-2</v>
      </c>
      <c r="H18">
        <f>4*F18^3</f>
        <v>0.5</v>
      </c>
      <c r="I18">
        <f>-10*F18^2</f>
        <v>-2.5</v>
      </c>
      <c r="J18">
        <f>8.5*F18</f>
        <v>4.25</v>
      </c>
      <c r="K18">
        <f>SUM(G18:J18)</f>
        <v>2.21875</v>
      </c>
      <c r="L18">
        <f>Q1results.csv!B3</f>
        <v>2.2187500000018998</v>
      </c>
      <c r="N18">
        <f t="shared" ref="N18:N37" si="1">K18-L18</f>
        <v>-1.8998136397385679E-12</v>
      </c>
      <c r="O18" s="5">
        <f>((L18-K18)/K18)</f>
        <v>8.5625403481174886E-13</v>
      </c>
    </row>
    <row r="19" spans="6:15">
      <c r="F19">
        <f t="shared" ref="F19:F37" si="2">F18+0.5</f>
        <v>1</v>
      </c>
      <c r="G19">
        <f t="shared" si="0"/>
        <v>-0.5</v>
      </c>
      <c r="H19">
        <f>4*F19^3</f>
        <v>4</v>
      </c>
      <c r="I19">
        <f>-10*F19^2</f>
        <v>-10</v>
      </c>
      <c r="J19">
        <f>8.5*F19</f>
        <v>8.5</v>
      </c>
      <c r="K19">
        <f>SUM(G19:J19)</f>
        <v>2</v>
      </c>
      <c r="L19">
        <f>Q1results.csv!B4</f>
        <v>2.0000000000033999</v>
      </c>
      <c r="N19">
        <f t="shared" si="1"/>
        <v>-3.3999469906120794E-12</v>
      </c>
      <c r="O19" s="5">
        <f t="shared" ref="O19:O37" si="3">((L19-K19)/K19)</f>
        <v>1.6999734953060397E-12</v>
      </c>
    </row>
    <row r="20" spans="6:15">
      <c r="F20">
        <f t="shared" si="2"/>
        <v>1.5</v>
      </c>
      <c r="G20">
        <f t="shared" si="0"/>
        <v>-2.53125</v>
      </c>
      <c r="H20">
        <f>4*F20^3</f>
        <v>13.5</v>
      </c>
      <c r="I20">
        <f>-10*F20^2</f>
        <v>-22.5</v>
      </c>
      <c r="J20">
        <f>8.5*F20</f>
        <v>12.75</v>
      </c>
      <c r="K20">
        <f>SUM(G20:J20)</f>
        <v>1.21875</v>
      </c>
      <c r="L20">
        <f>Q1results.csv!B5</f>
        <v>1.2187500000085001</v>
      </c>
      <c r="N20">
        <f t="shared" si="1"/>
        <v>-8.5000895211351235E-12</v>
      </c>
      <c r="O20" s="5">
        <f t="shared" si="3"/>
        <v>6.9744324275980499E-12</v>
      </c>
    </row>
    <row r="21" spans="6:15">
      <c r="F21">
        <f t="shared" si="2"/>
        <v>2</v>
      </c>
      <c r="G21">
        <f t="shared" si="0"/>
        <v>-8</v>
      </c>
      <c r="H21">
        <f>4*F21^3</f>
        <v>32</v>
      </c>
      <c r="I21">
        <f>-10*F21^2</f>
        <v>-40</v>
      </c>
      <c r="J21">
        <f>8.5*F21</f>
        <v>17</v>
      </c>
      <c r="K21">
        <f>SUM(G21:J21)</f>
        <v>1</v>
      </c>
      <c r="L21">
        <f>Q1results.csv!B6</f>
        <v>1.00000000001</v>
      </c>
      <c r="N21">
        <f t="shared" si="1"/>
        <v>-1.000000082740371E-11</v>
      </c>
      <c r="O21" s="5">
        <f t="shared" si="3"/>
        <v>1.000000082740371E-11</v>
      </c>
    </row>
    <row r="22" spans="6:15">
      <c r="F22">
        <f t="shared" si="2"/>
        <v>2.5</v>
      </c>
      <c r="G22">
        <f t="shared" si="0"/>
        <v>-19.53125</v>
      </c>
      <c r="H22">
        <f t="shared" ref="H22:H37" si="4">4*F22^3</f>
        <v>62.5</v>
      </c>
      <c r="I22">
        <f t="shared" ref="I22:I37" si="5">-10*F22^2</f>
        <v>-62.5</v>
      </c>
      <c r="J22">
        <f t="shared" ref="J22:J37" si="6">8.5*F22</f>
        <v>21.25</v>
      </c>
      <c r="K22">
        <f t="shared" ref="K22:K37" si="7">SUM(G22:J22)</f>
        <v>1.71875</v>
      </c>
      <c r="L22">
        <f>Q1results.csv!B7</f>
        <v>1.7187500000372</v>
      </c>
      <c r="N22">
        <f t="shared" si="1"/>
        <v>-3.7200020841510195E-11</v>
      </c>
      <c r="O22" s="5">
        <f t="shared" si="3"/>
        <v>2.1643648489605931E-11</v>
      </c>
    </row>
    <row r="23" spans="6:15">
      <c r="F23">
        <f t="shared" si="2"/>
        <v>3</v>
      </c>
      <c r="G23">
        <f t="shared" si="0"/>
        <v>-40.5</v>
      </c>
      <c r="H23">
        <f t="shared" si="4"/>
        <v>108</v>
      </c>
      <c r="I23">
        <f t="shared" si="5"/>
        <v>-90</v>
      </c>
      <c r="J23">
        <f t="shared" si="6"/>
        <v>25.5</v>
      </c>
      <c r="K23">
        <f t="shared" si="7"/>
        <v>3</v>
      </c>
      <c r="L23">
        <f>Q1results.csv!B8</f>
        <v>3.0000000000856</v>
      </c>
      <c r="N23">
        <f t="shared" si="1"/>
        <v>-8.559997155543897E-11</v>
      </c>
      <c r="O23" s="5">
        <f t="shared" si="3"/>
        <v>2.8533323851812991E-11</v>
      </c>
    </row>
    <row r="24" spans="6:15">
      <c r="F24">
        <f t="shared" si="2"/>
        <v>3.5</v>
      </c>
      <c r="G24">
        <f t="shared" si="0"/>
        <v>-75.03125</v>
      </c>
      <c r="H24">
        <f t="shared" si="4"/>
        <v>171.5</v>
      </c>
      <c r="I24">
        <f t="shared" si="5"/>
        <v>-122.5</v>
      </c>
      <c r="J24">
        <f t="shared" si="6"/>
        <v>29.75</v>
      </c>
      <c r="K24">
        <f t="shared" si="7"/>
        <v>3.71875</v>
      </c>
      <c r="L24">
        <f>Q1results.csv!B9</f>
        <v>3.7187500001128999</v>
      </c>
      <c r="N24">
        <f t="shared" si="1"/>
        <v>-1.1289991164176172E-10</v>
      </c>
      <c r="O24" s="5">
        <f t="shared" si="3"/>
        <v>3.0359640105347692E-11</v>
      </c>
    </row>
    <row r="25" spans="6:15">
      <c r="F25">
        <f t="shared" si="2"/>
        <v>4</v>
      </c>
      <c r="G25">
        <f t="shared" si="0"/>
        <v>-128</v>
      </c>
      <c r="H25">
        <f t="shared" si="4"/>
        <v>256</v>
      </c>
      <c r="I25">
        <f t="shared" si="5"/>
        <v>-160</v>
      </c>
      <c r="J25">
        <f t="shared" si="6"/>
        <v>34</v>
      </c>
      <c r="K25">
        <f t="shared" si="7"/>
        <v>2</v>
      </c>
      <c r="L25">
        <f>Q1results.csv!B10</f>
        <v>2.0000000000478</v>
      </c>
      <c r="N25">
        <f t="shared" si="1"/>
        <v>-4.779998619142134E-11</v>
      </c>
      <c r="O25" s="5">
        <f t="shared" si="3"/>
        <v>2.389999309571067E-11</v>
      </c>
    </row>
    <row r="26" spans="6:15">
      <c r="F26">
        <f t="shared" si="2"/>
        <v>4.5</v>
      </c>
      <c r="G26">
        <f t="shared" si="0"/>
        <v>-205.03125</v>
      </c>
      <c r="H26">
        <f t="shared" si="4"/>
        <v>364.5</v>
      </c>
      <c r="I26">
        <f t="shared" si="5"/>
        <v>-202.5</v>
      </c>
      <c r="J26">
        <f t="shared" si="6"/>
        <v>38.25</v>
      </c>
      <c r="K26">
        <f t="shared" si="7"/>
        <v>-4.78125</v>
      </c>
      <c r="L26">
        <f>Q1results.csv!B11</f>
        <v>-4.7812500002088996</v>
      </c>
      <c r="N26">
        <f t="shared" si="1"/>
        <v>2.0889956431346945E-10</v>
      </c>
      <c r="O26" s="5">
        <f t="shared" si="3"/>
        <v>4.3691412143993611E-11</v>
      </c>
    </row>
    <row r="27" spans="6:15">
      <c r="F27">
        <f t="shared" si="2"/>
        <v>5</v>
      </c>
      <c r="G27">
        <f t="shared" si="0"/>
        <v>-312.5</v>
      </c>
      <c r="H27">
        <f t="shared" si="4"/>
        <v>500</v>
      </c>
      <c r="I27">
        <f t="shared" si="5"/>
        <v>-250</v>
      </c>
      <c r="J27">
        <f t="shared" si="6"/>
        <v>42.5</v>
      </c>
      <c r="K27">
        <f t="shared" si="7"/>
        <v>-20</v>
      </c>
      <c r="L27">
        <f>Q1results.csv!B12</f>
        <v>-20.000000000785001</v>
      </c>
      <c r="N27">
        <f t="shared" si="1"/>
        <v>7.8500050904040108E-10</v>
      </c>
      <c r="O27" s="5">
        <f t="shared" si="3"/>
        <v>3.9250025452020053E-11</v>
      </c>
    </row>
    <row r="28" spans="6:15">
      <c r="F28">
        <f t="shared" si="2"/>
        <v>5.5</v>
      </c>
      <c r="G28">
        <f t="shared" si="0"/>
        <v>-457.53125</v>
      </c>
      <c r="H28">
        <f t="shared" si="4"/>
        <v>665.5</v>
      </c>
      <c r="I28">
        <f t="shared" si="5"/>
        <v>-302.5</v>
      </c>
      <c r="J28">
        <f t="shared" si="6"/>
        <v>46.75</v>
      </c>
      <c r="K28">
        <f t="shared" si="7"/>
        <v>-47.78125</v>
      </c>
      <c r="L28">
        <f>Q1results.csv!B13</f>
        <v>-47.781250001837002</v>
      </c>
      <c r="N28">
        <f t="shared" si="1"/>
        <v>1.837001661897375E-9</v>
      </c>
      <c r="O28" s="5">
        <f t="shared" si="3"/>
        <v>3.8446077946838457E-11</v>
      </c>
    </row>
    <row r="29" spans="6:15">
      <c r="F29">
        <f t="shared" si="2"/>
        <v>6</v>
      </c>
      <c r="G29">
        <f t="shared" si="0"/>
        <v>-648</v>
      </c>
      <c r="H29">
        <f t="shared" si="4"/>
        <v>864</v>
      </c>
      <c r="I29">
        <f t="shared" si="5"/>
        <v>-360</v>
      </c>
      <c r="J29">
        <f t="shared" si="6"/>
        <v>51</v>
      </c>
      <c r="K29">
        <f t="shared" si="7"/>
        <v>-93</v>
      </c>
      <c r="L29">
        <f>Q1results.csv!B14</f>
        <v>-93.000000003549999</v>
      </c>
      <c r="N29">
        <f t="shared" si="1"/>
        <v>3.5499994055498973E-9</v>
      </c>
      <c r="O29" s="5">
        <f t="shared" si="3"/>
        <v>3.8172036618816099E-11</v>
      </c>
    </row>
    <row r="30" spans="6:15">
      <c r="F30">
        <f t="shared" si="2"/>
        <v>6.5</v>
      </c>
      <c r="G30">
        <f t="shared" si="0"/>
        <v>-892.53125</v>
      </c>
      <c r="H30">
        <f t="shared" si="4"/>
        <v>1098.5</v>
      </c>
      <c r="I30">
        <f t="shared" si="5"/>
        <v>-422.5</v>
      </c>
      <c r="J30">
        <f t="shared" si="6"/>
        <v>55.25</v>
      </c>
      <c r="K30">
        <f t="shared" si="7"/>
        <v>-161.28125</v>
      </c>
      <c r="L30">
        <f>Q1results.csv!B15</f>
        <v>-161.28125000612999</v>
      </c>
      <c r="N30">
        <f t="shared" si="1"/>
        <v>6.1299942899495363E-9</v>
      </c>
      <c r="O30" s="5">
        <f t="shared" si="3"/>
        <v>3.8008102553455758E-11</v>
      </c>
    </row>
    <row r="31" spans="6:15">
      <c r="F31">
        <f t="shared" si="2"/>
        <v>7</v>
      </c>
      <c r="G31">
        <f t="shared" si="0"/>
        <v>-1200.5</v>
      </c>
      <c r="H31">
        <f t="shared" si="4"/>
        <v>1372</v>
      </c>
      <c r="I31">
        <f t="shared" si="5"/>
        <v>-490</v>
      </c>
      <c r="J31">
        <f t="shared" si="6"/>
        <v>59.5</v>
      </c>
      <c r="K31">
        <f t="shared" si="7"/>
        <v>-259</v>
      </c>
      <c r="L31">
        <f>Q1results.csv!B16</f>
        <v>-259.00000000983999</v>
      </c>
      <c r="N31">
        <f t="shared" si="1"/>
        <v>9.839993708737893E-9</v>
      </c>
      <c r="O31" s="5">
        <f t="shared" si="3"/>
        <v>3.7992253701690707E-11</v>
      </c>
    </row>
    <row r="32" spans="6:15">
      <c r="F32">
        <f t="shared" si="2"/>
        <v>7.5</v>
      </c>
      <c r="G32">
        <f t="shared" si="0"/>
        <v>-1582.03125</v>
      </c>
      <c r="H32">
        <f t="shared" si="4"/>
        <v>1687.5</v>
      </c>
      <c r="I32">
        <f t="shared" si="5"/>
        <v>-562.5</v>
      </c>
      <c r="J32">
        <f t="shared" si="6"/>
        <v>63.75</v>
      </c>
      <c r="K32">
        <f t="shared" si="7"/>
        <v>-393.28125</v>
      </c>
      <c r="L32">
        <f>Q1results.csv!B17</f>
        <v>-393.28125001491998</v>
      </c>
      <c r="N32">
        <f t="shared" si="1"/>
        <v>1.4919976365490584E-8</v>
      </c>
      <c r="O32" s="5">
        <f t="shared" si="3"/>
        <v>3.7937166761676496E-11</v>
      </c>
    </row>
    <row r="33" spans="6:15">
      <c r="F33">
        <f t="shared" si="2"/>
        <v>8</v>
      </c>
      <c r="G33">
        <f t="shared" si="0"/>
        <v>-2048</v>
      </c>
      <c r="H33">
        <f t="shared" si="4"/>
        <v>2048</v>
      </c>
      <c r="I33">
        <f t="shared" si="5"/>
        <v>-640</v>
      </c>
      <c r="J33">
        <f t="shared" si="6"/>
        <v>68</v>
      </c>
      <c r="K33">
        <f t="shared" si="7"/>
        <v>-572</v>
      </c>
      <c r="L33">
        <f>Q1results.csv!B18</f>
        <v>-572.00000002168997</v>
      </c>
      <c r="N33">
        <f t="shared" si="1"/>
        <v>2.1689970708393957E-8</v>
      </c>
      <c r="O33" s="5">
        <f t="shared" si="3"/>
        <v>3.7919529210478947E-11</v>
      </c>
    </row>
    <row r="34" spans="6:15">
      <c r="F34">
        <f t="shared" si="2"/>
        <v>8.5</v>
      </c>
      <c r="G34">
        <f t="shared" si="0"/>
        <v>-2610.03125</v>
      </c>
      <c r="H34">
        <f t="shared" si="4"/>
        <v>2456.5</v>
      </c>
      <c r="I34">
        <f t="shared" si="5"/>
        <v>-722.5</v>
      </c>
      <c r="J34">
        <f t="shared" si="6"/>
        <v>72.25</v>
      </c>
      <c r="K34">
        <f t="shared" si="7"/>
        <v>-803.78125</v>
      </c>
      <c r="L34">
        <f>Q1results.csv!B19</f>
        <v>-803.78125003045</v>
      </c>
      <c r="N34">
        <f t="shared" si="1"/>
        <v>3.0449996302195359E-8</v>
      </c>
      <c r="O34" s="5">
        <f t="shared" si="3"/>
        <v>3.7883436945307396E-11</v>
      </c>
    </row>
    <row r="35" spans="6:15">
      <c r="F35">
        <f t="shared" si="2"/>
        <v>9</v>
      </c>
      <c r="G35">
        <f t="shared" si="0"/>
        <v>-3280.5</v>
      </c>
      <c r="H35">
        <f t="shared" si="4"/>
        <v>2916</v>
      </c>
      <c r="I35">
        <f t="shared" si="5"/>
        <v>-810</v>
      </c>
      <c r="J35">
        <f t="shared" si="6"/>
        <v>76.5</v>
      </c>
      <c r="K35">
        <f t="shared" si="7"/>
        <v>-1098</v>
      </c>
      <c r="L35">
        <f>Q1results.csv!B20</f>
        <v>-1098.0000000416001</v>
      </c>
      <c r="N35">
        <f t="shared" si="1"/>
        <v>4.1600060285418294E-8</v>
      </c>
      <c r="O35" s="5">
        <f t="shared" si="3"/>
        <v>3.7887122300016661E-11</v>
      </c>
    </row>
    <row r="36" spans="6:15">
      <c r="F36">
        <f t="shared" si="2"/>
        <v>9.5</v>
      </c>
      <c r="G36">
        <f t="shared" si="0"/>
        <v>-4072.53125</v>
      </c>
      <c r="H36">
        <f t="shared" si="4"/>
        <v>3429.5</v>
      </c>
      <c r="I36">
        <f t="shared" si="5"/>
        <v>-902.5</v>
      </c>
      <c r="J36">
        <f t="shared" si="6"/>
        <v>80.75</v>
      </c>
      <c r="K36">
        <f t="shared" si="7"/>
        <v>-1464.78125</v>
      </c>
      <c r="L36">
        <f>Q1results.csv!B21</f>
        <v>-1464.7812500555001</v>
      </c>
      <c r="N36">
        <f t="shared" si="1"/>
        <v>5.55000951862894E-8</v>
      </c>
      <c r="O36" s="5">
        <f t="shared" si="3"/>
        <v>3.7889681606922127E-11</v>
      </c>
    </row>
    <row r="37" spans="6:15">
      <c r="F37">
        <f t="shared" si="2"/>
        <v>10</v>
      </c>
      <c r="G37">
        <f t="shared" si="0"/>
        <v>-5000</v>
      </c>
      <c r="H37">
        <f t="shared" si="4"/>
        <v>4000</v>
      </c>
      <c r="I37">
        <f t="shared" si="5"/>
        <v>-1000</v>
      </c>
      <c r="J37">
        <f t="shared" si="6"/>
        <v>85</v>
      </c>
      <c r="K37">
        <f t="shared" si="7"/>
        <v>-1915</v>
      </c>
      <c r="L37">
        <f>Q1results.csv!B22</f>
        <v>-1915.0000000724999</v>
      </c>
      <c r="N37">
        <f t="shared" si="1"/>
        <v>7.2499915404478088E-8</v>
      </c>
      <c r="O37" s="5">
        <f t="shared" si="3"/>
        <v>3.7858963657690906E-11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oleObject progId="Equation.3" shapeId="1025" r:id="rId4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F24" sqref="F24"/>
    </sheetView>
  </sheetViews>
  <sheetFormatPr defaultRowHeight="12.75"/>
  <sheetData>
    <row r="1" spans="1:2">
      <c r="A1" t="s">
        <v>3</v>
      </c>
      <c r="B1" t="s">
        <v>4</v>
      </c>
    </row>
    <row r="2" spans="1:2">
      <c r="A2">
        <v>0</v>
      </c>
      <c r="B2">
        <v>0</v>
      </c>
    </row>
    <row r="3" spans="1:2">
      <c r="A3">
        <v>0.5</v>
      </c>
      <c r="B3">
        <v>2.2187500000018998</v>
      </c>
    </row>
    <row r="4" spans="1:2">
      <c r="A4">
        <v>1</v>
      </c>
      <c r="B4">
        <v>2.0000000000033999</v>
      </c>
    </row>
    <row r="5" spans="1:2">
      <c r="A5">
        <v>1.5</v>
      </c>
      <c r="B5">
        <v>1.2187500000085001</v>
      </c>
    </row>
    <row r="6" spans="1:2">
      <c r="A6">
        <v>2</v>
      </c>
      <c r="B6">
        <v>1.00000000001</v>
      </c>
    </row>
    <row r="7" spans="1:2">
      <c r="A7">
        <v>2.5</v>
      </c>
      <c r="B7">
        <v>1.7187500000372</v>
      </c>
    </row>
    <row r="8" spans="1:2">
      <c r="A8">
        <v>3</v>
      </c>
      <c r="B8">
        <v>3.0000000000856</v>
      </c>
    </row>
    <row r="9" spans="1:2">
      <c r="A9">
        <v>3.5</v>
      </c>
      <c r="B9">
        <v>3.7187500001128999</v>
      </c>
    </row>
    <row r="10" spans="1:2">
      <c r="A10">
        <v>4</v>
      </c>
      <c r="B10">
        <v>2.0000000000478</v>
      </c>
    </row>
    <row r="11" spans="1:2">
      <c r="A11">
        <v>4.5</v>
      </c>
      <c r="B11">
        <v>-4.7812500002088996</v>
      </c>
    </row>
    <row r="12" spans="1:2">
      <c r="A12">
        <v>5</v>
      </c>
      <c r="B12">
        <v>-20.000000000785001</v>
      </c>
    </row>
    <row r="13" spans="1:2">
      <c r="A13">
        <v>5.5</v>
      </c>
      <c r="B13">
        <v>-47.781250001837002</v>
      </c>
    </row>
    <row r="14" spans="1:2">
      <c r="A14">
        <v>6</v>
      </c>
      <c r="B14">
        <v>-93.000000003549999</v>
      </c>
    </row>
    <row r="15" spans="1:2">
      <c r="A15">
        <v>6.5</v>
      </c>
      <c r="B15">
        <v>-161.28125000612999</v>
      </c>
    </row>
    <row r="16" spans="1:2">
      <c r="A16">
        <v>7</v>
      </c>
      <c r="B16">
        <v>-259.00000000983999</v>
      </c>
    </row>
    <row r="17" spans="1:2">
      <c r="A17">
        <v>7.5</v>
      </c>
      <c r="B17">
        <v>-393.28125001491998</v>
      </c>
    </row>
    <row r="18" spans="1:2">
      <c r="A18">
        <v>8</v>
      </c>
      <c r="B18">
        <v>-572.00000002168997</v>
      </c>
    </row>
    <row r="19" spans="1:2">
      <c r="A19">
        <v>8.5</v>
      </c>
      <c r="B19">
        <v>-803.78125003045</v>
      </c>
    </row>
    <row r="20" spans="1:2">
      <c r="A20">
        <v>9</v>
      </c>
      <c r="B20">
        <v>-1098.0000000416001</v>
      </c>
    </row>
    <row r="21" spans="1:2">
      <c r="A21">
        <v>9.5</v>
      </c>
      <c r="B21">
        <v>-1464.7812500555001</v>
      </c>
    </row>
    <row r="22" spans="1:2">
      <c r="A22">
        <v>10</v>
      </c>
      <c r="B22">
        <v>-1915.0000000724999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2.75"/>
  <sheetData>
    <row r="1" spans="1:1">
      <c r="A1" t="s">
        <v>21</v>
      </c>
    </row>
    <row r="3" spans="1:1">
      <c r="A3" t="s">
        <v>22</v>
      </c>
    </row>
    <row r="4" spans="1:1">
      <c r="A4" t="s">
        <v>23</v>
      </c>
    </row>
    <row r="5" spans="1:1">
      <c r="A5" t="s">
        <v>27</v>
      </c>
    </row>
    <row r="7" spans="1:1">
      <c r="A7" t="s">
        <v>20</v>
      </c>
    </row>
    <row r="8" spans="1:1">
      <c r="A8" t="s">
        <v>24</v>
      </c>
    </row>
    <row r="9" spans="1:1">
      <c r="A9" t="s">
        <v>28</v>
      </c>
    </row>
    <row r="10" spans="1:1">
      <c r="A10" t="s">
        <v>2</v>
      </c>
    </row>
    <row r="11" spans="1:1">
      <c r="A11" t="s">
        <v>25</v>
      </c>
    </row>
    <row r="13" spans="1:1">
      <c r="A13" t="s">
        <v>29</v>
      </c>
    </row>
    <row r="15" spans="1:1">
      <c r="A15" t="s">
        <v>19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E26" sqref="E26"/>
    </sheetView>
  </sheetViews>
  <sheetFormatPr defaultRowHeight="12.75"/>
  <sheetData>
    <row r="1" spans="1:4">
      <c r="A1" t="s">
        <v>3</v>
      </c>
      <c r="B1" t="s">
        <v>4</v>
      </c>
      <c r="C1" t="s">
        <v>26</v>
      </c>
      <c r="D1" t="s">
        <v>30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0.5</v>
      </c>
      <c r="B3" s="3">
        <v>4.1666666666828001E-2</v>
      </c>
      <c r="C3">
        <v>0.12500000000040001</v>
      </c>
      <c r="D3">
        <v>0</v>
      </c>
    </row>
    <row r="4" spans="1:4">
      <c r="A4">
        <v>1</v>
      </c>
      <c r="B4">
        <v>0.33333333333158</v>
      </c>
      <c r="C4">
        <v>0.49999999999793998</v>
      </c>
      <c r="D4">
        <v>0</v>
      </c>
    </row>
    <row r="5" spans="1:4">
      <c r="A5">
        <v>1.5</v>
      </c>
      <c r="B5">
        <v>1.1249999999931</v>
      </c>
      <c r="C5">
        <v>1.1249999999938001</v>
      </c>
      <c r="D5">
        <v>0</v>
      </c>
    </row>
    <row r="6" spans="1:4">
      <c r="A6">
        <v>2</v>
      </c>
      <c r="B6">
        <v>2.6666666666497001</v>
      </c>
      <c r="C6">
        <v>1.9999999999881</v>
      </c>
      <c r="D6">
        <v>0</v>
      </c>
    </row>
    <row r="7" spans="1:4">
      <c r="A7">
        <v>2.5</v>
      </c>
      <c r="B7">
        <v>5.2083333334126003</v>
      </c>
      <c r="C7">
        <v>3.1250000000306999</v>
      </c>
      <c r="D7">
        <v>0</v>
      </c>
    </row>
    <row r="8" spans="1:4">
      <c r="A8">
        <v>3</v>
      </c>
      <c r="B8">
        <v>9.0000000002227001</v>
      </c>
      <c r="C8">
        <v>4.5000000000828004</v>
      </c>
      <c r="D8">
        <v>0</v>
      </c>
    </row>
    <row r="9" spans="1:4">
      <c r="A9">
        <v>3.5</v>
      </c>
      <c r="B9">
        <v>14.29166666709</v>
      </c>
      <c r="C9">
        <v>6.1250000001442997</v>
      </c>
      <c r="D9">
        <v>0</v>
      </c>
    </row>
    <row r="10" spans="1:4">
      <c r="A10">
        <v>4</v>
      </c>
      <c r="B10">
        <v>21.333333334022001</v>
      </c>
      <c r="C10">
        <v>8.0000000002152998</v>
      </c>
      <c r="D10">
        <v>0</v>
      </c>
    </row>
    <row r="11" spans="1:4">
      <c r="A11">
        <v>4.5</v>
      </c>
      <c r="B11">
        <v>30.375000001031001</v>
      </c>
      <c r="C11">
        <v>10.125000000296</v>
      </c>
      <c r="D11">
        <v>0</v>
      </c>
    </row>
    <row r="12" spans="1:4">
      <c r="A12">
        <v>5</v>
      </c>
      <c r="B12">
        <v>41.666666668125004</v>
      </c>
      <c r="C12">
        <v>12.500000000386001</v>
      </c>
      <c r="D12">
        <v>0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topLeftCell="A3" workbookViewId="0">
      <selection activeCell="E12" sqref="E12"/>
    </sheetView>
  </sheetViews>
  <sheetFormatPr defaultRowHeight="12.75"/>
  <sheetData>
    <row r="1" spans="1:9">
      <c r="A1" t="s">
        <v>31</v>
      </c>
    </row>
    <row r="3" spans="1:9">
      <c r="A3" t="s">
        <v>32</v>
      </c>
      <c r="G3" t="s">
        <v>36</v>
      </c>
    </row>
    <row r="4" spans="1:9">
      <c r="G4" t="s">
        <v>37</v>
      </c>
    </row>
    <row r="5" spans="1:9">
      <c r="A5" t="s">
        <v>20</v>
      </c>
      <c r="G5" t="s">
        <v>3</v>
      </c>
      <c r="H5" t="s">
        <v>4</v>
      </c>
      <c r="I5" t="s">
        <v>35</v>
      </c>
    </row>
    <row r="6" spans="1:9">
      <c r="A6" t="s">
        <v>2</v>
      </c>
      <c r="G6">
        <v>0</v>
      </c>
      <c r="H6">
        <f>G6^2</f>
        <v>0</v>
      </c>
      <c r="I6">
        <f>Q3Results.csv!B2</f>
        <v>0</v>
      </c>
    </row>
    <row r="7" spans="1:9">
      <c r="A7" t="s">
        <v>33</v>
      </c>
      <c r="G7">
        <f>G6+0.5</f>
        <v>0.5</v>
      </c>
      <c r="H7">
        <f t="shared" ref="H7:H26" si="0">G7^2</f>
        <v>0.25</v>
      </c>
      <c r="I7">
        <f>Q3Results.csv!B3</f>
        <v>0.25000000000080003</v>
      </c>
    </row>
    <row r="8" spans="1:9">
      <c r="G8">
        <f t="shared" ref="G8:G26" si="1">G7+0.5</f>
        <v>1</v>
      </c>
      <c r="H8">
        <f t="shared" si="0"/>
        <v>1</v>
      </c>
      <c r="I8">
        <f>Q3Results.csv!B4</f>
        <v>0.99999999999587996</v>
      </c>
    </row>
    <row r="9" spans="1:9">
      <c r="A9" t="s">
        <v>34</v>
      </c>
      <c r="G9">
        <f t="shared" si="1"/>
        <v>1.5</v>
      </c>
      <c r="H9">
        <f t="shared" si="0"/>
        <v>2.25</v>
      </c>
      <c r="I9">
        <f>Q3Results.csv!B5</f>
        <v>2.2499999999877001</v>
      </c>
    </row>
    <row r="10" spans="1:9">
      <c r="G10">
        <f t="shared" si="1"/>
        <v>2</v>
      </c>
      <c r="H10">
        <f t="shared" si="0"/>
        <v>4</v>
      </c>
      <c r="I10">
        <f>Q3Results.csv!B6</f>
        <v>3.9999999999761999</v>
      </c>
    </row>
    <row r="11" spans="1:9">
      <c r="A11" t="s">
        <v>19</v>
      </c>
      <c r="G11">
        <f t="shared" si="1"/>
        <v>2.5</v>
      </c>
      <c r="H11">
        <f t="shared" si="0"/>
        <v>6.25</v>
      </c>
      <c r="I11">
        <f>Q3Results.csv!B7</f>
        <v>6.2500000000613998</v>
      </c>
    </row>
    <row r="12" spans="1:9">
      <c r="G12">
        <f t="shared" si="1"/>
        <v>3</v>
      </c>
      <c r="H12">
        <f t="shared" si="0"/>
        <v>9</v>
      </c>
      <c r="I12">
        <f>Q3Results.csv!B8</f>
        <v>9.0000000001654996</v>
      </c>
    </row>
    <row r="13" spans="1:9">
      <c r="G13">
        <f t="shared" si="1"/>
        <v>3.5</v>
      </c>
      <c r="H13">
        <f t="shared" si="0"/>
        <v>12.25</v>
      </c>
      <c r="I13">
        <f>Q3Results.csv!B9</f>
        <v>12.250000000289001</v>
      </c>
    </row>
    <row r="14" spans="1:9">
      <c r="G14">
        <f t="shared" si="1"/>
        <v>4</v>
      </c>
      <c r="H14">
        <f t="shared" si="0"/>
        <v>16</v>
      </c>
      <c r="I14">
        <f>Q3Results.csv!B10</f>
        <v>16.000000000431001</v>
      </c>
    </row>
    <row r="15" spans="1:9">
      <c r="G15">
        <f t="shared" si="1"/>
        <v>4.5</v>
      </c>
      <c r="H15">
        <f t="shared" si="0"/>
        <v>20.25</v>
      </c>
      <c r="I15">
        <f>Q3Results.csv!B11</f>
        <v>20.250000000591001</v>
      </c>
    </row>
    <row r="16" spans="1:9">
      <c r="G16">
        <f t="shared" si="1"/>
        <v>5</v>
      </c>
      <c r="H16">
        <f t="shared" si="0"/>
        <v>25</v>
      </c>
      <c r="I16">
        <f>Q3Results.csv!B12</f>
        <v>25.000000000770999</v>
      </c>
    </row>
    <row r="17" spans="7:9">
      <c r="G17">
        <f t="shared" si="1"/>
        <v>5.5</v>
      </c>
      <c r="H17">
        <f t="shared" si="0"/>
        <v>30.25</v>
      </c>
      <c r="I17">
        <f>Q3Results.csv!B13</f>
        <v>30.250000000970001</v>
      </c>
    </row>
    <row r="18" spans="7:9">
      <c r="G18">
        <f t="shared" si="1"/>
        <v>6</v>
      </c>
      <c r="H18">
        <f t="shared" si="0"/>
        <v>36</v>
      </c>
      <c r="I18">
        <f>Q3Results.csv!B14</f>
        <v>36.000000001187999</v>
      </c>
    </row>
    <row r="19" spans="7:9">
      <c r="G19">
        <f t="shared" si="1"/>
        <v>6.5</v>
      </c>
      <c r="H19">
        <f t="shared" si="0"/>
        <v>42.25</v>
      </c>
      <c r="I19">
        <f>Q3Results.csv!B15</f>
        <v>42.250000001423999</v>
      </c>
    </row>
    <row r="20" spans="7:9">
      <c r="G20">
        <f t="shared" si="1"/>
        <v>7</v>
      </c>
      <c r="H20">
        <f t="shared" si="0"/>
        <v>49</v>
      </c>
      <c r="I20">
        <f>Q3Results.csv!B16</f>
        <v>49.00000000168</v>
      </c>
    </row>
    <row r="21" spans="7:9">
      <c r="G21">
        <f t="shared" si="1"/>
        <v>7.5</v>
      </c>
      <c r="H21">
        <f t="shared" si="0"/>
        <v>56.25</v>
      </c>
      <c r="I21">
        <f>Q3Results.csv!B17</f>
        <v>56.250000001954</v>
      </c>
    </row>
    <row r="22" spans="7:9">
      <c r="G22">
        <f t="shared" si="1"/>
        <v>8</v>
      </c>
      <c r="H22">
        <f t="shared" si="0"/>
        <v>64</v>
      </c>
      <c r="I22">
        <f>Q3Results.csv!B18</f>
        <v>64.000000002248001</v>
      </c>
    </row>
    <row r="23" spans="7:9">
      <c r="G23">
        <f t="shared" si="1"/>
        <v>8.5</v>
      </c>
      <c r="H23">
        <f t="shared" si="0"/>
        <v>72.25</v>
      </c>
      <c r="I23">
        <f>Q3Results.csv!B19</f>
        <v>72.25000000256</v>
      </c>
    </row>
    <row r="24" spans="7:9">
      <c r="G24">
        <f t="shared" si="1"/>
        <v>9</v>
      </c>
      <c r="H24">
        <f t="shared" si="0"/>
        <v>81</v>
      </c>
      <c r="I24">
        <f>Q3Results.csv!B20</f>
        <v>81.000000002890999</v>
      </c>
    </row>
    <row r="25" spans="7:9">
      <c r="G25">
        <f t="shared" si="1"/>
        <v>9.5</v>
      </c>
      <c r="H25">
        <f t="shared" si="0"/>
        <v>90.25</v>
      </c>
      <c r="I25">
        <f>Q3Results.csv!B21</f>
        <v>90.250000003240999</v>
      </c>
    </row>
    <row r="26" spans="7:9">
      <c r="G26">
        <f t="shared" si="1"/>
        <v>10</v>
      </c>
      <c r="H26">
        <f t="shared" si="0"/>
        <v>100</v>
      </c>
      <c r="I26">
        <f>Q3Results.csv!B22</f>
        <v>100.00000000361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I32" sqref="I32"/>
    </sheetView>
  </sheetViews>
  <sheetFormatPr defaultRowHeight="12.75"/>
  <sheetData>
    <row r="1" spans="1:2">
      <c r="A1" t="s">
        <v>3</v>
      </c>
      <c r="B1" t="s">
        <v>4</v>
      </c>
    </row>
    <row r="2" spans="1:2">
      <c r="A2">
        <v>0</v>
      </c>
      <c r="B2">
        <v>0</v>
      </c>
    </row>
    <row r="3" spans="1:2">
      <c r="A3">
        <v>0.5</v>
      </c>
      <c r="B3">
        <v>0.25000000000080003</v>
      </c>
    </row>
    <row r="4" spans="1:2">
      <c r="A4">
        <v>1</v>
      </c>
      <c r="B4">
        <v>0.99999999999587996</v>
      </c>
    </row>
    <row r="5" spans="1:2">
      <c r="A5">
        <v>1.5</v>
      </c>
      <c r="B5">
        <v>2.2499999999877001</v>
      </c>
    </row>
    <row r="6" spans="1:2">
      <c r="A6">
        <v>2</v>
      </c>
      <c r="B6">
        <v>3.9999999999761999</v>
      </c>
    </row>
    <row r="7" spans="1:2">
      <c r="A7">
        <v>2.5</v>
      </c>
      <c r="B7">
        <v>6.2500000000613998</v>
      </c>
    </row>
    <row r="8" spans="1:2">
      <c r="A8">
        <v>3</v>
      </c>
      <c r="B8">
        <v>9.0000000001654996</v>
      </c>
    </row>
    <row r="9" spans="1:2">
      <c r="A9">
        <v>3.5</v>
      </c>
      <c r="B9">
        <v>12.250000000289001</v>
      </c>
    </row>
    <row r="10" spans="1:2">
      <c r="A10">
        <v>4</v>
      </c>
      <c r="B10">
        <v>16.000000000431001</v>
      </c>
    </row>
    <row r="11" spans="1:2">
      <c r="A11">
        <v>4.5</v>
      </c>
      <c r="B11">
        <v>20.250000000591001</v>
      </c>
    </row>
    <row r="12" spans="1:2">
      <c r="A12">
        <v>5</v>
      </c>
      <c r="B12">
        <v>25.000000000770999</v>
      </c>
    </row>
    <row r="13" spans="1:2">
      <c r="A13">
        <v>5.5</v>
      </c>
      <c r="B13">
        <v>30.250000000970001</v>
      </c>
    </row>
    <row r="14" spans="1:2">
      <c r="A14">
        <v>6</v>
      </c>
      <c r="B14">
        <v>36.000000001187999</v>
      </c>
    </row>
    <row r="15" spans="1:2">
      <c r="A15">
        <v>6.5</v>
      </c>
      <c r="B15">
        <v>42.250000001423999</v>
      </c>
    </row>
    <row r="16" spans="1:2">
      <c r="A16">
        <v>7</v>
      </c>
      <c r="B16">
        <v>49.00000000168</v>
      </c>
    </row>
    <row r="17" spans="1:2">
      <c r="A17">
        <v>7.5</v>
      </c>
      <c r="B17">
        <v>56.250000001954</v>
      </c>
    </row>
    <row r="18" spans="1:2">
      <c r="A18">
        <v>8</v>
      </c>
      <c r="B18">
        <v>64.000000002248001</v>
      </c>
    </row>
    <row r="19" spans="1:2">
      <c r="A19">
        <v>8.5</v>
      </c>
      <c r="B19">
        <v>72.25000000256</v>
      </c>
    </row>
    <row r="20" spans="1:2">
      <c r="A20">
        <v>9</v>
      </c>
      <c r="B20">
        <v>81.000000002890999</v>
      </c>
    </row>
    <row r="21" spans="1:2">
      <c r="A21">
        <v>9.5</v>
      </c>
      <c r="B21">
        <v>90.250000003240999</v>
      </c>
    </row>
    <row r="22" spans="1:2">
      <c r="A22">
        <v>10</v>
      </c>
      <c r="B22">
        <v>100.00000000361</v>
      </c>
    </row>
  </sheetData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showGridLines="0" workbookViewId="0"/>
  </sheetViews>
  <sheetFormatPr defaultRowHeight="12.75"/>
  <cols>
    <col min="1" max="1" width="49.140625" customWidth="1"/>
    <col min="2" max="2" width="30.7109375" customWidth="1"/>
  </cols>
  <sheetData>
    <row r="1" spans="1:5" s="1" customFormat="1">
      <c r="A1" s="1" t="s">
        <v>10</v>
      </c>
    </row>
    <row r="2" spans="1:5" s="1" customForma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__xxLocalOptionsxx</vt:lpstr>
      <vt:lpstr>Q1.sym</vt:lpstr>
      <vt:lpstr>Q1results.csv</vt:lpstr>
      <vt:lpstr>Q2.sym</vt:lpstr>
      <vt:lpstr>Q2Results.csv</vt:lpstr>
      <vt:lpstr>Q3.sym</vt:lpstr>
      <vt:lpstr>Q3Results.csv</vt:lpstr>
      <vt:lpstr>sym_Errors</vt:lpstr>
      <vt:lpstr>Q1results.csv!Q1resultscsv</vt:lpstr>
      <vt:lpstr>Q1.sym!Q1sym</vt:lpstr>
      <vt:lpstr>Q2Results.csv!Q2Resultscsv</vt:lpstr>
      <vt:lpstr>Q2.sym!Q2sym</vt:lpstr>
      <vt:lpstr>Q3Results.csv!Q3Resultscsv</vt:lpstr>
      <vt:lpstr>Q3.sym!Q3sym</vt:lpstr>
    </vt:vector>
  </TitlesOfParts>
  <Company>Aston Read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Read</dc:creator>
  <cp:lastModifiedBy>Tim Read</cp:lastModifiedBy>
  <dcterms:created xsi:type="dcterms:W3CDTF">2009-04-29T10:52:29Z</dcterms:created>
  <dcterms:modified xsi:type="dcterms:W3CDTF">2011-08-03T16:33:46Z</dcterms:modified>
</cp:coreProperties>
</file>