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CrimeaKG\Building\"/>
    </mc:Choice>
  </mc:AlternateContent>
  <bookViews>
    <workbookView xWindow="0" yWindow="0" windowWidth="25110" windowHeight="109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E12" i="1"/>
  <c r="F12" i="1"/>
  <c r="G12" i="1"/>
  <c r="K12" i="1"/>
  <c r="L12" i="1"/>
  <c r="C12" i="1"/>
  <c r="O5" i="1"/>
  <c r="O6" i="1"/>
  <c r="O7" i="1"/>
  <c r="O8" i="1"/>
  <c r="O9" i="1"/>
  <c r="O4" i="1"/>
  <c r="N5" i="1"/>
  <c r="N6" i="1"/>
  <c r="N7" i="1"/>
  <c r="N8" i="1"/>
  <c r="N9" i="1"/>
  <c r="N4" i="1"/>
  <c r="M5" i="1"/>
  <c r="M6" i="1"/>
  <c r="M7" i="1"/>
  <c r="M8" i="1"/>
  <c r="M9" i="1"/>
  <c r="M4" i="1"/>
  <c r="H5" i="1"/>
  <c r="H6" i="1"/>
  <c r="H7" i="1"/>
  <c r="H8" i="1"/>
  <c r="H9" i="1"/>
  <c r="H4" i="1"/>
  <c r="J10" i="1"/>
  <c r="J12" i="1" s="1"/>
  <c r="I10" i="1"/>
  <c r="C10" i="1"/>
  <c r="H10" i="1" s="1"/>
  <c r="J9" i="1"/>
  <c r="E9" i="1"/>
  <c r="K8" i="1"/>
  <c r="F8" i="1"/>
  <c r="K6" i="1"/>
  <c r="G7" i="1"/>
  <c r="L7" i="1"/>
  <c r="E6" i="1"/>
  <c r="J5" i="1"/>
  <c r="E5" i="1"/>
  <c r="J4" i="1"/>
  <c r="D4" i="1"/>
  <c r="M10" i="1" l="1"/>
  <c r="M12" i="1" s="1"/>
  <c r="H12" i="1"/>
  <c r="N10" i="1"/>
  <c r="I12" i="1"/>
  <c r="N12" i="1" l="1"/>
  <c r="O10" i="1"/>
  <c r="O12" i="1" s="1"/>
</calcChain>
</file>

<file path=xl/sharedStrings.xml><?xml version="1.0" encoding="utf-8"?>
<sst xmlns="http://schemas.openxmlformats.org/spreadsheetml/2006/main" count="74" uniqueCount="25">
  <si>
    <t>Марка элемента</t>
  </si>
  <si>
    <t>Арматура</t>
  </si>
  <si>
    <t>Прокат</t>
  </si>
  <si>
    <t>Всего</t>
  </si>
  <si>
    <t>Общий расход</t>
  </si>
  <si>
    <t>d8</t>
  </si>
  <si>
    <t>d10</t>
  </si>
  <si>
    <t>d12</t>
  </si>
  <si>
    <t>d14</t>
  </si>
  <si>
    <t>d16</t>
  </si>
  <si>
    <t>Итого</t>
  </si>
  <si>
    <t>t6</t>
  </si>
  <si>
    <t>t8</t>
  </si>
  <si>
    <t>t10</t>
  </si>
  <si>
    <t>t12</t>
  </si>
  <si>
    <t>ЗД-12</t>
  </si>
  <si>
    <t>Количество</t>
  </si>
  <si>
    <t>ЗД-13</t>
  </si>
  <si>
    <t>ЗД-14</t>
  </si>
  <si>
    <t>ЗД-15</t>
  </si>
  <si>
    <t>ЗД-16</t>
  </si>
  <si>
    <t>ЗД-17</t>
  </si>
  <si>
    <t>ЗД-18</t>
  </si>
  <si>
    <t>-</t>
  </si>
  <si>
    <t>Закладные 1 этаж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</si>
</sst>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3" xfId="0" applyFont="1" applyBorder="1"/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B12" sqref="B12"/>
    </sheetView>
  </sheetViews>
  <sheetFormatPr defaultRowHeight="15" x14ac:dyDescent="0.25"/>
  <cols>
    <col min="1" max="1" width="21.85546875" customWidth="1"/>
    <col min="2" max="2" width="13.85546875" style="1" customWidth="1"/>
    <col min="8" max="8" width="9.140625" style="1"/>
    <col min="15" max="15" width="17" style="1" customWidth="1"/>
  </cols>
  <sheetData>
    <row r="1" spans="1:15" ht="15.75" thickBot="1" x14ac:dyDescent="0.3">
      <c r="A1" t="s">
        <v>24</v>
      </c>
    </row>
    <row r="2" spans="1:15" x14ac:dyDescent="0.25">
      <c r="A2" s="10" t="s">
        <v>0</v>
      </c>
      <c r="B2" s="2" t="s">
        <v>16</v>
      </c>
      <c r="C2" s="3" t="s">
        <v>1</v>
      </c>
      <c r="D2" s="3"/>
      <c r="E2" s="3"/>
      <c r="F2" s="3"/>
      <c r="G2" s="3"/>
      <c r="H2" s="3"/>
      <c r="I2" s="3" t="s">
        <v>2</v>
      </c>
      <c r="J2" s="3"/>
      <c r="K2" s="3"/>
      <c r="L2" s="3"/>
      <c r="M2" s="3"/>
      <c r="N2" s="4" t="s">
        <v>3</v>
      </c>
      <c r="O2" s="11" t="s">
        <v>4</v>
      </c>
    </row>
    <row r="3" spans="1:15" ht="15.75" thickBot="1" x14ac:dyDescent="0.3">
      <c r="A3" s="12"/>
      <c r="B3" s="5"/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10</v>
      </c>
      <c r="N3" s="7"/>
      <c r="O3" s="13"/>
    </row>
    <row r="4" spans="1:15" x14ac:dyDescent="0.25">
      <c r="A4" s="14" t="s">
        <v>15</v>
      </c>
      <c r="B4" s="8">
        <v>4</v>
      </c>
      <c r="C4" s="8" t="s">
        <v>23</v>
      </c>
      <c r="D4" s="8">
        <f>0.4*$B4</f>
        <v>1.6</v>
      </c>
      <c r="E4" s="8" t="s">
        <v>23</v>
      </c>
      <c r="F4" s="8" t="s">
        <v>23</v>
      </c>
      <c r="G4" s="8" t="s">
        <v>23</v>
      </c>
      <c r="H4" s="8">
        <f>SUM(C4:G4)</f>
        <v>1.6</v>
      </c>
      <c r="I4" s="8" t="s">
        <v>23</v>
      </c>
      <c r="J4" s="8">
        <f>6.9*$B4</f>
        <v>27.6</v>
      </c>
      <c r="K4" s="8" t="s">
        <v>23</v>
      </c>
      <c r="L4" s="8" t="s">
        <v>23</v>
      </c>
      <c r="M4" s="8">
        <f>SUM(I4:L4)</f>
        <v>27.6</v>
      </c>
      <c r="N4" s="8">
        <f>H4+M4</f>
        <v>29.200000000000003</v>
      </c>
      <c r="O4" s="15">
        <f>N4</f>
        <v>29.200000000000003</v>
      </c>
    </row>
    <row r="5" spans="1:15" x14ac:dyDescent="0.25">
      <c r="A5" s="16" t="s">
        <v>17</v>
      </c>
      <c r="B5" s="9">
        <v>1</v>
      </c>
      <c r="C5" s="9" t="s">
        <v>23</v>
      </c>
      <c r="D5" s="9" t="s">
        <v>23</v>
      </c>
      <c r="E5" s="9">
        <f>2*$B5</f>
        <v>2</v>
      </c>
      <c r="F5" s="9" t="s">
        <v>23</v>
      </c>
      <c r="G5" s="9" t="s">
        <v>23</v>
      </c>
      <c r="H5" s="9">
        <f t="shared" ref="H5:H10" si="0">SUM(C5:G5)</f>
        <v>2</v>
      </c>
      <c r="I5" s="9" t="s">
        <v>23</v>
      </c>
      <c r="J5" s="9">
        <f>7.5*$B5</f>
        <v>7.5</v>
      </c>
      <c r="K5" s="9" t="s">
        <v>23</v>
      </c>
      <c r="L5" s="9" t="s">
        <v>23</v>
      </c>
      <c r="M5" s="9">
        <f t="shared" ref="M5:M10" si="1">SUM(I5:L5)</f>
        <v>7.5</v>
      </c>
      <c r="N5" s="9">
        <f t="shared" ref="N5:N10" si="2">H5+M5</f>
        <v>9.5</v>
      </c>
      <c r="O5" s="17">
        <f t="shared" ref="O5:O10" si="3">N5</f>
        <v>9.5</v>
      </c>
    </row>
    <row r="6" spans="1:15" x14ac:dyDescent="0.25">
      <c r="A6" s="16" t="s">
        <v>18</v>
      </c>
      <c r="B6" s="9">
        <v>1</v>
      </c>
      <c r="C6" s="9" t="s">
        <v>23</v>
      </c>
      <c r="D6" s="9" t="s">
        <v>23</v>
      </c>
      <c r="E6" s="9">
        <f>2.16*$B6</f>
        <v>2.16</v>
      </c>
      <c r="F6" s="9" t="s">
        <v>23</v>
      </c>
      <c r="G6" s="9" t="s">
        <v>23</v>
      </c>
      <c r="H6" s="9">
        <f t="shared" si="0"/>
        <v>2.16</v>
      </c>
      <c r="I6" s="9" t="s">
        <v>23</v>
      </c>
      <c r="J6" s="9" t="s">
        <v>23</v>
      </c>
      <c r="K6" s="9">
        <f>10.56*$B6</f>
        <v>10.56</v>
      </c>
      <c r="L6" s="9" t="s">
        <v>23</v>
      </c>
      <c r="M6" s="9">
        <f t="shared" si="1"/>
        <v>10.56</v>
      </c>
      <c r="N6" s="9">
        <f t="shared" si="2"/>
        <v>12.72</v>
      </c>
      <c r="O6" s="17">
        <f t="shared" si="3"/>
        <v>12.72</v>
      </c>
    </row>
    <row r="7" spans="1:15" x14ac:dyDescent="0.25">
      <c r="A7" s="16" t="s">
        <v>19</v>
      </c>
      <c r="B7" s="9">
        <v>18</v>
      </c>
      <c r="C7" s="9" t="s">
        <v>23</v>
      </c>
      <c r="D7" s="9" t="s">
        <v>23</v>
      </c>
      <c r="E7" s="9" t="s">
        <v>23</v>
      </c>
      <c r="F7" s="9" t="s">
        <v>23</v>
      </c>
      <c r="G7" s="9">
        <f>2.6*$B7</f>
        <v>46.800000000000004</v>
      </c>
      <c r="H7" s="9">
        <f t="shared" si="0"/>
        <v>46.800000000000004</v>
      </c>
      <c r="I7" s="9" t="s">
        <v>23</v>
      </c>
      <c r="J7" s="9" t="s">
        <v>23</v>
      </c>
      <c r="K7" s="9" t="s">
        <v>23</v>
      </c>
      <c r="L7" s="9">
        <f>11.2*$B7</f>
        <v>201.6</v>
      </c>
      <c r="M7" s="9">
        <f t="shared" si="1"/>
        <v>201.6</v>
      </c>
      <c r="N7" s="9">
        <f t="shared" si="2"/>
        <v>248.4</v>
      </c>
      <c r="O7" s="17">
        <f t="shared" si="3"/>
        <v>248.4</v>
      </c>
    </row>
    <row r="8" spans="1:15" x14ac:dyDescent="0.25">
      <c r="A8" s="16" t="s">
        <v>20</v>
      </c>
      <c r="B8" s="9">
        <v>10</v>
      </c>
      <c r="C8" s="9" t="s">
        <v>23</v>
      </c>
      <c r="D8" s="9" t="s">
        <v>23</v>
      </c>
      <c r="E8" s="9" t="s">
        <v>23</v>
      </c>
      <c r="F8" s="9">
        <f>1.3*$B8</f>
        <v>13</v>
      </c>
      <c r="G8" s="9" t="s">
        <v>23</v>
      </c>
      <c r="H8" s="9">
        <f t="shared" si="0"/>
        <v>13</v>
      </c>
      <c r="I8" s="9" t="s">
        <v>23</v>
      </c>
      <c r="J8" s="9" t="s">
        <v>23</v>
      </c>
      <c r="K8" s="9">
        <f>5.1*$B8</f>
        <v>51</v>
      </c>
      <c r="L8" s="9" t="s">
        <v>23</v>
      </c>
      <c r="M8" s="9">
        <f t="shared" si="1"/>
        <v>51</v>
      </c>
      <c r="N8" s="9">
        <f t="shared" si="2"/>
        <v>64</v>
      </c>
      <c r="O8" s="17">
        <f t="shared" si="3"/>
        <v>64</v>
      </c>
    </row>
    <row r="9" spans="1:15" x14ac:dyDescent="0.25">
      <c r="A9" s="16" t="s">
        <v>21</v>
      </c>
      <c r="B9" s="9">
        <v>189</v>
      </c>
      <c r="C9" s="9" t="s">
        <v>23</v>
      </c>
      <c r="D9" s="9" t="s">
        <v>23</v>
      </c>
      <c r="E9" s="9">
        <f>1*$B9</f>
        <v>189</v>
      </c>
      <c r="F9" s="9" t="s">
        <v>23</v>
      </c>
      <c r="G9" s="9" t="s">
        <v>23</v>
      </c>
      <c r="H9" s="9">
        <f t="shared" si="0"/>
        <v>189</v>
      </c>
      <c r="I9" s="9" t="s">
        <v>23</v>
      </c>
      <c r="J9" s="9">
        <f>1.4*$B9</f>
        <v>264.59999999999997</v>
      </c>
      <c r="K9" s="9" t="s">
        <v>23</v>
      </c>
      <c r="L9" s="9" t="s">
        <v>23</v>
      </c>
      <c r="M9" s="9">
        <f t="shared" si="1"/>
        <v>264.59999999999997</v>
      </c>
      <c r="N9" s="9">
        <f t="shared" si="2"/>
        <v>453.59999999999997</v>
      </c>
      <c r="O9" s="17">
        <f t="shared" si="3"/>
        <v>453.59999999999997</v>
      </c>
    </row>
    <row r="10" spans="1:15" x14ac:dyDescent="0.25">
      <c r="A10" s="16" t="s">
        <v>22</v>
      </c>
      <c r="B10" s="9">
        <v>19</v>
      </c>
      <c r="C10" s="9">
        <f>0.1*$B10</f>
        <v>1.9000000000000001</v>
      </c>
      <c r="D10" s="9" t="s">
        <v>23</v>
      </c>
      <c r="E10" s="9" t="s">
        <v>23</v>
      </c>
      <c r="F10" s="9" t="s">
        <v>23</v>
      </c>
      <c r="G10" s="9" t="s">
        <v>23</v>
      </c>
      <c r="H10" s="9">
        <f t="shared" si="0"/>
        <v>1.9000000000000001</v>
      </c>
      <c r="I10" s="9">
        <f>1.4*$B10</f>
        <v>26.599999999999998</v>
      </c>
      <c r="J10" s="9">
        <f>0.4*$B10</f>
        <v>7.6000000000000005</v>
      </c>
      <c r="K10" s="9" t="s">
        <v>23</v>
      </c>
      <c r="L10" s="9" t="s">
        <v>23</v>
      </c>
      <c r="M10" s="9">
        <f t="shared" si="1"/>
        <v>34.199999999999996</v>
      </c>
      <c r="N10" s="9">
        <f t="shared" si="2"/>
        <v>36.099999999999994</v>
      </c>
      <c r="O10" s="17">
        <f t="shared" si="3"/>
        <v>36.099999999999994</v>
      </c>
    </row>
    <row r="11" spans="1:15" x14ac:dyDescent="0.25">
      <c r="A11" s="1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7"/>
    </row>
    <row r="12" spans="1:15" ht="15.75" x14ac:dyDescent="0.25">
      <c r="A12" s="21" t="s">
        <v>10</v>
      </c>
      <c r="B12" s="22"/>
      <c r="C12" s="22">
        <f>SUM(C4:C11)</f>
        <v>1.9000000000000001</v>
      </c>
      <c r="D12" s="22">
        <f t="shared" ref="D12:O12" si="4">SUM(D4:D11)</f>
        <v>1.6</v>
      </c>
      <c r="E12" s="22">
        <f t="shared" si="4"/>
        <v>193.16</v>
      </c>
      <c r="F12" s="22">
        <f t="shared" si="4"/>
        <v>13</v>
      </c>
      <c r="G12" s="22">
        <f t="shared" si="4"/>
        <v>46.800000000000004</v>
      </c>
      <c r="H12" s="22">
        <f t="shared" si="4"/>
        <v>256.45999999999998</v>
      </c>
      <c r="I12" s="22">
        <f t="shared" si="4"/>
        <v>26.599999999999998</v>
      </c>
      <c r="J12" s="22">
        <f t="shared" si="4"/>
        <v>307.3</v>
      </c>
      <c r="K12" s="22">
        <f t="shared" si="4"/>
        <v>61.56</v>
      </c>
      <c r="L12" s="22">
        <f t="shared" si="4"/>
        <v>201.6</v>
      </c>
      <c r="M12" s="22">
        <f t="shared" si="4"/>
        <v>597.05999999999995</v>
      </c>
      <c r="N12" s="22">
        <f t="shared" si="4"/>
        <v>853.52</v>
      </c>
      <c r="O12" s="23">
        <f t="shared" si="4"/>
        <v>853.52</v>
      </c>
    </row>
    <row r="13" spans="1:15" x14ac:dyDescent="0.25">
      <c r="A13" s="16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7"/>
    </row>
    <row r="14" spans="1:15" x14ac:dyDescent="0.25">
      <c r="A14" s="16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7"/>
    </row>
    <row r="15" spans="1:15" x14ac:dyDescent="0.25">
      <c r="A15" s="16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7"/>
    </row>
    <row r="16" spans="1:15" x14ac:dyDescent="0.25">
      <c r="A16" s="1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7"/>
    </row>
    <row r="17" spans="1:15" ht="15.75" thickBot="1" x14ac:dyDescent="0.3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</row>
  </sheetData>
  <mergeCells count="6">
    <mergeCell ref="C2:H2"/>
    <mergeCell ref="I2:M2"/>
    <mergeCell ref="A2:A3"/>
    <mergeCell ref="B2:B3"/>
    <mergeCell ref="N2:N3"/>
    <mergeCell ref="O2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Дашин Андрей</dc:creator>
  <cp:lastModifiedBy>Дашин Андрей</cp:lastModifiedBy>
  <dcterms:created xsi:type="dcterms:W3CDTF">2017-06-02T13:54:59Z</dcterms:created>
  <dcterms:modified xsi:type="dcterms:W3CDTF">2017-06-02T16:54:27Z</dcterms:modified>
</cp:coreProperties>
</file>