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삼산 여천배수펌프장 엔진 펌프 분해정비공사\"/>
    </mc:Choice>
  </mc:AlternateContent>
  <bookViews>
    <workbookView xWindow="3015" yWindow="285" windowWidth="25275" windowHeight="19620" tabRatio="881"/>
  </bookViews>
  <sheets>
    <sheet name="5.원가계산서" sheetId="8" r:id="rId1"/>
    <sheet name="6.내역집계표" sheetId="9" r:id="rId2"/>
    <sheet name="7.설계내역서" sheetId="10" r:id="rId3"/>
  </sheets>
  <definedNames>
    <definedName name="_xlnm.Print_Area" localSheetId="0">'5.원가계산서'!$A$1:$F$26</definedName>
    <definedName name="_xlnm.Print_Area" localSheetId="1">'6.내역집계표'!$A$1:$M$30</definedName>
    <definedName name="_xlnm.Print_Area" localSheetId="2">'7.설계내역서'!$A$1:$N$359</definedName>
    <definedName name="_xlnm.Print_Titles" localSheetId="2">'7.설계내역서'!$1:$3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10" l="1"/>
  <c r="M19" i="10"/>
  <c r="M20" i="10"/>
  <c r="M22" i="10"/>
  <c r="M30" i="10"/>
  <c r="M31" i="10"/>
  <c r="M32" i="10"/>
  <c r="M33" i="10"/>
  <c r="M35" i="10"/>
  <c r="M36" i="10"/>
  <c r="M37" i="10"/>
  <c r="M41" i="10"/>
  <c r="M42" i="10"/>
  <c r="M44" i="10"/>
  <c r="M45" i="10"/>
  <c r="M46" i="10"/>
  <c r="M50" i="10"/>
  <c r="M54" i="10"/>
  <c r="M57" i="10"/>
  <c r="M58" i="10"/>
  <c r="M59" i="10"/>
  <c r="M61" i="10"/>
  <c r="M62" i="10"/>
  <c r="M65" i="10"/>
  <c r="M67" i="10"/>
  <c r="M69" i="10"/>
  <c r="M70" i="10"/>
  <c r="M73" i="10"/>
  <c r="M74" i="10"/>
  <c r="M75" i="10"/>
  <c r="M80" i="10"/>
  <c r="M81" i="10"/>
  <c r="M82" i="10"/>
  <c r="M83" i="10"/>
  <c r="M84" i="10"/>
  <c r="M87" i="10"/>
  <c r="M91" i="10"/>
  <c r="M92" i="10"/>
  <c r="M93" i="10"/>
  <c r="M94" i="10"/>
  <c r="M99" i="10"/>
  <c r="M100" i="10"/>
  <c r="M101" i="10"/>
  <c r="M102" i="10"/>
  <c r="M103" i="10"/>
  <c r="M107" i="10"/>
  <c r="M108" i="10"/>
  <c r="M109" i="10"/>
  <c r="M110" i="10"/>
  <c r="M111" i="10"/>
  <c r="M112" i="10"/>
  <c r="M113" i="10"/>
  <c r="M114" i="10"/>
  <c r="M119" i="10"/>
  <c r="M122" i="10"/>
  <c r="M123" i="10"/>
  <c r="M124" i="10"/>
  <c r="M126" i="10"/>
  <c r="M127" i="10"/>
  <c r="M128" i="10"/>
  <c r="M139" i="10"/>
  <c r="M142" i="10"/>
  <c r="M146" i="10"/>
  <c r="M147" i="10"/>
  <c r="M9" i="10"/>
  <c r="M10" i="10"/>
  <c r="M11" i="10"/>
  <c r="M21" i="10"/>
  <c r="M34" i="10"/>
  <c r="M43" i="10"/>
  <c r="M52" i="10"/>
  <c r="M53" i="10"/>
  <c r="M60" i="10"/>
  <c r="M68" i="10"/>
  <c r="M115" i="10"/>
  <c r="M321" i="10"/>
  <c r="M322" i="10"/>
  <c r="M323" i="10"/>
  <c r="M324" i="10"/>
  <c r="M325" i="10"/>
  <c r="M326" i="10"/>
  <c r="M327" i="10"/>
  <c r="M320" i="10"/>
  <c r="M334" i="10"/>
  <c r="M342" i="10"/>
  <c r="AN7" i="8"/>
  <c r="AN12" i="8"/>
  <c r="M348" i="10"/>
  <c r="M347" i="10"/>
  <c r="M346" i="10"/>
  <c r="M345" i="10"/>
  <c r="M344" i="10"/>
  <c r="M343" i="10"/>
  <c r="M310" i="10"/>
  <c r="M309" i="10"/>
  <c r="M308" i="10"/>
  <c r="M307" i="10"/>
  <c r="M306" i="10"/>
  <c r="M305" i="10"/>
  <c r="M302" i="10"/>
  <c r="M301" i="10"/>
  <c r="M300" i="10"/>
  <c r="M299" i="10"/>
  <c r="M298" i="10"/>
  <c r="M297" i="10"/>
  <c r="M296" i="10"/>
  <c r="M293" i="10"/>
  <c r="M292" i="10"/>
  <c r="M291" i="10"/>
  <c r="M290" i="10"/>
  <c r="M289" i="10"/>
  <c r="M288" i="10"/>
  <c r="M280" i="10"/>
  <c r="M279" i="10"/>
  <c r="M278" i="10"/>
  <c r="M277" i="10"/>
  <c r="M276" i="10"/>
  <c r="M275" i="10"/>
  <c r="M274" i="10"/>
  <c r="M271" i="10"/>
  <c r="M270" i="10"/>
  <c r="M265" i="10"/>
  <c r="M264" i="10"/>
  <c r="M263" i="10"/>
  <c r="M262" i="10"/>
  <c r="M261" i="10"/>
  <c r="M260" i="10"/>
  <c r="M259" i="10"/>
  <c r="M258" i="10"/>
  <c r="M253" i="10"/>
  <c r="M252" i="10"/>
  <c r="M251" i="10"/>
  <c r="M250" i="10"/>
  <c r="M249" i="10"/>
  <c r="M248" i="10"/>
  <c r="M247" i="10"/>
  <c r="M246" i="10"/>
  <c r="M240" i="10"/>
  <c r="M239" i="10"/>
  <c r="M238" i="10"/>
  <c r="M234" i="10"/>
  <c r="M230" i="10"/>
  <c r="M229" i="10"/>
  <c r="M228" i="10"/>
  <c r="M227" i="10"/>
  <c r="M222" i="10"/>
  <c r="M221" i="10"/>
  <c r="M220" i="10"/>
  <c r="M219" i="10"/>
  <c r="M218" i="10"/>
  <c r="M217" i="10"/>
  <c r="M216" i="10"/>
  <c r="M215" i="10"/>
  <c r="M214" i="10"/>
  <c r="M213" i="10"/>
  <c r="M212" i="10"/>
  <c r="M359" i="10"/>
  <c r="AN22" i="8"/>
  <c r="M170" i="10" l="1"/>
  <c r="M176" i="10"/>
  <c r="M182" i="10"/>
  <c r="M169" i="10"/>
  <c r="M199" i="10"/>
  <c r="M181" i="10"/>
  <c r="M187" i="10"/>
  <c r="M194" i="10"/>
  <c r="M175" i="10"/>
  <c r="M195" i="10"/>
  <c r="M183" i="10"/>
  <c r="M177" i="10"/>
  <c r="M171" i="10"/>
  <c r="M165" i="10"/>
  <c r="M188" i="10"/>
  <c r="M167" i="10"/>
  <c r="M179" i="10"/>
  <c r="M174" i="10"/>
  <c r="M173" i="10"/>
  <c r="M168" i="10"/>
  <c r="M180" i="10"/>
  <c r="M198" i="10"/>
  <c r="M203" i="10"/>
  <c r="M164" i="10"/>
  <c r="M191" i="10"/>
  <c r="M192" i="10"/>
  <c r="M166" i="10"/>
  <c r="M172" i="10"/>
  <c r="M178" i="10"/>
  <c r="M202" i="10"/>
  <c r="M200" i="10"/>
  <c r="M201" i="10"/>
  <c r="M189" i="10"/>
  <c r="M190" i="10"/>
  <c r="M333" i="10"/>
  <c r="M236" i="10"/>
  <c r="M304" i="10"/>
  <c r="M211" i="10"/>
  <c r="M233" i="10"/>
  <c r="M237" i="10"/>
  <c r="M245" i="10"/>
  <c r="M257" i="10"/>
  <c r="M269" i="10"/>
  <c r="M287" i="10"/>
  <c r="M226" i="10"/>
  <c r="M120" i="10"/>
  <c r="M141" i="10"/>
  <c r="M98" i="10"/>
  <c r="M125" i="10"/>
  <c r="M66" i="10"/>
  <c r="M88" i="10"/>
  <c r="M47" i="10"/>
  <c r="M51" i="10"/>
  <c r="M337" i="10"/>
  <c r="M336" i="10"/>
  <c r="M18" i="10"/>
  <c r="M49" i="10"/>
  <c r="M144" i="10"/>
  <c r="M341" i="10"/>
  <c r="M358" i="10"/>
  <c r="M193" i="10" l="1"/>
  <c r="M149" i="10"/>
  <c r="M135" i="10"/>
  <c r="M330" i="10"/>
  <c r="M48" i="10"/>
  <c r="M27" i="10"/>
  <c r="M138" i="10"/>
  <c r="M232" i="10"/>
  <c r="M29" i="10"/>
  <c r="M137" i="10"/>
  <c r="M133" i="10"/>
  <c r="M204" i="10"/>
  <c r="M76" i="10"/>
  <c r="M235" i="10"/>
  <c r="M196" i="10" l="1"/>
  <c r="M351" i="10"/>
  <c r="M267" i="10"/>
  <c r="M282" i="10"/>
  <c r="M130" i="10"/>
  <c r="M186" i="10"/>
  <c r="M40" i="10"/>
  <c r="M185" i="10"/>
  <c r="M86" i="10"/>
  <c r="M85" i="10"/>
  <c r="M281" i="10"/>
  <c r="M129" i="10"/>
  <c r="M89" i="10"/>
  <c r="M90" i="10"/>
  <c r="M210" i="10"/>
  <c r="M163" i="10"/>
  <c r="M224" i="10"/>
  <c r="M242" i="10"/>
  <c r="M332" i="10"/>
  <c r="M357" i="10"/>
  <c r="M207" i="10"/>
  <c r="M209" i="10"/>
  <c r="M206" i="10"/>
  <c r="M118" i="10"/>
  <c r="M244" i="10"/>
  <c r="M97" i="10"/>
  <c r="M159" i="10"/>
  <c r="M26" i="10"/>
  <c r="M157" i="10"/>
  <c r="M331" i="10"/>
  <c r="M155" i="10"/>
  <c r="M6" i="10"/>
  <c r="M158" i="10"/>
  <c r="M25" i="10"/>
  <c r="M295" i="10"/>
  <c r="M136" i="10"/>
  <c r="M256" i="10"/>
  <c r="M106" i="10"/>
  <c r="M225" i="10"/>
  <c r="M79" i="10"/>
  <c r="M314" i="10"/>
  <c r="M152" i="10"/>
  <c r="M284" i="10"/>
  <c r="M132" i="10"/>
  <c r="M313" i="10"/>
  <c r="M151" i="10"/>
  <c r="M303" i="10"/>
  <c r="M134" i="10"/>
  <c r="M208" i="10"/>
  <c r="M14" i="10"/>
  <c r="M272" i="10"/>
  <c r="M283" i="10"/>
  <c r="M131" i="10"/>
  <c r="M268" i="10"/>
  <c r="M312" i="10"/>
  <c r="M311" i="10"/>
  <c r="M243" i="10"/>
  <c r="M160" i="10"/>
  <c r="M162" i="10"/>
  <c r="M231" i="10"/>
  <c r="M197" i="10"/>
  <c r="M356" i="10"/>
  <c r="M353" i="10" l="1"/>
  <c r="M254" i="10"/>
  <c r="M294" i="10"/>
  <c r="M223" i="10"/>
  <c r="M266" i="10"/>
  <c r="M273" i="10"/>
  <c r="M329" i="10"/>
  <c r="M184" i="10"/>
  <c r="M241" i="10"/>
  <c r="M355" i="10"/>
  <c r="M105" i="10"/>
  <c r="M104" i="10"/>
  <c r="M55" i="10"/>
  <c r="M56" i="10"/>
  <c r="M8" i="10"/>
  <c r="M7" i="10"/>
  <c r="M338" i="10"/>
  <c r="M335" i="10"/>
  <c r="M12" i="10"/>
  <c r="M13" i="10"/>
  <c r="M64" i="10"/>
  <c r="M63" i="10"/>
  <c r="M205" i="10"/>
  <c r="M121" i="10"/>
  <c r="M255" i="10"/>
  <c r="M15" i="10"/>
  <c r="M16" i="10"/>
  <c r="M78" i="10"/>
  <c r="M77" i="10"/>
  <c r="M39" i="10"/>
  <c r="M38" i="10"/>
  <c r="M116" i="10"/>
  <c r="M117" i="10"/>
  <c r="M96" i="10"/>
  <c r="M95" i="10"/>
  <c r="M161" i="10"/>
  <c r="M28" i="10"/>
  <c r="M285" i="10"/>
  <c r="M24" i="10"/>
  <c r="M150" i="10"/>
  <c r="M340" i="10"/>
  <c r="M349" i="10"/>
  <c r="M328" i="10"/>
  <c r="M352" i="10"/>
  <c r="M350" i="10"/>
  <c r="M154" i="10" l="1"/>
  <c r="M286" i="10"/>
  <c r="M71" i="10"/>
  <c r="M72" i="10"/>
  <c r="M319" i="10"/>
  <c r="F30" i="9"/>
  <c r="AN5" i="8" s="1"/>
  <c r="AN8" i="8" s="1"/>
  <c r="M354" i="10"/>
  <c r="M156" i="10" l="1"/>
  <c r="L8" i="9"/>
  <c r="M339" i="10"/>
  <c r="M317" i="10"/>
  <c r="M23" i="10"/>
  <c r="L10" i="9"/>
  <c r="M318" i="10"/>
  <c r="L11" i="9"/>
  <c r="M5" i="10" l="1"/>
  <c r="M4" i="10" l="1"/>
  <c r="L7" i="9" l="1"/>
  <c r="H30" i="9"/>
  <c r="AN9" i="8" l="1"/>
  <c r="L30" i="9"/>
  <c r="AN10" i="8" l="1"/>
  <c r="AN11" i="8" s="1"/>
  <c r="AN18" i="8"/>
  <c r="AN15" i="8"/>
  <c r="AN17" i="8" s="1"/>
  <c r="AN16" i="8"/>
  <c r="AN13" i="8" l="1"/>
  <c r="AN14" i="8"/>
  <c r="AN19" i="8"/>
  <c r="AN20" i="8" l="1"/>
  <c r="AN23" i="8" s="1"/>
  <c r="AN24" i="8" s="1"/>
  <c r="AN25" i="8" s="1"/>
  <c r="AN26" i="8" s="1"/>
</calcChain>
</file>

<file path=xl/sharedStrings.xml><?xml version="1.0" encoding="utf-8"?>
<sst xmlns="http://schemas.openxmlformats.org/spreadsheetml/2006/main" count="1325" uniqueCount="551">
  <si>
    <t xml:space="preserve"> </t>
    <phoneticPr fontId="2" type="noConversion"/>
  </si>
  <si>
    <t>공 사 원 가 계 산 서</t>
  </si>
  <si>
    <t>비 목</t>
    <phoneticPr fontId="2" type="noConversion"/>
  </si>
  <si>
    <t>구분</t>
    <phoneticPr fontId="2" type="noConversion"/>
  </si>
  <si>
    <t>금    액</t>
    <phoneticPr fontId="11" type="noConversion"/>
  </si>
  <si>
    <t>구  성  비</t>
    <phoneticPr fontId="2" type="noConversion"/>
  </si>
  <si>
    <t>비고</t>
    <phoneticPr fontId="2" type="noConversion"/>
  </si>
  <si>
    <t>순  공  사  원  가</t>
    <phoneticPr fontId="2" type="noConversion"/>
  </si>
  <si>
    <t>재료비</t>
    <phoneticPr fontId="2" type="noConversion"/>
  </si>
  <si>
    <t>직 접 재 료 비</t>
    <phoneticPr fontId="2" type="noConversion"/>
  </si>
  <si>
    <t>간 접 재 료 비</t>
    <phoneticPr fontId="11" type="noConversion"/>
  </si>
  <si>
    <t>작업설,부산물등(△)</t>
    <phoneticPr fontId="2" type="noConversion"/>
  </si>
  <si>
    <t>소          계</t>
    <phoneticPr fontId="2" type="noConversion"/>
  </si>
  <si>
    <t>노무비</t>
    <phoneticPr fontId="2" type="noConversion"/>
  </si>
  <si>
    <t>직 접 노 무 비</t>
    <phoneticPr fontId="2" type="noConversion"/>
  </si>
  <si>
    <t>간 접 노 무 비</t>
    <phoneticPr fontId="2" type="noConversion"/>
  </si>
  <si>
    <t>직접노무비의 5.00%</t>
    <phoneticPr fontId="12" type="noConversion"/>
  </si>
  <si>
    <t>경  비</t>
    <phoneticPr fontId="2" type="noConversion"/>
  </si>
  <si>
    <t>기  계  경  비</t>
    <phoneticPr fontId="2" type="noConversion"/>
  </si>
  <si>
    <t>경비</t>
    <phoneticPr fontId="2" type="noConversion"/>
  </si>
  <si>
    <t>산 재 보 험 료</t>
    <phoneticPr fontId="2" type="noConversion"/>
  </si>
  <si>
    <t>노무비의 3.7%</t>
    <phoneticPr fontId="2" type="noConversion"/>
  </si>
  <si>
    <t>노무비의 3.80%</t>
    <phoneticPr fontId="2" type="noConversion"/>
  </si>
  <si>
    <t>고 용 보 험 료</t>
    <phoneticPr fontId="2" type="noConversion"/>
  </si>
  <si>
    <t>노무비의 0.87%</t>
    <phoneticPr fontId="2" type="noConversion"/>
  </si>
  <si>
    <t>건 강 보 험 료</t>
    <phoneticPr fontId="2" type="noConversion"/>
  </si>
  <si>
    <t>직접노무비의 1.70%</t>
    <phoneticPr fontId="12" type="noConversion"/>
  </si>
  <si>
    <t>연 금 보 험 료</t>
    <phoneticPr fontId="2" type="noConversion"/>
  </si>
  <si>
    <t>직접노무비의 4.5%</t>
    <phoneticPr fontId="12" type="noConversion"/>
  </si>
  <si>
    <t>직접노무비의 2.49%</t>
    <phoneticPr fontId="12" type="noConversion"/>
  </si>
  <si>
    <t>노인장기요양보험료</t>
    <phoneticPr fontId="2" type="noConversion"/>
  </si>
  <si>
    <t>건강보험료의 6.55%</t>
    <phoneticPr fontId="2" type="noConversion"/>
  </si>
  <si>
    <t>산업안전보건관리비</t>
    <phoneticPr fontId="2" type="noConversion"/>
  </si>
  <si>
    <t>(재료비+직접노무비)*3.09%</t>
    <phoneticPr fontId="2" type="noConversion"/>
  </si>
  <si>
    <t>안 전 관 리 비</t>
    <phoneticPr fontId="2" type="noConversion"/>
  </si>
  <si>
    <t>기  타  경  비</t>
    <phoneticPr fontId="2" type="noConversion"/>
  </si>
  <si>
    <t>(재료비+노무비)*4.00%</t>
    <phoneticPr fontId="2" type="noConversion"/>
  </si>
  <si>
    <t>합          계</t>
    <phoneticPr fontId="2" type="noConversion"/>
  </si>
  <si>
    <t>일 반 관 리 비</t>
    <phoneticPr fontId="12" type="noConversion"/>
  </si>
  <si>
    <t>(재료비+노무비+경비)*3.00%</t>
    <phoneticPr fontId="12" type="noConversion"/>
  </si>
  <si>
    <t>이          윤</t>
    <phoneticPr fontId="12" type="noConversion"/>
  </si>
  <si>
    <t>(노무비+경비+일반관리비) 10.40%</t>
    <phoneticPr fontId="2" type="noConversion"/>
  </si>
  <si>
    <t>공  급  가  액</t>
    <phoneticPr fontId="2" type="noConversion"/>
  </si>
  <si>
    <t>부    가    세</t>
    <phoneticPr fontId="2" type="noConversion"/>
  </si>
  <si>
    <t>공급가액의 10.00%</t>
    <phoneticPr fontId="2" type="noConversion"/>
  </si>
  <si>
    <t>총  공  사  비</t>
    <phoneticPr fontId="12" type="noConversion"/>
  </si>
  <si>
    <t>내 역 집 계 표</t>
    <phoneticPr fontId="2" type="noConversion"/>
  </si>
  <si>
    <t>명     칭</t>
  </si>
  <si>
    <t>규    격</t>
  </si>
  <si>
    <t>수량</t>
  </si>
  <si>
    <t>단위</t>
  </si>
  <si>
    <t>재 료 비</t>
  </si>
  <si>
    <t>노 무 비</t>
  </si>
  <si>
    <t xml:space="preserve">경 비 </t>
  </si>
  <si>
    <t>합   계</t>
  </si>
  <si>
    <t>비   고</t>
  </si>
  <si>
    <t>단가</t>
  </si>
  <si>
    <t>금 액</t>
  </si>
  <si>
    <t>단 가</t>
  </si>
  <si>
    <t>6L16XC,520HP</t>
    <phoneticPr fontId="2" type="noConversion"/>
  </si>
  <si>
    <t>대</t>
  </si>
  <si>
    <t>대</t>
    <phoneticPr fontId="2" type="noConversion"/>
  </si>
  <si>
    <t>계</t>
  </si>
  <si>
    <t>대수</t>
  </si>
  <si>
    <t>1. 배수펌프장 엔진정비</t>
    <phoneticPr fontId="2" type="noConversion"/>
  </si>
  <si>
    <t>1-1-1. 준비작업</t>
  </si>
  <si>
    <t>대가1-1호</t>
  </si>
  <si>
    <t>1-1-2. MAIN BEARING(메인베어링)</t>
  </si>
  <si>
    <t>MAIN BEARING(메인베어링 정비)</t>
  </si>
  <si>
    <t>대가1-14호</t>
  </si>
  <si>
    <t>MAIN BEARING METAL</t>
    <phoneticPr fontId="21" type="noConversion"/>
  </si>
  <si>
    <t>0400-2</t>
    <phoneticPr fontId="21" type="noConversion"/>
  </si>
  <si>
    <t>SET</t>
    <phoneticPr fontId="2" type="noConversion"/>
  </si>
  <si>
    <t>0400-4</t>
    <phoneticPr fontId="21" type="noConversion"/>
  </si>
  <si>
    <t>THRUST BEARING METAL</t>
    <phoneticPr fontId="21" type="noConversion"/>
  </si>
  <si>
    <t>0400-5</t>
    <phoneticPr fontId="21" type="noConversion"/>
  </si>
  <si>
    <t>EA</t>
    <phoneticPr fontId="2" type="noConversion"/>
  </si>
  <si>
    <t>1-1-3. CYLINDER HEAD BONNET(실린더 헤드 보닛)</t>
    <phoneticPr fontId="2" type="noConversion"/>
  </si>
  <si>
    <t>CYLINDER HEAD BONNET(실린더 헤드 보닛 정비)</t>
  </si>
  <si>
    <t>대가1-4호</t>
  </si>
  <si>
    <t>ROCK ARM &amp; PUSH ROD(로크암 및 푸시로드 정비)</t>
  </si>
  <si>
    <t>대가1-5호</t>
  </si>
  <si>
    <t>1-1-4. CYLINDER HEAD(실린더 헤드)</t>
  </si>
  <si>
    <t>CYLINDER HEAD(실린더 헤드 정비)</t>
  </si>
  <si>
    <t>대가1-6호</t>
  </si>
  <si>
    <t>INTAKE VALVE GUIDE</t>
    <phoneticPr fontId="2" type="noConversion"/>
  </si>
  <si>
    <t>3200-2</t>
    <phoneticPr fontId="2" type="noConversion"/>
  </si>
  <si>
    <t>EA</t>
  </si>
  <si>
    <t>견적</t>
    <phoneticPr fontId="2" type="noConversion"/>
  </si>
  <si>
    <t>EXHAUST VALVE GUIDE</t>
    <phoneticPr fontId="2" type="noConversion"/>
  </si>
  <si>
    <t>3200-3</t>
    <phoneticPr fontId="2" type="noConversion"/>
  </si>
  <si>
    <t>INTAKE VALVE SEAT RING</t>
    <phoneticPr fontId="21" type="noConversion"/>
  </si>
  <si>
    <t>3200-4</t>
    <phoneticPr fontId="21" type="noConversion"/>
  </si>
  <si>
    <t>EXHAUST VALVE SEAT RING</t>
    <phoneticPr fontId="21" type="noConversion"/>
  </si>
  <si>
    <t>3200-5</t>
    <phoneticPr fontId="21" type="noConversion"/>
  </si>
  <si>
    <t>PACKING</t>
  </si>
  <si>
    <t>3200-11</t>
  </si>
  <si>
    <t>3200-20</t>
  </si>
  <si>
    <t>1-1-5. CYLINDER BLOCK &amp; BED PLATE(실린더블록 및 베드플레이트)</t>
  </si>
  <si>
    <t>CRANK CASE COVER(크랭크 케이스 커버 정비)</t>
  </si>
  <si>
    <t>대가1-2호</t>
  </si>
  <si>
    <t>CAM SHAFT COVER(캠 샤프트 커버 정비)</t>
  </si>
  <si>
    <t>대가1-3호</t>
  </si>
  <si>
    <t>CYLINDER LINER(실린더 라이너)</t>
  </si>
  <si>
    <t>대가1-11호</t>
  </si>
  <si>
    <t>CAM SHAFT &amp; CAM CHAMBER(캠축 및 캠실 정비)</t>
  </si>
  <si>
    <t>대가1-19호</t>
  </si>
  <si>
    <t>CAM &amp; GUIDE(캠 및 가이드)</t>
  </si>
  <si>
    <t>대가1-18호</t>
  </si>
  <si>
    <t>CRANK CHAMBER COLUMN &amp; CRANK SHAFT(크랭크실 및 크랭크축 정비)</t>
  </si>
  <si>
    <t>대가1-20호</t>
  </si>
  <si>
    <t>COOLING WATER CONNECTOR</t>
  </si>
  <si>
    <t>0300-40</t>
  </si>
  <si>
    <t>O-RING</t>
  </si>
  <si>
    <t>0300-41</t>
  </si>
  <si>
    <t>PACKING</t>
    <phoneticPr fontId="2" type="noConversion"/>
  </si>
  <si>
    <t>0300-48</t>
    <phoneticPr fontId="2" type="noConversion"/>
  </si>
  <si>
    <t>SQUARE RING</t>
    <phoneticPr fontId="21" type="noConversion"/>
  </si>
  <si>
    <t>0300-51</t>
    <phoneticPr fontId="21" type="noConversion"/>
  </si>
  <si>
    <t>0300-52</t>
  </si>
  <si>
    <t>O-RING</t>
    <phoneticPr fontId="21" type="noConversion"/>
  </si>
  <si>
    <t>0300-53</t>
  </si>
  <si>
    <t>PACKING</t>
    <phoneticPr fontId="21" type="noConversion"/>
  </si>
  <si>
    <t>0300-54</t>
  </si>
  <si>
    <t>0300-56</t>
    <phoneticPr fontId="2" type="noConversion"/>
  </si>
  <si>
    <t>1-1-6. PISTON &amp; CONNECTING ROD(피스톤 및 커넥팅로드)</t>
    <phoneticPr fontId="2" type="noConversion"/>
  </si>
  <si>
    <t>PISTON(피스톤)</t>
  </si>
  <si>
    <t>대가1-12호</t>
  </si>
  <si>
    <t>CONNECTING ROD(커넥팅 로드)</t>
  </si>
  <si>
    <t>대가1-13호</t>
  </si>
  <si>
    <t>O-RING</t>
    <phoneticPr fontId="2" type="noConversion"/>
  </si>
  <si>
    <t>1910-3</t>
    <phoneticPr fontId="2" type="noConversion"/>
  </si>
  <si>
    <t>PISTON RING</t>
    <phoneticPr fontId="2" type="noConversion"/>
  </si>
  <si>
    <t>COOLING PIECE</t>
    <phoneticPr fontId="2" type="noConversion"/>
  </si>
  <si>
    <t>1910-15</t>
    <phoneticPr fontId="2" type="noConversion"/>
  </si>
  <si>
    <t>CRANK PIN METAL</t>
    <phoneticPr fontId="21" type="noConversion"/>
  </si>
  <si>
    <t>1910-17</t>
    <phoneticPr fontId="21" type="noConversion"/>
  </si>
  <si>
    <t>SET</t>
    <phoneticPr fontId="21" type="noConversion"/>
  </si>
  <si>
    <t>CONNECTING ROD BOLT</t>
  </si>
  <si>
    <t>1910-21</t>
  </si>
  <si>
    <t>1-1-7. OIL FLYER COVER(오일 플라이어 커버)</t>
  </si>
  <si>
    <t>2550-2</t>
  </si>
  <si>
    <t>1-1-8. GEAR TRAIN(기어 열)</t>
  </si>
  <si>
    <t>대가1-23호</t>
    <phoneticPr fontId="2" type="noConversion"/>
  </si>
  <si>
    <t>1-1-9. FUEL FEED PUMP DRIVING DEVICE</t>
  </si>
  <si>
    <t>OIL SEAL</t>
  </si>
  <si>
    <t>2700-4</t>
  </si>
  <si>
    <t>1-1-10. FUEL INJECTION PUMP ROLLER GUIDE</t>
    <phoneticPr fontId="2" type="noConversion"/>
  </si>
  <si>
    <t>3150-10</t>
  </si>
  <si>
    <t>3150-11</t>
  </si>
  <si>
    <t>3150-13</t>
  </si>
  <si>
    <t>1-1-11. INTAKE VALVE(흡기밸브)</t>
    <phoneticPr fontId="2" type="noConversion"/>
  </si>
  <si>
    <t>흡기밸브 정비</t>
  </si>
  <si>
    <t>대가1-9호</t>
  </si>
  <si>
    <t>INTAKE VALVE</t>
    <phoneticPr fontId="21" type="noConversion"/>
  </si>
  <si>
    <t>3260-1</t>
    <phoneticPr fontId="21" type="noConversion"/>
  </si>
  <si>
    <t>EA</t>
    <phoneticPr fontId="21" type="noConversion"/>
  </si>
  <si>
    <t>SPRING RETAINER</t>
    <phoneticPr fontId="21" type="noConversion"/>
  </si>
  <si>
    <t>3260-5</t>
    <phoneticPr fontId="21" type="noConversion"/>
  </si>
  <si>
    <t>COTTER</t>
    <phoneticPr fontId="21" type="noConversion"/>
  </si>
  <si>
    <t>3260-6</t>
  </si>
  <si>
    <t>SPRING (OUT SIDE)</t>
    <phoneticPr fontId="21" type="noConversion"/>
  </si>
  <si>
    <t>3260-7</t>
  </si>
  <si>
    <t>SPRING (IN SIDE)</t>
    <phoneticPr fontId="21" type="noConversion"/>
  </si>
  <si>
    <t>3260-8</t>
  </si>
  <si>
    <t>STOP RING</t>
    <phoneticPr fontId="21" type="noConversion"/>
  </si>
  <si>
    <t>3260-12</t>
    <phoneticPr fontId="21" type="noConversion"/>
  </si>
  <si>
    <t>1-1-12. EXHAUST VALVE(배기밸브)</t>
    <phoneticPr fontId="2" type="noConversion"/>
  </si>
  <si>
    <t>배기밸브 정비</t>
  </si>
  <si>
    <t>대가1-8호</t>
  </si>
  <si>
    <t>EXHAUST VALVE</t>
    <phoneticPr fontId="7" type="noConversion"/>
  </si>
  <si>
    <t>3280-1</t>
  </si>
  <si>
    <t>3280-5</t>
    <phoneticPr fontId="7" type="noConversion"/>
  </si>
  <si>
    <t>3280-6</t>
    <phoneticPr fontId="21" type="noConversion"/>
  </si>
  <si>
    <t>3280-7</t>
    <phoneticPr fontId="7" type="noConversion"/>
  </si>
  <si>
    <t>3280-8</t>
    <phoneticPr fontId="21" type="noConversion"/>
  </si>
  <si>
    <t>3280-12</t>
    <phoneticPr fontId="7" type="noConversion"/>
  </si>
  <si>
    <t>1-1-13. STARTING AIR VALVE</t>
    <phoneticPr fontId="2" type="noConversion"/>
  </si>
  <si>
    <t>AIR STARTING VALVE &amp; SAFETY VALVE(시동공기 밸브 정비)</t>
  </si>
  <si>
    <t>대가1-10호</t>
  </si>
  <si>
    <t>3300-2</t>
  </si>
  <si>
    <t>3300-10</t>
  </si>
  <si>
    <t>3300-12</t>
    <phoneticPr fontId="21" type="noConversion"/>
  </si>
  <si>
    <t>1-1-14. GOVERNOR(조속기)</t>
    <phoneticPr fontId="2" type="noConversion"/>
  </si>
  <si>
    <t>대가1-31호</t>
    <phoneticPr fontId="2" type="noConversion"/>
  </si>
  <si>
    <t>1-1-15. FUEL INJECTION VALVE</t>
    <phoneticPr fontId="2" type="noConversion"/>
  </si>
  <si>
    <t>FUEL OIL LINE(연료 라인 정비)</t>
  </si>
  <si>
    <t>대가1-27호</t>
    <phoneticPr fontId="2" type="noConversion"/>
  </si>
  <si>
    <t>INJECTOR(연료분사기 정비)</t>
  </si>
  <si>
    <t>대가1-7호</t>
  </si>
  <si>
    <t>3330-12</t>
  </si>
  <si>
    <t>3330-15</t>
    <phoneticPr fontId="21" type="noConversion"/>
  </si>
  <si>
    <t>3330-17</t>
    <phoneticPr fontId="21" type="noConversion"/>
  </si>
  <si>
    <t>3330-20</t>
    <phoneticPr fontId="21" type="noConversion"/>
  </si>
  <si>
    <t>NOZZLE ASS'Y</t>
    <phoneticPr fontId="2" type="noConversion"/>
  </si>
  <si>
    <t>3330-503</t>
    <phoneticPr fontId="2" type="noConversion"/>
  </si>
  <si>
    <t>1-1-16.INLET MANIFOLD</t>
    <phoneticPr fontId="2" type="noConversion"/>
  </si>
  <si>
    <t>INTAKE AIR MANIFOLD(흡기 매니폴드)</t>
  </si>
  <si>
    <t>대가1-25호</t>
    <phoneticPr fontId="2" type="noConversion"/>
  </si>
  <si>
    <t>3500-1</t>
  </si>
  <si>
    <t>3500-3</t>
  </si>
  <si>
    <t>1-1-17. EXHAUST MANIFOLD</t>
    <phoneticPr fontId="2" type="noConversion"/>
  </si>
  <si>
    <t>EXHAUST GAS MANIFOLD(배기 매니폴드)</t>
  </si>
  <si>
    <t>대가1-24호</t>
    <phoneticPr fontId="2" type="noConversion"/>
  </si>
  <si>
    <t>EXPANSION JOINT</t>
    <phoneticPr fontId="21" type="noConversion"/>
  </si>
  <si>
    <t>3610-7</t>
    <phoneticPr fontId="21" type="noConversion"/>
  </si>
  <si>
    <t>3610-16</t>
    <phoneticPr fontId="2" type="noConversion"/>
  </si>
  <si>
    <t>3610-17</t>
    <phoneticPr fontId="2" type="noConversion"/>
  </si>
  <si>
    <t>바이메탈온도계</t>
    <phoneticPr fontId="2" type="noConversion"/>
  </si>
  <si>
    <t>50 ~ 650℃</t>
    <phoneticPr fontId="2" type="noConversion"/>
  </si>
  <si>
    <t>1-1-18. TUBOR BLOWER EQUIPMENT(과급기)</t>
    <phoneticPr fontId="2" type="noConversion"/>
  </si>
  <si>
    <t>TURBO CHARGER(과급기 정비)</t>
  </si>
  <si>
    <t>대가1-21호</t>
  </si>
  <si>
    <t>AIR FILTER(에어 필터)</t>
  </si>
  <si>
    <t>대가1-36호</t>
    <phoneticPr fontId="2" type="noConversion"/>
  </si>
  <si>
    <t>4000-3</t>
  </si>
  <si>
    <t>4000-9</t>
    <phoneticPr fontId="2" type="noConversion"/>
  </si>
  <si>
    <t>RUBBER PACKING</t>
  </si>
  <si>
    <t>4000-13</t>
  </si>
  <si>
    <t>4000-15</t>
    <phoneticPr fontId="2" type="noConversion"/>
  </si>
  <si>
    <t>PACKING (EN커버)</t>
    <phoneticPr fontId="2" type="noConversion"/>
  </si>
  <si>
    <t>4000-624</t>
    <phoneticPr fontId="2" type="noConversion"/>
  </si>
  <si>
    <t>4000-674</t>
    <phoneticPr fontId="2" type="noConversion"/>
  </si>
  <si>
    <t>1-1-19. COOLING WATER PUMP</t>
    <phoneticPr fontId="2" type="noConversion"/>
  </si>
  <si>
    <t>WATER JACKET(워터 자켓)</t>
  </si>
  <si>
    <t>대가1-15호</t>
  </si>
  <si>
    <t>COOLING WATER LINE(냉각수 라인)</t>
  </si>
  <si>
    <t>대가1-26호</t>
    <phoneticPr fontId="2" type="noConversion"/>
  </si>
  <si>
    <t>SHEET PACKING</t>
  </si>
  <si>
    <t>4200-5</t>
  </si>
  <si>
    <t>4200-6</t>
  </si>
  <si>
    <t>BALL BEARING</t>
    <phoneticPr fontId="21" type="noConversion"/>
  </si>
  <si>
    <t>4200-10</t>
    <phoneticPr fontId="21" type="noConversion"/>
  </si>
  <si>
    <t>4200-11</t>
  </si>
  <si>
    <t>OIL SEAL</t>
    <phoneticPr fontId="21" type="noConversion"/>
  </si>
  <si>
    <t>4200-12</t>
  </si>
  <si>
    <t>MECAHNICAL SEAL</t>
    <phoneticPr fontId="2" type="noConversion"/>
  </si>
  <si>
    <t>4200-17</t>
    <phoneticPr fontId="2" type="noConversion"/>
  </si>
  <si>
    <t>OIL SEAL</t>
    <phoneticPr fontId="2" type="noConversion"/>
  </si>
  <si>
    <t>4200-19</t>
    <phoneticPr fontId="2" type="noConversion"/>
  </si>
  <si>
    <t>4200-20</t>
  </si>
  <si>
    <t>4200-21</t>
  </si>
  <si>
    <t>1-1-20. LUBRICATING OIL PUMP</t>
    <phoneticPr fontId="2" type="noConversion"/>
  </si>
  <si>
    <t>LUBRICTATING OIL PRIMING PUMP(윤활유 펌프 정비)</t>
  </si>
  <si>
    <t>대가1-17호</t>
  </si>
  <si>
    <t>LUBRICATING OIL LINE(윤활유 라인)</t>
  </si>
  <si>
    <t>대가1-28호</t>
    <phoneticPr fontId="2" type="noConversion"/>
  </si>
  <si>
    <t>SHEET PACKING</t>
    <phoneticPr fontId="2" type="noConversion"/>
  </si>
  <si>
    <t>4300-7</t>
    <phoneticPr fontId="2" type="noConversion"/>
  </si>
  <si>
    <t>1-1-21. FUEL INJECTION PUMP</t>
    <phoneticPr fontId="2" type="noConversion"/>
  </si>
  <si>
    <t>FUEL OIL INJECTION PUMP(연료분사펌프)</t>
  </si>
  <si>
    <t>대가1-16호</t>
  </si>
  <si>
    <t>PLUNGER ASS'Y</t>
    <phoneticPr fontId="2" type="noConversion"/>
  </si>
  <si>
    <t>4700-1</t>
    <phoneticPr fontId="2" type="noConversion"/>
  </si>
  <si>
    <t>DELIVERY VALVE</t>
    <phoneticPr fontId="2" type="noConversion"/>
  </si>
  <si>
    <t>4700-3</t>
    <phoneticPr fontId="2" type="noConversion"/>
  </si>
  <si>
    <t>SPRING</t>
    <phoneticPr fontId="2" type="noConversion"/>
  </si>
  <si>
    <t>4700-4</t>
    <phoneticPr fontId="2" type="noConversion"/>
  </si>
  <si>
    <t>4700-6</t>
    <phoneticPr fontId="21" type="noConversion"/>
  </si>
  <si>
    <t>STOPPER</t>
    <phoneticPr fontId="2" type="noConversion"/>
  </si>
  <si>
    <t>4700-7</t>
    <phoneticPr fontId="2" type="noConversion"/>
  </si>
  <si>
    <t>4700-8</t>
  </si>
  <si>
    <t>4700-23</t>
  </si>
  <si>
    <t>1-1-22. FUEL OIL FILTER(연료필터)</t>
    <phoneticPr fontId="2" type="noConversion"/>
  </si>
  <si>
    <t>대가1-35호</t>
    <phoneticPr fontId="2" type="noConversion"/>
  </si>
  <si>
    <t>1-1-23. LUBRICATING OIL FILTER(윤활유 필터)</t>
    <phoneticPr fontId="2" type="noConversion"/>
  </si>
  <si>
    <t>대가1-34호</t>
    <phoneticPr fontId="2" type="noConversion"/>
  </si>
  <si>
    <t>1-1-24. TENSION BOLT(텐션볼트)</t>
    <phoneticPr fontId="2" type="noConversion"/>
  </si>
  <si>
    <t>대가1-37호</t>
    <phoneticPr fontId="2" type="noConversion"/>
  </si>
  <si>
    <t>1-1-25.ENGING PANEL(엔진판넬)</t>
    <phoneticPr fontId="2" type="noConversion"/>
  </si>
  <si>
    <t>대가1-32호</t>
    <phoneticPr fontId="2" type="noConversion"/>
  </si>
  <si>
    <t>1-1-26. OVER SPEED TRIP DEVICE(과속방지장치)</t>
    <phoneticPr fontId="2" type="noConversion"/>
  </si>
  <si>
    <t>대가1-33호</t>
  </si>
  <si>
    <t>1-1-27. FRESH WATER COOLER(청수냉각기)</t>
    <phoneticPr fontId="2" type="noConversion"/>
  </si>
  <si>
    <t>대가1-29호</t>
    <phoneticPr fontId="2" type="noConversion"/>
  </si>
  <si>
    <t>GASKET</t>
    <phoneticPr fontId="21" type="noConversion"/>
  </si>
  <si>
    <t>8850-7</t>
    <phoneticPr fontId="21" type="noConversion"/>
  </si>
  <si>
    <t>1-1-28. LUBRICATING OIL COOLER(윤활유 냉각기)</t>
    <phoneticPr fontId="2" type="noConversion"/>
  </si>
  <si>
    <t>대가1-30호</t>
    <phoneticPr fontId="2" type="noConversion"/>
  </si>
  <si>
    <t>1-1-29. AIR COOLER(공기냉각기)</t>
    <phoneticPr fontId="2" type="noConversion"/>
  </si>
  <si>
    <t>대가1-38호</t>
    <phoneticPr fontId="2" type="noConversion"/>
  </si>
  <si>
    <t>1-1-30. LUB. OIL PRE. REG. V/V(윤활유 압력조정밸브)</t>
    <phoneticPr fontId="2" type="noConversion"/>
  </si>
  <si>
    <t>대가1-39호</t>
  </si>
  <si>
    <t>오일 압력 게이지</t>
    <phoneticPr fontId="2" type="noConversion"/>
  </si>
  <si>
    <t>0 ~ 10㎏/㎟</t>
    <phoneticPr fontId="2" type="noConversion"/>
  </si>
  <si>
    <t>1-1-31. INTAKE &amp; EXHAUST VALVE ROLLER GUIDE</t>
    <phoneticPr fontId="2" type="noConversion"/>
  </si>
  <si>
    <t>3100-9</t>
    <phoneticPr fontId="2" type="noConversion"/>
  </si>
  <si>
    <t>3100-10</t>
    <phoneticPr fontId="2" type="noConversion"/>
  </si>
  <si>
    <t>1-1-32. CYLINDER HEAD COVER</t>
    <phoneticPr fontId="2" type="noConversion"/>
  </si>
  <si>
    <t>3230-3</t>
    <phoneticPr fontId="2" type="noConversion"/>
  </si>
  <si>
    <t>1-1-33. INDICATOR COCK</t>
    <phoneticPr fontId="2" type="noConversion"/>
  </si>
  <si>
    <t>3310-2</t>
    <phoneticPr fontId="2" type="noConversion"/>
  </si>
  <si>
    <t>3310-8</t>
    <phoneticPr fontId="2" type="noConversion"/>
  </si>
  <si>
    <t>1-1-34. FRESH WATER COOLER (TYPE FB-05)</t>
    <phoneticPr fontId="2" type="noConversion"/>
  </si>
  <si>
    <t>GASKET</t>
    <phoneticPr fontId="2" type="noConversion"/>
  </si>
  <si>
    <t>8850-7</t>
    <phoneticPr fontId="2" type="noConversion"/>
  </si>
  <si>
    <t>1-1-35. 감속기점검</t>
    <phoneticPr fontId="2" type="noConversion"/>
  </si>
  <si>
    <t>대가2-4호</t>
    <phoneticPr fontId="2" type="noConversion"/>
  </si>
  <si>
    <t>1-1-36. 측정 및 조정</t>
    <phoneticPr fontId="2" type="noConversion"/>
  </si>
  <si>
    <t>대가1-40호</t>
    <phoneticPr fontId="2" type="noConversion"/>
  </si>
  <si>
    <t>1-1-37. 종합시운전</t>
    <phoneticPr fontId="2" type="noConversion"/>
  </si>
  <si>
    <t>대가1-41호</t>
    <phoneticPr fontId="2" type="noConversion"/>
  </si>
  <si>
    <t>2. 배수펌프장 펌프정비</t>
    <phoneticPr fontId="2" type="noConversion"/>
  </si>
  <si>
    <t>2-1. 삼산배수펌프장 엔진펌프정비 (1400HVZGE, 18TON)</t>
    <phoneticPr fontId="2" type="noConversion"/>
  </si>
  <si>
    <t>2-1-1. 펌프분해정비</t>
    <phoneticPr fontId="2" type="noConversion"/>
  </si>
  <si>
    <t>1400HVZGE</t>
    <phoneticPr fontId="2" type="noConversion"/>
  </si>
  <si>
    <t>대가3-2호</t>
    <phoneticPr fontId="2" type="noConversion"/>
  </si>
  <si>
    <t>Φ120*4600mm</t>
    <phoneticPr fontId="2" type="noConversion"/>
  </si>
  <si>
    <t>견적</t>
  </si>
  <si>
    <t>축보호슬리브 (SSC13)</t>
    <phoneticPr fontId="2" type="noConversion"/>
  </si>
  <si>
    <t>쵸크 라이너</t>
    <phoneticPr fontId="2" type="noConversion"/>
  </si>
  <si>
    <t>100 X 100 X 20T</t>
    <phoneticPr fontId="2" type="noConversion"/>
  </si>
  <si>
    <t>m</t>
  </si>
  <si>
    <t>볼트, 너트 (STS)</t>
  </si>
  <si>
    <t>M30 X 130㎜</t>
  </si>
  <si>
    <t>조</t>
  </si>
  <si>
    <t>M27 X 130㎜</t>
  </si>
  <si>
    <t>고무가스켓</t>
    <phoneticPr fontId="2" type="noConversion"/>
  </si>
  <si>
    <t>SH</t>
    <phoneticPr fontId="2" type="noConversion"/>
  </si>
  <si>
    <t>그랜드 팩킹</t>
    <phoneticPr fontId="2" type="noConversion"/>
  </si>
  <si>
    <t>2-1-2. 펌프설치</t>
    <phoneticPr fontId="2" type="noConversion"/>
  </si>
  <si>
    <t>대가3-1호</t>
    <phoneticPr fontId="2" type="noConversion"/>
  </si>
  <si>
    <t>2-1-3. 펌프도장</t>
    <phoneticPr fontId="2" type="noConversion"/>
  </si>
  <si>
    <t xml:space="preserve">  바탕처리</t>
  </si>
  <si>
    <t>철재면</t>
  </si>
  <si>
    <t>㎡</t>
  </si>
  <si>
    <t>대가3-3-가호</t>
    <phoneticPr fontId="2" type="noConversion"/>
  </si>
  <si>
    <t xml:space="preserve">  녹막이페인트칠</t>
  </si>
  <si>
    <t>대가3-3-나호</t>
    <phoneticPr fontId="2" type="noConversion"/>
  </si>
  <si>
    <t>대가3-3-다호</t>
    <phoneticPr fontId="2" type="noConversion"/>
  </si>
  <si>
    <t>2-1-4. 부대공</t>
    <phoneticPr fontId="2" type="noConversion"/>
  </si>
  <si>
    <t xml:space="preserve">  발생품처리</t>
    <phoneticPr fontId="2" type="noConversion"/>
  </si>
  <si>
    <t>고철</t>
  </si>
  <si>
    <t>kg</t>
  </si>
  <si>
    <t>2-1-6 토출배관 도색작업</t>
    <phoneticPr fontId="2" type="noConversion"/>
  </si>
  <si>
    <t>MAIN BEARING(A)</t>
  </si>
  <si>
    <t>1310-7</t>
  </si>
  <si>
    <t>MAIN BEARING(B)</t>
  </si>
  <si>
    <t>1310-8</t>
  </si>
  <si>
    <t>THRUST METAL</t>
  </si>
  <si>
    <t>1310-9</t>
  </si>
  <si>
    <t>1310-19</t>
    <phoneticPr fontId="2" type="noConversion"/>
  </si>
  <si>
    <t>1310-20</t>
    <phoneticPr fontId="2" type="noConversion"/>
  </si>
  <si>
    <t>GASKET</t>
  </si>
  <si>
    <t>1310-22</t>
  </si>
  <si>
    <t>1310-23</t>
  </si>
  <si>
    <t>SQUARE RING</t>
  </si>
  <si>
    <t>1310-24</t>
  </si>
  <si>
    <t>1310-25</t>
  </si>
  <si>
    <t>CYLINDER LINER</t>
    <phoneticPr fontId="2" type="noConversion"/>
  </si>
  <si>
    <t>1310-21</t>
    <phoneticPr fontId="2" type="noConversion"/>
  </si>
  <si>
    <t>1310-36</t>
  </si>
  <si>
    <t>1310-38</t>
  </si>
  <si>
    <t>1310-40</t>
  </si>
  <si>
    <t>PIPE CONNECTING</t>
    <phoneticPr fontId="2" type="noConversion"/>
  </si>
  <si>
    <t>1310-41</t>
    <phoneticPr fontId="2" type="noConversion"/>
  </si>
  <si>
    <t>1310-42</t>
  </si>
  <si>
    <t>1310-43</t>
  </si>
  <si>
    <t>1310-44</t>
  </si>
  <si>
    <t>1310-53</t>
  </si>
  <si>
    <t>1310-72</t>
  </si>
  <si>
    <t>1310-73</t>
    <phoneticPr fontId="2" type="noConversion"/>
  </si>
  <si>
    <t>PISTON</t>
    <phoneticPr fontId="2" type="noConversion"/>
  </si>
  <si>
    <t>1900-6</t>
    <phoneticPr fontId="2" type="noConversion"/>
  </si>
  <si>
    <t>PISTON PIN</t>
    <phoneticPr fontId="2" type="noConversion"/>
  </si>
  <si>
    <t>1900-7</t>
    <phoneticPr fontId="2" type="noConversion"/>
  </si>
  <si>
    <t>BIG-END BEARING</t>
  </si>
  <si>
    <t>1900-3</t>
    <phoneticPr fontId="2" type="noConversion"/>
  </si>
  <si>
    <t>1900-4</t>
  </si>
  <si>
    <t>OIL SCRAPER RING</t>
    <phoneticPr fontId="2" type="noConversion"/>
  </si>
  <si>
    <t>1900-11</t>
    <phoneticPr fontId="2" type="noConversion"/>
  </si>
  <si>
    <t>1900-9,10,19</t>
    <phoneticPr fontId="2" type="noConversion"/>
  </si>
  <si>
    <t>2300-16</t>
  </si>
  <si>
    <t>2300-17</t>
  </si>
  <si>
    <t>기어 열 정비</t>
  </si>
  <si>
    <t>BALL BEARING</t>
    <phoneticPr fontId="2" type="noConversion"/>
  </si>
  <si>
    <t>2600-1</t>
    <phoneticPr fontId="2" type="noConversion"/>
  </si>
  <si>
    <t>2600-9</t>
    <phoneticPr fontId="2" type="noConversion"/>
  </si>
  <si>
    <t>2600-18</t>
  </si>
  <si>
    <t>2600-30</t>
  </si>
  <si>
    <t>2600-34</t>
  </si>
  <si>
    <t>2600-38</t>
  </si>
  <si>
    <t>INTAKE VALVE SEAT</t>
    <phoneticPr fontId="2" type="noConversion"/>
  </si>
  <si>
    <t>EXHAUST VALVE SEAT</t>
    <phoneticPr fontId="2" type="noConversion"/>
  </si>
  <si>
    <t>VALVE GUIDE</t>
    <phoneticPr fontId="2" type="noConversion"/>
  </si>
  <si>
    <t>3200-4</t>
    <phoneticPr fontId="2" type="noConversion"/>
  </si>
  <si>
    <t>3200-7</t>
    <phoneticPr fontId="2" type="noConversion"/>
  </si>
  <si>
    <t>3200-8</t>
  </si>
  <si>
    <t>3200-9</t>
  </si>
  <si>
    <t>INTAKE VALVE</t>
  </si>
  <si>
    <t>3200-15</t>
  </si>
  <si>
    <t>EXHAUST VALVE</t>
  </si>
  <si>
    <t>3200-16</t>
  </si>
  <si>
    <t>3200-20</t>
    <phoneticPr fontId="21" type="noConversion"/>
  </si>
  <si>
    <t>BUSHING</t>
    <phoneticPr fontId="21" type="noConversion"/>
  </si>
  <si>
    <t>3200-33</t>
    <phoneticPr fontId="21" type="noConversion"/>
  </si>
  <si>
    <t>3200-54</t>
  </si>
  <si>
    <t>ROTATOR</t>
    <phoneticPr fontId="2" type="noConversion"/>
  </si>
  <si>
    <t>3200-58</t>
    <phoneticPr fontId="2" type="noConversion"/>
  </si>
  <si>
    <t>SPRING</t>
    <phoneticPr fontId="21" type="noConversion"/>
  </si>
  <si>
    <t>3210-3</t>
    <phoneticPr fontId="21" type="noConversion"/>
  </si>
  <si>
    <t>PUSH ROD</t>
    <phoneticPr fontId="21" type="noConversion"/>
  </si>
  <si>
    <t>3210-4</t>
    <phoneticPr fontId="21" type="noConversion"/>
  </si>
  <si>
    <t>3210-6</t>
  </si>
  <si>
    <t>3210-9</t>
  </si>
  <si>
    <t>NOZZLE</t>
    <phoneticPr fontId="2" type="noConversion"/>
  </si>
  <si>
    <t>3210-11</t>
    <phoneticPr fontId="2" type="noConversion"/>
  </si>
  <si>
    <t>INLET MANIFOLD(흡기 매니폴드)</t>
  </si>
  <si>
    <t>3500-2</t>
  </si>
  <si>
    <t>3500-6</t>
    <phoneticPr fontId="2" type="noConversion"/>
  </si>
  <si>
    <t>3600-3</t>
  </si>
  <si>
    <t>3600-4</t>
    <phoneticPr fontId="21" type="noConversion"/>
  </si>
  <si>
    <t>3600-10</t>
  </si>
  <si>
    <t>3600-15</t>
  </si>
  <si>
    <t>AIR COOLER(공기냉각기 정비)</t>
  </si>
  <si>
    <t>4000-7</t>
  </si>
  <si>
    <t>4000-9</t>
  </si>
  <si>
    <t>4000-11</t>
  </si>
  <si>
    <t>4000-25</t>
  </si>
  <si>
    <t>4000-37</t>
  </si>
  <si>
    <t>4000-41</t>
  </si>
  <si>
    <t>4000-45</t>
  </si>
  <si>
    <t>4000-58</t>
    <phoneticPr fontId="2" type="noConversion"/>
  </si>
  <si>
    <t>4200-2</t>
  </si>
  <si>
    <t>4200-10</t>
  </si>
  <si>
    <t>MECHANICAL SEAL</t>
    <phoneticPr fontId="2" type="noConversion"/>
  </si>
  <si>
    <t>4200-14</t>
  </si>
  <si>
    <t>4200-15</t>
  </si>
  <si>
    <t>4200-16</t>
  </si>
  <si>
    <t>BALL BEARING</t>
  </si>
  <si>
    <t>4200-17</t>
  </si>
  <si>
    <t>4200-18</t>
  </si>
  <si>
    <t>CROWN WASHER</t>
    <phoneticPr fontId="21" type="noConversion"/>
  </si>
  <si>
    <t>4200-21</t>
    <phoneticPr fontId="21" type="noConversion"/>
  </si>
  <si>
    <t>1-2-13. LUBRICATING OIL PUMP</t>
    <phoneticPr fontId="2" type="noConversion"/>
  </si>
  <si>
    <t>THRUST METAL</t>
    <phoneticPr fontId="2" type="noConversion"/>
  </si>
  <si>
    <t>4310-7</t>
    <phoneticPr fontId="2" type="noConversion"/>
  </si>
  <si>
    <t>4310-8</t>
    <phoneticPr fontId="2" type="noConversion"/>
  </si>
  <si>
    <t>4310-15</t>
  </si>
  <si>
    <t>4710-15</t>
    <phoneticPr fontId="21" type="noConversion"/>
  </si>
  <si>
    <t>PLUNGER ASS'Y</t>
    <phoneticPr fontId="21" type="noConversion"/>
  </si>
  <si>
    <t>4710-17</t>
  </si>
  <si>
    <t>DELIVERY VALVE ASS'Y</t>
    <phoneticPr fontId="21" type="noConversion"/>
  </si>
  <si>
    <t>4710-20</t>
  </si>
  <si>
    <t>SPRING (DELIVERY VALVE)</t>
    <phoneticPr fontId="21" type="noConversion"/>
  </si>
  <si>
    <t>4710-21</t>
  </si>
  <si>
    <t>GASKET (DELIVERY VALVE)</t>
    <phoneticPr fontId="21" type="noConversion"/>
  </si>
  <si>
    <t>4710-22</t>
    <phoneticPr fontId="21" type="noConversion"/>
  </si>
  <si>
    <t>4710-24</t>
    <phoneticPr fontId="21" type="noConversion"/>
  </si>
  <si>
    <t>4710-65</t>
    <phoneticPr fontId="21" type="noConversion"/>
  </si>
  <si>
    <t>STARTING AIR MOTOR(시동 공기 모터 정비)</t>
    <phoneticPr fontId="2" type="noConversion"/>
  </si>
  <si>
    <t>대가1-10호</t>
    <phoneticPr fontId="2" type="noConversion"/>
  </si>
  <si>
    <t>8600-18</t>
    <phoneticPr fontId="2" type="noConversion"/>
  </si>
  <si>
    <t>8600-25</t>
    <phoneticPr fontId="2" type="noConversion"/>
  </si>
  <si>
    <t>8600-26</t>
    <phoneticPr fontId="2" type="noConversion"/>
  </si>
  <si>
    <t>NEEDLE BEARING</t>
    <phoneticPr fontId="2" type="noConversion"/>
  </si>
  <si>
    <t>8600-33</t>
    <phoneticPr fontId="2" type="noConversion"/>
  </si>
  <si>
    <t>ROTOR BLADE</t>
    <phoneticPr fontId="2" type="noConversion"/>
  </si>
  <si>
    <t>8600-40</t>
    <phoneticPr fontId="2" type="noConversion"/>
  </si>
  <si>
    <t>8600-43</t>
    <phoneticPr fontId="2" type="noConversion"/>
  </si>
  <si>
    <t>8600-44</t>
    <phoneticPr fontId="2" type="noConversion"/>
  </si>
  <si>
    <t>LUBRICATING OIL COOLER(윤활유 냉각기 정비)</t>
  </si>
  <si>
    <t>RUBBER RING</t>
    <phoneticPr fontId="2" type="noConversion"/>
  </si>
  <si>
    <t>8800-6</t>
    <phoneticPr fontId="2" type="noConversion"/>
  </si>
  <si>
    <t>8800-12</t>
  </si>
  <si>
    <t>8800-13</t>
  </si>
  <si>
    <t>8800-15</t>
  </si>
  <si>
    <t>ANTI-CORROSION ZINC</t>
    <phoneticPr fontId="2" type="noConversion"/>
  </si>
  <si>
    <t>8800-16</t>
    <phoneticPr fontId="2" type="noConversion"/>
  </si>
  <si>
    <t>8800-17</t>
    <phoneticPr fontId="2" type="noConversion"/>
  </si>
  <si>
    <t>8800-26</t>
    <phoneticPr fontId="2" type="noConversion"/>
  </si>
  <si>
    <t>8810-5</t>
    <phoneticPr fontId="2" type="noConversion"/>
  </si>
  <si>
    <t>8810-8</t>
    <phoneticPr fontId="2" type="noConversion"/>
  </si>
  <si>
    <t>THERMOSTAT</t>
    <phoneticPr fontId="2" type="noConversion"/>
  </si>
  <si>
    <t>8810-13</t>
    <phoneticPr fontId="2" type="noConversion"/>
  </si>
  <si>
    <t>ANTI-CORROSION ZINC ASSY</t>
    <phoneticPr fontId="2" type="noConversion"/>
  </si>
  <si>
    <t>8810-16</t>
    <phoneticPr fontId="2" type="noConversion"/>
  </si>
  <si>
    <t>8810-18</t>
    <phoneticPr fontId="2" type="noConversion"/>
  </si>
  <si>
    <t>8810-20</t>
    <phoneticPr fontId="2" type="noConversion"/>
  </si>
  <si>
    <t>8810-23</t>
    <phoneticPr fontId="2" type="noConversion"/>
  </si>
  <si>
    <t>VMF1500-1150</t>
    <phoneticPr fontId="2" type="noConversion"/>
  </si>
  <si>
    <t>주축 or 구동축 (SM45C)</t>
    <phoneticPr fontId="2" type="noConversion"/>
  </si>
  <si>
    <t>Φ145 X 4600mm</t>
    <phoneticPr fontId="2" type="noConversion"/>
  </si>
  <si>
    <t>개</t>
    <phoneticPr fontId="2" type="noConversion"/>
  </si>
  <si>
    <t>L400 x D140 x D124</t>
    <phoneticPr fontId="2" type="noConversion"/>
  </si>
  <si>
    <t>평면축수 (THORDON)</t>
    <phoneticPr fontId="2" type="noConversion"/>
  </si>
  <si>
    <t>L280 x D170 x D140</t>
    <phoneticPr fontId="2" type="noConversion"/>
  </si>
  <si>
    <t>100*100*2T</t>
    <phoneticPr fontId="2" type="noConversion"/>
  </si>
  <si>
    <t>Φ1500 * 10T</t>
    <phoneticPr fontId="21" type="noConversion"/>
  </si>
  <si>
    <t>그랜드 패킹</t>
    <phoneticPr fontId="2" type="noConversion"/>
  </si>
  <si>
    <t>19mm</t>
    <phoneticPr fontId="21" type="noConversion"/>
  </si>
  <si>
    <t>4.71x19.4m</t>
    <phoneticPr fontId="2" type="noConversion"/>
  </si>
  <si>
    <t xml:space="preserve">비철설 </t>
    <phoneticPr fontId="2" type="noConversion"/>
  </si>
  <si>
    <t>VMF1500-1150</t>
  </si>
  <si>
    <t>공사명 : 삼산·여천배수펌프장 엔진·펌프 분해정비공사</t>
    <phoneticPr fontId="2" type="noConversion"/>
  </si>
  <si>
    <t>2-2. 여천배수펌프장 엔진펌프정비 (VMF1500-1150, 18TON)</t>
    <phoneticPr fontId="2" type="noConversion"/>
  </si>
  <si>
    <t>2-2-1. 펌프분해정비</t>
    <phoneticPr fontId="2" type="noConversion"/>
  </si>
  <si>
    <t>2-2-2. 펌프설치</t>
    <phoneticPr fontId="2" type="noConversion"/>
  </si>
  <si>
    <t>2-2-3. 펌프도장</t>
    <phoneticPr fontId="2" type="noConversion"/>
  </si>
  <si>
    <t>2-2-4. 토출배관 도색</t>
    <phoneticPr fontId="2" type="noConversion"/>
  </si>
  <si>
    <t>2-2-5. 부대공</t>
    <phoneticPr fontId="2" type="noConversion"/>
  </si>
  <si>
    <t>Φ1400 * 10T</t>
    <phoneticPr fontId="21" type="noConversion"/>
  </si>
  <si>
    <t xml:space="preserve">  바탕처리</t>
    <phoneticPr fontId="2" type="noConversion"/>
  </si>
  <si>
    <t>붓칠x1회</t>
    <phoneticPr fontId="2" type="noConversion"/>
  </si>
  <si>
    <t>유성페인트칠</t>
    <phoneticPr fontId="2" type="noConversion"/>
  </si>
  <si>
    <t>롤러x1회</t>
    <phoneticPr fontId="2" type="noConversion"/>
  </si>
  <si>
    <t>물가2022.p하047</t>
    <phoneticPr fontId="2" type="noConversion"/>
  </si>
  <si>
    <t>1.엔진정비</t>
    <phoneticPr fontId="2" type="noConversion"/>
  </si>
  <si>
    <t>공 사 명 : 삼산·여천배수펌프장 엔진·펌프 분해정비공사</t>
    <phoneticPr fontId="2" type="noConversion"/>
  </si>
  <si>
    <t>2.펌프정비</t>
    <phoneticPr fontId="2" type="noConversion"/>
  </si>
  <si>
    <t xml:space="preserve"> 2-2. 여천배수펌프장 엔진펌프 (5호기)</t>
    <phoneticPr fontId="2" type="noConversion"/>
  </si>
  <si>
    <t xml:space="preserve">  6L18CX,650HP  </t>
    <phoneticPr fontId="2" type="noConversion"/>
  </si>
  <si>
    <t>1400HVZGE</t>
  </si>
  <si>
    <t>2-1. 여천배수펌프장 엔진정비 (엔진6L16XC,520HP)</t>
    <phoneticPr fontId="2" type="noConversion"/>
  </si>
  <si>
    <t>2-1-1. 준비작업</t>
    <phoneticPr fontId="2" type="noConversion"/>
  </si>
  <si>
    <t>2-1-2. CRANK CASE &amp; BEDPLATE(크랭크케이스 및 베드플레이트)</t>
    <phoneticPr fontId="2" type="noConversion"/>
  </si>
  <si>
    <t>2-2-3. PISTON &amp; CONNECTING ROD(피스톤 및 커넥팅로드)</t>
    <phoneticPr fontId="2" type="noConversion"/>
  </si>
  <si>
    <t>2-2-4. CAMSHAFT &amp; TAPPET</t>
    <phoneticPr fontId="2" type="noConversion"/>
  </si>
  <si>
    <t>2-2-5. GEAR TRAIN(기어 열)</t>
    <phoneticPr fontId="2" type="noConversion"/>
  </si>
  <si>
    <t>2-2-6. GOVERNOR(조속기)</t>
    <phoneticPr fontId="2" type="noConversion"/>
  </si>
  <si>
    <t>2-2-7. CYLINDER HEAD(실린더 헤드 및 보닛)</t>
    <phoneticPr fontId="2" type="noConversion"/>
  </si>
  <si>
    <t>2-2-8. FUEL INJECTION VALVE</t>
    <phoneticPr fontId="2" type="noConversion"/>
  </si>
  <si>
    <t>2-2-9. AIR INLET MANIFOLD</t>
    <phoneticPr fontId="2" type="noConversion"/>
  </si>
  <si>
    <t>2-2-10. EXHAUST MANIFOLD</t>
    <phoneticPr fontId="2" type="noConversion"/>
  </si>
  <si>
    <t>2-2-11. TUBOR BLOWER &amp; AIR COOLER EQUIPMENT(과급기 및 공기냉각장치)</t>
    <phoneticPr fontId="2" type="noConversion"/>
  </si>
  <si>
    <t>2-2-12. COOLING WATER PUMP</t>
    <phoneticPr fontId="2" type="noConversion"/>
  </si>
  <si>
    <t>2-2-14. FUEL INJECTION PUMP</t>
    <phoneticPr fontId="2" type="noConversion"/>
  </si>
  <si>
    <t>2-2-15. FUEL OIL FILTER(연료필터)</t>
    <phoneticPr fontId="2" type="noConversion"/>
  </si>
  <si>
    <t>2-2-16. LUBRICATING OIL FILTER(윤활유 필터)</t>
    <phoneticPr fontId="2" type="noConversion"/>
  </si>
  <si>
    <t>2-2-17. TENSION BOLT(텐션볼트)</t>
    <phoneticPr fontId="2" type="noConversion"/>
  </si>
  <si>
    <t>2-2-18. ENGING PANEL(엔진판넬)</t>
    <phoneticPr fontId="2" type="noConversion"/>
  </si>
  <si>
    <t>2-2-19. STARTING AIR MOTOR(시동 공기 모터)</t>
    <phoneticPr fontId="2" type="noConversion"/>
  </si>
  <si>
    <t>2-2-20. LUBRICATING OIL COOLER(윤활유 냉각기)</t>
    <phoneticPr fontId="2" type="noConversion"/>
  </si>
  <si>
    <t>2-2-21. FRESH WATER COOLER(청수냉각기)</t>
    <phoneticPr fontId="2" type="noConversion"/>
  </si>
  <si>
    <t>2-2-22. AIR COOLER(공기냉각기)</t>
    <phoneticPr fontId="2" type="noConversion"/>
  </si>
  <si>
    <t>2-2-23. 감속기점검</t>
    <phoneticPr fontId="2" type="noConversion"/>
  </si>
  <si>
    <t>2-2-24. 측정 및 조정</t>
    <phoneticPr fontId="2" type="noConversion"/>
  </si>
  <si>
    <t>2-2-25. 종합시운전</t>
    <phoneticPr fontId="2" type="noConversion"/>
  </si>
  <si>
    <t>직접노무비의 13.00%</t>
    <phoneticPr fontId="12" type="noConversion"/>
  </si>
  <si>
    <t>노무비의 1.01%</t>
    <phoneticPr fontId="2" type="noConversion"/>
  </si>
  <si>
    <t>직접노무비의 3.495%</t>
    <phoneticPr fontId="12" type="noConversion"/>
  </si>
  <si>
    <t>건강보험료의 12.27%</t>
    <phoneticPr fontId="2" type="noConversion"/>
  </si>
  <si>
    <t>(재료비+직접노무비)*2.93%</t>
    <phoneticPr fontId="2" type="noConversion"/>
  </si>
  <si>
    <t>(재료비+노무비)*5.8%</t>
    <phoneticPr fontId="2" type="noConversion"/>
  </si>
  <si>
    <t>(재료비+노무비+경비)*6%</t>
    <phoneticPr fontId="12" type="noConversion"/>
  </si>
  <si>
    <t>(노무비+경비+일반관리비) 15.00%</t>
    <phoneticPr fontId="2" type="noConversion"/>
  </si>
  <si>
    <t>1910-8,9,10</t>
    <phoneticPr fontId="2" type="noConversion"/>
  </si>
  <si>
    <t xml:space="preserve"> 1-2. 여천배수펌프장 엔진정비 (5호기)</t>
    <phoneticPr fontId="2" type="noConversion"/>
  </si>
  <si>
    <t xml:space="preserve"> 1-1. 삼산배수펌프장 엔진정비 (3호기)</t>
    <phoneticPr fontId="2" type="noConversion"/>
  </si>
  <si>
    <t xml:space="preserve"> 2-1. 삼산배수펌프장 엔진펌프 (3호기)</t>
    <phoneticPr fontId="2" type="noConversion"/>
  </si>
  <si>
    <t>1-1. 삼산배수펌프장 엔진정비 (6L18CX, 650HP)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</si>
</sst>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  <numFmt numFmtId="178" formatCode="#,##0.000"/>
    <numFmt numFmtId="181" formatCode="_-* #,##0.00_-;\-* #,##0.00_-;_-* &quot;-&quot;_-;_-@_-"/>
    <numFmt numFmtId="182" formatCode="#,##0_ ;[Red]\-#,##0\ "/>
    <numFmt numFmtId="183" formatCode="#,##0_ "/>
    <numFmt numFmtId="184" formatCode="&quot;제&quot;0&quot;호표&quot;"/>
    <numFmt numFmtId="185" formatCode="0_ "/>
  </numFmts>
  <fonts count="26" x14ac:knownFonts="1"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8"/>
      <name val="바탕"/>
      <family val="1"/>
      <charset val="129"/>
    </font>
    <font>
      <b/>
      <sz val="20"/>
      <name val="굴림체"/>
      <family val="3"/>
      <charset val="129"/>
    </font>
    <font>
      <sz val="8"/>
      <name val="굴림체"/>
      <family val="3"/>
      <charset val="129"/>
    </font>
    <font>
      <b/>
      <sz val="12"/>
      <name val="굴림체"/>
      <family val="3"/>
      <charset val="129"/>
    </font>
    <font>
      <b/>
      <sz val="9"/>
      <color indexed="81"/>
      <name val="굴림"/>
      <family val="3"/>
      <charset val="129"/>
    </font>
    <font>
      <sz val="10"/>
      <name val="바탕체"/>
      <family val="1"/>
      <charset val="129"/>
    </font>
    <font>
      <b/>
      <sz val="11"/>
      <color indexed="10"/>
      <name val="굴림체"/>
      <family val="3"/>
      <charset val="129"/>
    </font>
    <font>
      <b/>
      <sz val="24"/>
      <color indexed="8"/>
      <name val="굴림체"/>
      <family val="3"/>
      <charset val="129"/>
    </font>
    <font>
      <sz val="12"/>
      <color indexed="8"/>
      <name val="굴림체"/>
      <family val="3"/>
      <charset val="129"/>
    </font>
    <font>
      <b/>
      <sz val="20"/>
      <color indexed="8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name val="굴림체"/>
      <family val="3"/>
      <charset val="129"/>
    </font>
    <font>
      <b/>
      <sz val="10"/>
      <color indexed="8"/>
      <name val="굴림체"/>
      <family val="3"/>
      <charset val="129"/>
    </font>
    <font>
      <b/>
      <sz val="10"/>
      <name val="굴림체"/>
      <family val="3"/>
      <charset val="129"/>
    </font>
    <font>
      <sz val="8"/>
      <name val="맑은 고딕"/>
      <family val="3"/>
      <charset val="129"/>
    </font>
    <font>
      <sz val="10"/>
      <color indexed="10"/>
      <name val="굴림체"/>
      <family val="3"/>
      <charset val="129"/>
    </font>
    <font>
      <sz val="10"/>
      <name val="Arial"/>
      <family val="2"/>
    </font>
    <font>
      <sz val="11"/>
      <color indexed="8"/>
      <name val="돋움"/>
      <family val="3"/>
      <charset val="129"/>
    </font>
    <font>
      <sz val="9"/>
      <color indexed="8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3" fillId="0" borderId="0"/>
    <xf numFmtId="0" fontId="5" fillId="0" borderId="0"/>
    <xf numFmtId="0" fontId="3" fillId="0" borderId="0"/>
    <xf numFmtId="0" fontId="3" fillId="0" borderId="0"/>
    <xf numFmtId="0" fontId="23" fillId="0" borderId="0"/>
    <xf numFmtId="176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4" fillId="0" borderId="0" xfId="2" applyFont="1"/>
    <xf numFmtId="181" fontId="4" fillId="0" borderId="0" xfId="1" applyNumberFormat="1" applyFont="1" applyAlignment="1"/>
    <xf numFmtId="176" fontId="4" fillId="0" borderId="0" xfId="1" applyFont="1" applyAlignment="1">
      <alignment horizontal="right" vertical="center"/>
    </xf>
    <xf numFmtId="0" fontId="8" fillId="0" borderId="0" xfId="3" applyFont="1" applyAlignment="1">
      <alignment horizontal="center" vertical="center"/>
    </xf>
    <xf numFmtId="0" fontId="6" fillId="0" borderId="11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/>
    </xf>
    <xf numFmtId="0" fontId="6" fillId="0" borderId="2" xfId="3" applyFont="1" applyBorder="1" applyAlignment="1">
      <alignment horizontal="centerContinuous" vertical="center"/>
    </xf>
    <xf numFmtId="0" fontId="6" fillId="0" borderId="12" xfId="2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182" fontId="6" fillId="0" borderId="4" xfId="3" applyNumberFormat="1" applyFont="1" applyBorder="1" applyAlignment="1">
      <alignment vertical="center"/>
    </xf>
    <xf numFmtId="38" fontId="6" fillId="0" borderId="4" xfId="3" applyNumberFormat="1" applyFont="1" applyBorder="1" applyAlignment="1">
      <alignment horizontal="left" vertical="center" indent="1"/>
    </xf>
    <xf numFmtId="0" fontId="4" fillId="0" borderId="7" xfId="2" applyFont="1" applyBorder="1"/>
    <xf numFmtId="176" fontId="4" fillId="0" borderId="4" xfId="1" applyFont="1" applyBorder="1" applyAlignment="1">
      <alignment horizontal="right" vertical="center"/>
    </xf>
    <xf numFmtId="183" fontId="6" fillId="0" borderId="4" xfId="3" applyNumberFormat="1" applyFont="1" applyBorder="1" applyAlignment="1">
      <alignment vertical="center"/>
    </xf>
    <xf numFmtId="0" fontId="6" fillId="2" borderId="4" xfId="3" applyFont="1" applyFill="1" applyBorder="1" applyAlignment="1">
      <alignment horizontal="center" vertical="center"/>
    </xf>
    <xf numFmtId="176" fontId="4" fillId="2" borderId="4" xfId="1" applyFont="1" applyFill="1" applyBorder="1" applyAlignment="1">
      <alignment horizontal="right" vertical="center"/>
    </xf>
    <xf numFmtId="0" fontId="13" fillId="0" borderId="0" xfId="2" applyFont="1" applyAlignment="1">
      <alignment vertical="center"/>
    </xf>
    <xf numFmtId="177" fontId="4" fillId="0" borderId="4" xfId="1" applyNumberFormat="1" applyFont="1" applyBorder="1" applyAlignment="1">
      <alignment horizontal="right" vertical="center"/>
    </xf>
    <xf numFmtId="0" fontId="6" fillId="0" borderId="4" xfId="3" quotePrefix="1" applyFont="1" applyBorder="1" applyAlignment="1">
      <alignment horizontal="center" vertical="center"/>
    </xf>
    <xf numFmtId="38" fontId="6" fillId="3" borderId="4" xfId="3" applyNumberFormat="1" applyFont="1" applyFill="1" applyBorder="1" applyAlignment="1">
      <alignment horizontal="left" vertical="center" indent="1"/>
    </xf>
    <xf numFmtId="0" fontId="4" fillId="0" borderId="7" xfId="2" applyFont="1" applyBorder="1" applyAlignment="1">
      <alignment horizontal="center"/>
    </xf>
    <xf numFmtId="176" fontId="4" fillId="4" borderId="4" xfId="1" applyFont="1" applyFill="1" applyBorder="1" applyAlignment="1">
      <alignment horizontal="right" vertical="center"/>
    </xf>
    <xf numFmtId="182" fontId="6" fillId="0" borderId="9" xfId="3" applyNumberFormat="1" applyFont="1" applyBorder="1" applyAlignment="1">
      <alignment vertical="center"/>
    </xf>
    <xf numFmtId="38" fontId="6" fillId="0" borderId="9" xfId="3" applyNumberFormat="1" applyFont="1" applyBorder="1" applyAlignment="1">
      <alignment horizontal="left" vertical="center" indent="1"/>
    </xf>
    <xf numFmtId="0" fontId="4" fillId="0" borderId="10" xfId="2" applyFont="1" applyBorder="1"/>
    <xf numFmtId="176" fontId="4" fillId="0" borderId="9" xfId="1" applyFont="1" applyBorder="1" applyAlignment="1">
      <alignment horizontal="right" vertical="center"/>
    </xf>
    <xf numFmtId="176" fontId="4" fillId="0" borderId="0" xfId="1" applyFont="1" applyAlignment="1"/>
    <xf numFmtId="38" fontId="4" fillId="0" borderId="0" xfId="2" applyNumberFormat="1" applyFont="1"/>
    <xf numFmtId="0" fontId="15" fillId="0" borderId="0" xfId="0" applyFont="1" applyAlignment="1"/>
    <xf numFmtId="0" fontId="16" fillId="0" borderId="0" xfId="0" applyFont="1" applyAlignment="1">
      <alignment horizontal="center"/>
    </xf>
    <xf numFmtId="0" fontId="15" fillId="0" borderId="1" xfId="0" applyFont="1" applyBorder="1">
      <alignment vertical="center"/>
    </xf>
    <xf numFmtId="3" fontId="17" fillId="0" borderId="2" xfId="0" applyNumberFormat="1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0" xfId="0" applyFont="1">
      <alignment vertical="center"/>
    </xf>
    <xf numFmtId="3" fontId="17" fillId="0" borderId="9" xfId="0" applyNumberFormat="1" applyFont="1" applyBorder="1" applyAlignment="1">
      <alignment horizontal="centerContinuous" vertical="center"/>
    </xf>
    <xf numFmtId="0" fontId="17" fillId="0" borderId="9" xfId="0" applyFont="1" applyBorder="1" applyAlignment="1">
      <alignment horizontal="centerContinuous" vertical="center"/>
    </xf>
    <xf numFmtId="0" fontId="17" fillId="0" borderId="13" xfId="0" applyFont="1" applyBorder="1" applyAlignment="1">
      <alignment horizontal="left" vertical="center"/>
    </xf>
    <xf numFmtId="3" fontId="17" fillId="0" borderId="14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76" fontId="17" fillId="0" borderId="4" xfId="1" applyFont="1" applyFill="1" applyBorder="1" applyAlignment="1">
      <alignment vertical="center"/>
    </xf>
    <xf numFmtId="38" fontId="17" fillId="0" borderId="4" xfId="0" applyNumberFormat="1" applyFont="1" applyBorder="1">
      <alignment vertical="center"/>
    </xf>
    <xf numFmtId="38" fontId="17" fillId="0" borderId="15" xfId="0" applyNumberFormat="1" applyFont="1" applyBorder="1">
      <alignment vertical="center"/>
    </xf>
    <xf numFmtId="0" fontId="17" fillId="0" borderId="6" xfId="0" applyFont="1" applyBorder="1" applyAlignment="1">
      <alignment horizontal="left" vertical="center"/>
    </xf>
    <xf numFmtId="3" fontId="17" fillId="0" borderId="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shrinkToFit="1"/>
    </xf>
    <xf numFmtId="176" fontId="17" fillId="0" borderId="0" xfId="1" applyFont="1" applyFill="1" applyAlignment="1">
      <alignment vertical="center"/>
    </xf>
    <xf numFmtId="1" fontId="17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76" fontId="17" fillId="0" borderId="14" xfId="1" applyFont="1" applyFill="1" applyBorder="1" applyAlignment="1">
      <alignment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3" fontId="17" fillId="0" borderId="18" xfId="0" applyNumberFormat="1" applyFont="1" applyBorder="1" applyAlignment="1">
      <alignment horizontal="center" vertical="center"/>
    </xf>
    <xf numFmtId="1" fontId="17" fillId="0" borderId="18" xfId="0" applyNumberFormat="1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176" fontId="17" fillId="0" borderId="18" xfId="1" applyFont="1" applyFill="1" applyBorder="1" applyAlignment="1">
      <alignment vertical="center"/>
    </xf>
    <xf numFmtId="183" fontId="17" fillId="0" borderId="18" xfId="0" applyNumberFormat="1" applyFont="1" applyBorder="1">
      <alignment vertical="center"/>
    </xf>
    <xf numFmtId="0" fontId="17" fillId="0" borderId="19" xfId="0" applyFont="1" applyBorder="1" applyAlignment="1">
      <alignment horizontal="center" vertical="center"/>
    </xf>
    <xf numFmtId="183" fontId="15" fillId="0" borderId="0" xfId="1" applyNumberFormat="1" applyFont="1" applyFill="1" applyAlignment="1"/>
    <xf numFmtId="38" fontId="15" fillId="0" borderId="0" xfId="0" applyNumberFormat="1" applyFont="1" applyAlignment="1"/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8" fontId="18" fillId="0" borderId="1" xfId="0" applyNumberFormat="1" applyFont="1" applyBorder="1" applyAlignment="1">
      <alignment horizontal="right" vertical="center"/>
    </xf>
    <xf numFmtId="38" fontId="18" fillId="0" borderId="1" xfId="0" applyNumberFormat="1" applyFont="1" applyBorder="1">
      <alignment vertical="center"/>
    </xf>
    <xf numFmtId="0" fontId="18" fillId="0" borderId="1" xfId="0" applyFont="1" applyBorder="1" applyAlignment="1">
      <alignment horizontal="center" vertical="center" shrinkToFit="1"/>
    </xf>
    <xf numFmtId="0" fontId="18" fillId="0" borderId="0" xfId="0" applyFont="1">
      <alignment vertical="center"/>
    </xf>
    <xf numFmtId="38" fontId="18" fillId="0" borderId="2" xfId="0" applyNumberFormat="1" applyFont="1" applyBorder="1" applyAlignment="1">
      <alignment horizontal="centerContinuous" vertical="center"/>
    </xf>
    <xf numFmtId="38" fontId="18" fillId="0" borderId="14" xfId="0" applyNumberFormat="1" applyFont="1" applyBorder="1" applyAlignment="1">
      <alignment horizontal="center" vertical="center"/>
    </xf>
    <xf numFmtId="38" fontId="18" fillId="0" borderId="14" xfId="0" applyNumberFormat="1" applyFont="1" applyBorder="1" applyAlignment="1">
      <alignment horizontal="centerContinuous" vertical="center"/>
    </xf>
    <xf numFmtId="0" fontId="19" fillId="0" borderId="11" xfId="0" applyFont="1" applyBorder="1">
      <alignment vertical="center"/>
    </xf>
    <xf numFmtId="0" fontId="19" fillId="0" borderId="2" xfId="0" applyFont="1" applyBorder="1">
      <alignment vertical="center"/>
    </xf>
    <xf numFmtId="1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38" fontId="20" fillId="0" borderId="2" xfId="0" applyNumberFormat="1" applyFont="1" applyBorder="1" applyAlignment="1">
      <alignment horizontal="right" vertical="center"/>
    </xf>
    <xf numFmtId="38" fontId="20" fillId="0" borderId="2" xfId="0" applyNumberFormat="1" applyFont="1" applyBorder="1">
      <alignment vertical="center"/>
    </xf>
    <xf numFmtId="38" fontId="20" fillId="0" borderId="2" xfId="0" applyNumberFormat="1" applyFont="1" applyBorder="1" applyAlignment="1">
      <alignment horizontal="centerContinuous" vertical="center"/>
    </xf>
    <xf numFmtId="38" fontId="19" fillId="0" borderId="4" xfId="0" applyNumberFormat="1" applyFont="1" applyBorder="1">
      <alignment vertical="center"/>
    </xf>
    <xf numFmtId="0" fontId="20" fillId="0" borderId="12" xfId="0" applyFont="1" applyBorder="1" applyAlignment="1">
      <alignment horizontal="center" vertical="center" shrinkToFit="1"/>
    </xf>
    <xf numFmtId="0" fontId="17" fillId="0" borderId="6" xfId="0" applyFont="1" applyBorder="1">
      <alignment vertical="center"/>
    </xf>
    <xf numFmtId="0" fontId="17" fillId="0" borderId="4" xfId="0" applyFont="1" applyBorder="1">
      <alignment vertical="center"/>
    </xf>
    <xf numFmtId="1" fontId="18" fillId="0" borderId="4" xfId="0" applyNumberFormat="1" applyFont="1" applyBorder="1" applyAlignment="1">
      <alignment horizontal="center" vertical="center" shrinkToFit="1"/>
    </xf>
    <xf numFmtId="0" fontId="18" fillId="0" borderId="4" xfId="0" applyFont="1" applyBorder="1" applyAlignment="1">
      <alignment horizontal="center" vertical="center" shrinkToFit="1"/>
    </xf>
    <xf numFmtId="38" fontId="18" fillId="0" borderId="4" xfId="0" applyNumberFormat="1" applyFont="1" applyBorder="1" applyAlignment="1">
      <alignment horizontal="right" vertical="center"/>
    </xf>
    <xf numFmtId="38" fontId="18" fillId="0" borderId="4" xfId="0" applyNumberFormat="1" applyFont="1" applyBorder="1">
      <alignment vertical="center"/>
    </xf>
    <xf numFmtId="38" fontId="18" fillId="0" borderId="4" xfId="0" applyNumberFormat="1" applyFont="1" applyBorder="1" applyAlignment="1">
      <alignment horizontal="centerContinuous" vertical="center"/>
    </xf>
    <xf numFmtId="0" fontId="18" fillId="0" borderId="7" xfId="0" applyFont="1" applyBorder="1" applyAlignment="1">
      <alignment horizontal="center" vertical="center" shrinkToFit="1"/>
    </xf>
    <xf numFmtId="0" fontId="18" fillId="0" borderId="6" xfId="0" applyFont="1" applyBorder="1">
      <alignment vertical="center"/>
    </xf>
    <xf numFmtId="49" fontId="18" fillId="0" borderId="4" xfId="0" applyNumberFormat="1" applyFont="1" applyBorder="1" applyAlignment="1">
      <alignment horizontal="center" vertical="center"/>
    </xf>
    <xf numFmtId="184" fontId="18" fillId="0" borderId="7" xfId="0" applyNumberFormat="1" applyFont="1" applyBorder="1" applyAlignment="1">
      <alignment horizontal="center" vertical="center" shrinkToFit="1"/>
    </xf>
    <xf numFmtId="0" fontId="18" fillId="0" borderId="6" xfId="0" applyFont="1" applyBorder="1" applyAlignment="1">
      <alignment horizontal="left" vertical="center"/>
    </xf>
    <xf numFmtId="38" fontId="18" fillId="0" borderId="4" xfId="1" applyNumberFormat="1" applyFont="1" applyFill="1" applyBorder="1" applyAlignment="1">
      <alignment horizontal="right" vertical="center"/>
    </xf>
    <xf numFmtId="0" fontId="18" fillId="0" borderId="6" xfId="4" applyFont="1" applyBorder="1" applyAlignment="1">
      <alignment horizontal="left" vertical="center" shrinkToFit="1"/>
    </xf>
    <xf numFmtId="49" fontId="18" fillId="0" borderId="4" xfId="4" applyNumberFormat="1" applyFont="1" applyBorder="1" applyAlignment="1">
      <alignment horizontal="center" vertical="center" shrinkToFit="1"/>
    </xf>
    <xf numFmtId="0" fontId="18" fillId="0" borderId="4" xfId="4" applyFont="1" applyBorder="1" applyAlignment="1">
      <alignment horizontal="center" vertical="center" shrinkToFit="1"/>
    </xf>
    <xf numFmtId="49" fontId="17" fillId="0" borderId="4" xfId="0" applyNumberFormat="1" applyFont="1" applyBorder="1" applyAlignment="1">
      <alignment horizontal="center" vertical="center"/>
    </xf>
    <xf numFmtId="49" fontId="18" fillId="0" borderId="7" xfId="0" applyNumberFormat="1" applyFont="1" applyBorder="1" applyAlignment="1">
      <alignment horizontal="center" vertical="center" shrinkToFit="1"/>
    </xf>
    <xf numFmtId="49" fontId="18" fillId="0" borderId="4" xfId="0" quotePrefix="1" applyNumberFormat="1" applyFont="1" applyBorder="1" applyAlignment="1">
      <alignment horizontal="center" vertical="center"/>
    </xf>
    <xf numFmtId="3" fontId="18" fillId="0" borderId="4" xfId="0" applyNumberFormat="1" applyFont="1" applyBorder="1" applyAlignment="1">
      <alignment horizontal="center" vertical="center"/>
    </xf>
    <xf numFmtId="1" fontId="18" fillId="0" borderId="4" xfId="0" applyNumberFormat="1" applyFont="1" applyBorder="1" applyAlignment="1">
      <alignment horizontal="right" vertical="center"/>
    </xf>
    <xf numFmtId="0" fontId="18" fillId="0" borderId="4" xfId="0" applyFont="1" applyBorder="1" applyAlignment="1">
      <alignment horizontal="center" vertical="center"/>
    </xf>
    <xf numFmtId="0" fontId="20" fillId="0" borderId="6" xfId="0" applyFont="1" applyBorder="1">
      <alignment vertical="center"/>
    </xf>
    <xf numFmtId="49" fontId="20" fillId="0" borderId="4" xfId="0" applyNumberFormat="1" applyFont="1" applyBorder="1" applyAlignment="1">
      <alignment horizontal="center" vertical="center"/>
    </xf>
    <xf numFmtId="1" fontId="20" fillId="0" borderId="4" xfId="0" applyNumberFormat="1" applyFont="1" applyBorder="1" applyAlignment="1">
      <alignment horizontal="center" vertical="center" shrinkToFit="1"/>
    </xf>
    <xf numFmtId="0" fontId="20" fillId="0" borderId="4" xfId="0" applyFont="1" applyBorder="1" applyAlignment="1">
      <alignment horizontal="center" vertical="center" shrinkToFit="1"/>
    </xf>
    <xf numFmtId="38" fontId="20" fillId="0" borderId="4" xfId="0" applyNumberFormat="1" applyFont="1" applyBorder="1" applyAlignment="1">
      <alignment horizontal="right" vertical="center"/>
    </xf>
    <xf numFmtId="38" fontId="20" fillId="0" borderId="4" xfId="0" applyNumberFormat="1" applyFont="1" applyBorder="1">
      <alignment vertical="center"/>
    </xf>
    <xf numFmtId="38" fontId="20" fillId="0" borderId="4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shrinkToFit="1"/>
    </xf>
    <xf numFmtId="0" fontId="18" fillId="0" borderId="4" xfId="1" applyNumberFormat="1" applyFont="1" applyFill="1" applyBorder="1" applyAlignment="1">
      <alignment horizontal="center" vertical="center" shrinkToFit="1"/>
    </xf>
    <xf numFmtId="38" fontId="22" fillId="0" borderId="4" xfId="0" applyNumberFormat="1" applyFont="1" applyBorder="1">
      <alignment vertical="center"/>
    </xf>
    <xf numFmtId="0" fontId="9" fillId="0" borderId="7" xfId="0" applyFont="1" applyBorder="1" applyAlignment="1">
      <alignment horizontal="center" vertical="center" shrinkToFit="1"/>
    </xf>
    <xf numFmtId="49" fontId="18" fillId="0" borderId="15" xfId="0" applyNumberFormat="1" applyFont="1" applyBorder="1" applyAlignment="1">
      <alignment horizontal="center" vertical="center"/>
    </xf>
    <xf numFmtId="1" fontId="18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38" fontId="18" fillId="0" borderId="15" xfId="0" applyNumberFormat="1" applyFont="1" applyBorder="1" applyAlignment="1">
      <alignment horizontal="center" vertical="center"/>
    </xf>
    <xf numFmtId="38" fontId="18" fillId="0" borderId="15" xfId="0" applyNumberFormat="1" applyFont="1" applyBorder="1" applyAlignment="1">
      <alignment horizontal="centerContinuous" vertical="center"/>
    </xf>
    <xf numFmtId="0" fontId="18" fillId="0" borderId="5" xfId="0" applyFont="1" applyBorder="1" applyAlignment="1">
      <alignment horizontal="center" vertical="center" shrinkToFit="1"/>
    </xf>
    <xf numFmtId="0" fontId="17" fillId="5" borderId="6" xfId="0" applyFont="1" applyFill="1" applyBorder="1">
      <alignment vertical="center"/>
    </xf>
    <xf numFmtId="0" fontId="17" fillId="5" borderId="4" xfId="0" applyFont="1" applyFill="1" applyBorder="1">
      <alignment vertical="center"/>
    </xf>
    <xf numFmtId="1" fontId="18" fillId="5" borderId="4" xfId="0" applyNumberFormat="1" applyFont="1" applyFill="1" applyBorder="1" applyAlignment="1">
      <alignment horizontal="center" vertical="center" shrinkToFit="1"/>
    </xf>
    <xf numFmtId="0" fontId="18" fillId="5" borderId="4" xfId="0" applyFont="1" applyFill="1" applyBorder="1" applyAlignment="1">
      <alignment horizontal="center" vertical="center" shrinkToFit="1"/>
    </xf>
    <xf numFmtId="38" fontId="18" fillId="5" borderId="4" xfId="0" applyNumberFormat="1" applyFont="1" applyFill="1" applyBorder="1" applyAlignment="1">
      <alignment horizontal="right" vertical="center"/>
    </xf>
    <xf numFmtId="38" fontId="18" fillId="5" borderId="4" xfId="0" applyNumberFormat="1" applyFont="1" applyFill="1" applyBorder="1">
      <alignment vertical="center"/>
    </xf>
    <xf numFmtId="38" fontId="17" fillId="5" borderId="4" xfId="0" applyNumberFormat="1" applyFont="1" applyFill="1" applyBorder="1">
      <alignment vertical="center"/>
    </xf>
    <xf numFmtId="0" fontId="18" fillId="5" borderId="7" xfId="0" applyFont="1" applyFill="1" applyBorder="1" applyAlignment="1">
      <alignment horizontal="center" vertical="center" shrinkToFit="1"/>
    </xf>
    <xf numFmtId="0" fontId="18" fillId="0" borderId="3" xfId="0" applyFont="1" applyBorder="1">
      <alignment vertical="center"/>
    </xf>
    <xf numFmtId="1" fontId="18" fillId="0" borderId="15" xfId="0" applyNumberFormat="1" applyFont="1" applyBorder="1" applyAlignment="1">
      <alignment horizontal="center" vertical="center" shrinkToFit="1"/>
    </xf>
    <xf numFmtId="0" fontId="18" fillId="0" borderId="15" xfId="0" applyFont="1" applyBorder="1" applyAlignment="1">
      <alignment horizontal="center" vertical="center" shrinkToFit="1"/>
    </xf>
    <xf numFmtId="38" fontId="18" fillId="0" borderId="15" xfId="0" applyNumberFormat="1" applyFont="1" applyBorder="1" applyAlignment="1">
      <alignment horizontal="right" vertical="center"/>
    </xf>
    <xf numFmtId="38" fontId="18" fillId="0" borderId="15" xfId="0" applyNumberFormat="1" applyFont="1" applyBorder="1">
      <alignment vertical="center"/>
    </xf>
    <xf numFmtId="0" fontId="18" fillId="0" borderId="6" xfId="4" applyFont="1" applyBorder="1" applyAlignment="1">
      <alignment horizontal="left" vertical="center"/>
    </xf>
    <xf numFmtId="49" fontId="18" fillId="0" borderId="4" xfId="4" applyNumberFormat="1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38" fontId="18" fillId="0" borderId="4" xfId="1" applyNumberFormat="1" applyFont="1" applyFill="1" applyBorder="1" applyAlignment="1">
      <alignment vertical="center"/>
    </xf>
    <xf numFmtId="1" fontId="17" fillId="0" borderId="4" xfId="0" applyNumberFormat="1" applyFont="1" applyBorder="1" applyAlignment="1">
      <alignment horizontal="center" vertical="center" shrinkToFit="1"/>
    </xf>
    <xf numFmtId="0" fontId="17" fillId="0" borderId="4" xfId="0" applyFont="1" applyBorder="1" applyAlignment="1">
      <alignment horizontal="center" vertical="center" shrinkToFit="1"/>
    </xf>
    <xf numFmtId="38" fontId="17" fillId="0" borderId="4" xfId="1" applyNumberFormat="1" applyFont="1" applyFill="1" applyBorder="1" applyAlignment="1">
      <alignment horizontal="right" vertical="center"/>
    </xf>
    <xf numFmtId="38" fontId="18" fillId="0" borderId="6" xfId="0" applyNumberFormat="1" applyFont="1" applyBorder="1">
      <alignment vertical="center"/>
    </xf>
    <xf numFmtId="0" fontId="18" fillId="5" borderId="6" xfId="0" applyFont="1" applyFill="1" applyBorder="1">
      <alignment vertical="center"/>
    </xf>
    <xf numFmtId="49" fontId="18" fillId="5" borderId="4" xfId="0" applyNumberFormat="1" applyFont="1" applyFill="1" applyBorder="1" applyAlignment="1">
      <alignment horizontal="center" vertical="center"/>
    </xf>
    <xf numFmtId="38" fontId="18" fillId="5" borderId="4" xfId="0" applyNumberFormat="1" applyFont="1" applyFill="1" applyBorder="1" applyAlignment="1">
      <alignment horizontal="center" vertical="center"/>
    </xf>
    <xf numFmtId="0" fontId="17" fillId="0" borderId="4" xfId="5" applyFont="1" applyBorder="1" applyAlignment="1">
      <alignment horizontal="center" vertical="center"/>
    </xf>
    <xf numFmtId="176" fontId="18" fillId="0" borderId="0" xfId="1" applyFont="1" applyFill="1" applyAlignment="1">
      <alignment vertical="center"/>
    </xf>
    <xf numFmtId="185" fontId="18" fillId="0" borderId="4" xfId="0" applyNumberFormat="1" applyFont="1" applyBorder="1">
      <alignment vertical="center"/>
    </xf>
    <xf numFmtId="183" fontId="18" fillId="0" borderId="4" xfId="0" applyNumberFormat="1" applyFont="1" applyBorder="1">
      <alignment vertical="center"/>
    </xf>
    <xf numFmtId="0" fontId="18" fillId="0" borderId="8" xfId="0" applyFont="1" applyBorder="1">
      <alignment vertical="center"/>
    </xf>
    <xf numFmtId="49" fontId="18" fillId="0" borderId="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 shrinkToFit="1"/>
    </xf>
    <xf numFmtId="38" fontId="18" fillId="0" borderId="9" xfId="0" applyNumberFormat="1" applyFont="1" applyBorder="1">
      <alignment vertical="center"/>
    </xf>
    <xf numFmtId="38" fontId="18" fillId="0" borderId="9" xfId="0" applyNumberFormat="1" applyFont="1" applyBorder="1" applyAlignment="1">
      <alignment horizontal="right" vertical="center"/>
    </xf>
    <xf numFmtId="0" fontId="18" fillId="0" borderId="10" xfId="0" applyFont="1" applyBorder="1" applyAlignment="1">
      <alignment horizontal="center" vertical="center" shrinkToFit="1"/>
    </xf>
    <xf numFmtId="49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8" fontId="18" fillId="0" borderId="0" xfId="0" applyNumberFormat="1" applyFont="1" applyAlignment="1">
      <alignment horizontal="right" vertical="center"/>
    </xf>
    <xf numFmtId="38" fontId="18" fillId="0" borderId="0" xfId="0" applyNumberFormat="1" applyFont="1">
      <alignment vertical="center"/>
    </xf>
    <xf numFmtId="0" fontId="18" fillId="0" borderId="0" xfId="0" applyFont="1" applyAlignment="1">
      <alignment horizontal="center" vertical="center" shrinkToFit="1"/>
    </xf>
    <xf numFmtId="178" fontId="18" fillId="0" borderId="0" xfId="0" applyNumberFormat="1" applyFont="1">
      <alignment vertical="center"/>
    </xf>
    <xf numFmtId="0" fontId="18" fillId="0" borderId="6" xfId="0" applyFont="1" applyBorder="1" applyAlignment="1">
      <alignment horizontal="left" vertical="center" indent="1"/>
    </xf>
    <xf numFmtId="3" fontId="17" fillId="0" borderId="14" xfId="0" applyNumberFormat="1" applyFont="1" applyBorder="1" applyAlignment="1">
      <alignment horizontal="centerContinuous" vertical="center"/>
    </xf>
    <xf numFmtId="0" fontId="17" fillId="0" borderId="14" xfId="0" applyFont="1" applyBorder="1" applyAlignment="1">
      <alignment horizontal="centerContinuous" vertical="center"/>
    </xf>
    <xf numFmtId="38" fontId="18" fillId="5" borderId="4" xfId="0" applyNumberFormat="1" applyFont="1" applyFill="1" applyBorder="1" applyAlignment="1">
      <alignment horizontal="centerContinuous" vertical="center"/>
    </xf>
    <xf numFmtId="38" fontId="19" fillId="5" borderId="4" xfId="0" applyNumberFormat="1" applyFont="1" applyFill="1" applyBorder="1">
      <alignment vertical="center"/>
    </xf>
    <xf numFmtId="176" fontId="17" fillId="0" borderId="4" xfId="1" applyFont="1" applyBorder="1">
      <alignment vertical="center"/>
    </xf>
    <xf numFmtId="176" fontId="17" fillId="0" borderId="7" xfId="1" applyFont="1" applyBorder="1" applyAlignment="1">
      <alignment horizontal="center" vertical="center"/>
    </xf>
    <xf numFmtId="176" fontId="17" fillId="0" borderId="14" xfId="1" applyFont="1" applyBorder="1">
      <alignment vertical="center"/>
    </xf>
    <xf numFmtId="176" fontId="17" fillId="0" borderId="16" xfId="1" applyFont="1" applyBorder="1" applyAlignment="1">
      <alignment horizontal="center" vertical="center"/>
    </xf>
    <xf numFmtId="176" fontId="25" fillId="0" borderId="7" xfId="1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textRotation="255"/>
    </xf>
    <xf numFmtId="0" fontId="6" fillId="0" borderId="4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0" borderId="1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3" fontId="17" fillId="0" borderId="2" xfId="0" applyNumberFormat="1" applyFont="1" applyBorder="1" applyAlignment="1">
      <alignment horizontal="center" vertical="center"/>
    </xf>
    <xf numFmtId="3" fontId="17" fillId="0" borderId="9" xfId="0" applyNumberFormat="1" applyFont="1" applyBorder="1" applyAlignment="1">
      <alignment horizontal="center" vertical="center"/>
    </xf>
    <xf numFmtId="1" fontId="17" fillId="0" borderId="2" xfId="0" applyNumberFormat="1" applyFont="1" applyBorder="1" applyAlignment="1">
      <alignment horizontal="center" vertical="center"/>
    </xf>
    <xf numFmtId="1" fontId="17" fillId="0" borderId="9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shrinkToFit="1"/>
    </xf>
    <xf numFmtId="0" fontId="18" fillId="0" borderId="16" xfId="0" applyFont="1" applyBorder="1" applyAlignment="1">
      <alignment horizontal="center" vertical="center" shrinkToFit="1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8" fillId="0" borderId="14" xfId="0" applyNumberFormat="1" applyFont="1" applyBorder="1" applyAlignment="1">
      <alignment horizontal="center" vertical="center"/>
    </xf>
    <xf numFmtId="1" fontId="18" fillId="0" borderId="2" xfId="0" applyNumberFormat="1" applyFont="1" applyBorder="1" applyAlignment="1">
      <alignment horizontal="center" vertical="center"/>
    </xf>
    <xf numFmtId="1" fontId="18" fillId="0" borderId="14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49" fontId="20" fillId="0" borderId="1" xfId="0" applyNumberFormat="1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</cellXfs>
  <cellStyles count="10">
    <cellStyle name="쉼표 [0]" xfId="1" builtinId="6"/>
    <cellStyle name="쉼표 [0] 2" xfId="8"/>
    <cellStyle name="쉼표 [0] 2 2" xfId="9"/>
    <cellStyle name="쉼표 [0] 2 2 3" xfId="7"/>
    <cellStyle name="표준" xfId="0" builtinId="0" customBuiltin="1"/>
    <cellStyle name="표준 2" xfId="4"/>
    <cellStyle name="표준 3" xfId="5"/>
    <cellStyle name="표준 4" xfId="6"/>
    <cellStyle name="표준_실과키폰국선증설" xfId="2"/>
    <cellStyle name="표준_한림대음향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1"/>
  <sheetViews>
    <sheetView tabSelected="1" view="pageBreakPreview" zoomScaleNormal="85" zoomScaleSheetLayoutView="100" workbookViewId="0">
      <selection activeCell="D9" sqref="D9"/>
    </sheetView>
  </sheetViews>
  <sheetFormatPr defaultRowHeight="13.5" x14ac:dyDescent="0.15"/>
  <cols>
    <col min="1" max="1" width="8.77734375" style="1" customWidth="1"/>
    <col min="2" max="2" width="13.6640625" style="1" customWidth="1"/>
    <col min="3" max="3" width="18.33203125" style="1" customWidth="1"/>
    <col min="4" max="4" width="25" style="1" customWidth="1"/>
    <col min="5" max="5" width="41.44140625" style="1" customWidth="1"/>
    <col min="6" max="6" width="16.5546875" style="1" customWidth="1"/>
    <col min="7" max="35" width="4.88671875" style="1" customWidth="1"/>
    <col min="36" max="36" width="8.88671875" style="2"/>
    <col min="37" max="37" width="3.109375" style="1" bestFit="1" customWidth="1"/>
    <col min="38" max="38" width="7" style="3" bestFit="1" customWidth="1"/>
    <col min="39" max="39" width="20.5546875" style="1" bestFit="1" customWidth="1"/>
    <col min="40" max="40" width="14.109375" style="1" bestFit="1" customWidth="1"/>
    <col min="41" max="41" width="35.21875" style="1" bestFit="1" customWidth="1"/>
    <col min="42" max="256" width="8.88671875" style="1"/>
    <col min="257" max="257" width="8.77734375" style="1" customWidth="1"/>
    <col min="258" max="258" width="13.6640625" style="1" customWidth="1"/>
    <col min="259" max="259" width="18.33203125" style="1" customWidth="1"/>
    <col min="260" max="260" width="25" style="1" customWidth="1"/>
    <col min="261" max="261" width="41.44140625" style="1" customWidth="1"/>
    <col min="262" max="262" width="16.5546875" style="1" customWidth="1"/>
    <col min="263" max="291" width="4.88671875" style="1" customWidth="1"/>
    <col min="292" max="292" width="8.88671875" style="1"/>
    <col min="293" max="293" width="3.109375" style="1" bestFit="1" customWidth="1"/>
    <col min="294" max="294" width="7" style="1" bestFit="1" customWidth="1"/>
    <col min="295" max="295" width="20.5546875" style="1" bestFit="1" customWidth="1"/>
    <col min="296" max="296" width="14.109375" style="1" bestFit="1" customWidth="1"/>
    <col min="297" max="297" width="35.21875" style="1" bestFit="1" customWidth="1"/>
    <col min="298" max="512" width="8.88671875" style="1"/>
    <col min="513" max="513" width="8.77734375" style="1" customWidth="1"/>
    <col min="514" max="514" width="13.6640625" style="1" customWidth="1"/>
    <col min="515" max="515" width="18.33203125" style="1" customWidth="1"/>
    <col min="516" max="516" width="25" style="1" customWidth="1"/>
    <col min="517" max="517" width="41.44140625" style="1" customWidth="1"/>
    <col min="518" max="518" width="16.5546875" style="1" customWidth="1"/>
    <col min="519" max="547" width="4.88671875" style="1" customWidth="1"/>
    <col min="548" max="548" width="8.88671875" style="1"/>
    <col min="549" max="549" width="3.109375" style="1" bestFit="1" customWidth="1"/>
    <col min="550" max="550" width="7" style="1" bestFit="1" customWidth="1"/>
    <col min="551" max="551" width="20.5546875" style="1" bestFit="1" customWidth="1"/>
    <col min="552" max="552" width="14.109375" style="1" bestFit="1" customWidth="1"/>
    <col min="553" max="553" width="35.21875" style="1" bestFit="1" customWidth="1"/>
    <col min="554" max="768" width="8.88671875" style="1"/>
    <col min="769" max="769" width="8.77734375" style="1" customWidth="1"/>
    <col min="770" max="770" width="13.6640625" style="1" customWidth="1"/>
    <col min="771" max="771" width="18.33203125" style="1" customWidth="1"/>
    <col min="772" max="772" width="25" style="1" customWidth="1"/>
    <col min="773" max="773" width="41.44140625" style="1" customWidth="1"/>
    <col min="774" max="774" width="16.5546875" style="1" customWidth="1"/>
    <col min="775" max="803" width="4.88671875" style="1" customWidth="1"/>
    <col min="804" max="804" width="8.88671875" style="1"/>
    <col min="805" max="805" width="3.109375" style="1" bestFit="1" customWidth="1"/>
    <col min="806" max="806" width="7" style="1" bestFit="1" customWidth="1"/>
    <col min="807" max="807" width="20.5546875" style="1" bestFit="1" customWidth="1"/>
    <col min="808" max="808" width="14.109375" style="1" bestFit="1" customWidth="1"/>
    <col min="809" max="809" width="35.21875" style="1" bestFit="1" customWidth="1"/>
    <col min="810" max="1024" width="8.88671875" style="1"/>
    <col min="1025" max="1025" width="8.77734375" style="1" customWidth="1"/>
    <col min="1026" max="1026" width="13.6640625" style="1" customWidth="1"/>
    <col min="1027" max="1027" width="18.33203125" style="1" customWidth="1"/>
    <col min="1028" max="1028" width="25" style="1" customWidth="1"/>
    <col min="1029" max="1029" width="41.44140625" style="1" customWidth="1"/>
    <col min="1030" max="1030" width="16.5546875" style="1" customWidth="1"/>
    <col min="1031" max="1059" width="4.88671875" style="1" customWidth="1"/>
    <col min="1060" max="1060" width="8.88671875" style="1"/>
    <col min="1061" max="1061" width="3.109375" style="1" bestFit="1" customWidth="1"/>
    <col min="1062" max="1062" width="7" style="1" bestFit="1" customWidth="1"/>
    <col min="1063" max="1063" width="20.5546875" style="1" bestFit="1" customWidth="1"/>
    <col min="1064" max="1064" width="14.109375" style="1" bestFit="1" customWidth="1"/>
    <col min="1065" max="1065" width="35.21875" style="1" bestFit="1" customWidth="1"/>
    <col min="1066" max="1280" width="8.88671875" style="1"/>
    <col min="1281" max="1281" width="8.77734375" style="1" customWidth="1"/>
    <col min="1282" max="1282" width="13.6640625" style="1" customWidth="1"/>
    <col min="1283" max="1283" width="18.33203125" style="1" customWidth="1"/>
    <col min="1284" max="1284" width="25" style="1" customWidth="1"/>
    <col min="1285" max="1285" width="41.44140625" style="1" customWidth="1"/>
    <col min="1286" max="1286" width="16.5546875" style="1" customWidth="1"/>
    <col min="1287" max="1315" width="4.88671875" style="1" customWidth="1"/>
    <col min="1316" max="1316" width="8.88671875" style="1"/>
    <col min="1317" max="1317" width="3.109375" style="1" bestFit="1" customWidth="1"/>
    <col min="1318" max="1318" width="7" style="1" bestFit="1" customWidth="1"/>
    <col min="1319" max="1319" width="20.5546875" style="1" bestFit="1" customWidth="1"/>
    <col min="1320" max="1320" width="14.109375" style="1" bestFit="1" customWidth="1"/>
    <col min="1321" max="1321" width="35.21875" style="1" bestFit="1" customWidth="1"/>
    <col min="1322" max="1536" width="8.88671875" style="1"/>
    <col min="1537" max="1537" width="8.77734375" style="1" customWidth="1"/>
    <col min="1538" max="1538" width="13.6640625" style="1" customWidth="1"/>
    <col min="1539" max="1539" width="18.33203125" style="1" customWidth="1"/>
    <col min="1540" max="1540" width="25" style="1" customWidth="1"/>
    <col min="1541" max="1541" width="41.44140625" style="1" customWidth="1"/>
    <col min="1542" max="1542" width="16.5546875" style="1" customWidth="1"/>
    <col min="1543" max="1571" width="4.88671875" style="1" customWidth="1"/>
    <col min="1572" max="1572" width="8.88671875" style="1"/>
    <col min="1573" max="1573" width="3.109375" style="1" bestFit="1" customWidth="1"/>
    <col min="1574" max="1574" width="7" style="1" bestFit="1" customWidth="1"/>
    <col min="1575" max="1575" width="20.5546875" style="1" bestFit="1" customWidth="1"/>
    <col min="1576" max="1576" width="14.109375" style="1" bestFit="1" customWidth="1"/>
    <col min="1577" max="1577" width="35.21875" style="1" bestFit="1" customWidth="1"/>
    <col min="1578" max="1792" width="8.88671875" style="1"/>
    <col min="1793" max="1793" width="8.77734375" style="1" customWidth="1"/>
    <col min="1794" max="1794" width="13.6640625" style="1" customWidth="1"/>
    <col min="1795" max="1795" width="18.33203125" style="1" customWidth="1"/>
    <col min="1796" max="1796" width="25" style="1" customWidth="1"/>
    <col min="1797" max="1797" width="41.44140625" style="1" customWidth="1"/>
    <col min="1798" max="1798" width="16.5546875" style="1" customWidth="1"/>
    <col min="1799" max="1827" width="4.88671875" style="1" customWidth="1"/>
    <col min="1828" max="1828" width="8.88671875" style="1"/>
    <col min="1829" max="1829" width="3.109375" style="1" bestFit="1" customWidth="1"/>
    <col min="1830" max="1830" width="7" style="1" bestFit="1" customWidth="1"/>
    <col min="1831" max="1831" width="20.5546875" style="1" bestFit="1" customWidth="1"/>
    <col min="1832" max="1832" width="14.109375" style="1" bestFit="1" customWidth="1"/>
    <col min="1833" max="1833" width="35.21875" style="1" bestFit="1" customWidth="1"/>
    <col min="1834" max="2048" width="8.88671875" style="1"/>
    <col min="2049" max="2049" width="8.77734375" style="1" customWidth="1"/>
    <col min="2050" max="2050" width="13.6640625" style="1" customWidth="1"/>
    <col min="2051" max="2051" width="18.33203125" style="1" customWidth="1"/>
    <col min="2052" max="2052" width="25" style="1" customWidth="1"/>
    <col min="2053" max="2053" width="41.44140625" style="1" customWidth="1"/>
    <col min="2054" max="2054" width="16.5546875" style="1" customWidth="1"/>
    <col min="2055" max="2083" width="4.88671875" style="1" customWidth="1"/>
    <col min="2084" max="2084" width="8.88671875" style="1"/>
    <col min="2085" max="2085" width="3.109375" style="1" bestFit="1" customWidth="1"/>
    <col min="2086" max="2086" width="7" style="1" bestFit="1" customWidth="1"/>
    <col min="2087" max="2087" width="20.5546875" style="1" bestFit="1" customWidth="1"/>
    <col min="2088" max="2088" width="14.109375" style="1" bestFit="1" customWidth="1"/>
    <col min="2089" max="2089" width="35.21875" style="1" bestFit="1" customWidth="1"/>
    <col min="2090" max="2304" width="8.88671875" style="1"/>
    <col min="2305" max="2305" width="8.77734375" style="1" customWidth="1"/>
    <col min="2306" max="2306" width="13.6640625" style="1" customWidth="1"/>
    <col min="2307" max="2307" width="18.33203125" style="1" customWidth="1"/>
    <col min="2308" max="2308" width="25" style="1" customWidth="1"/>
    <col min="2309" max="2309" width="41.44140625" style="1" customWidth="1"/>
    <col min="2310" max="2310" width="16.5546875" style="1" customWidth="1"/>
    <col min="2311" max="2339" width="4.88671875" style="1" customWidth="1"/>
    <col min="2340" max="2340" width="8.88671875" style="1"/>
    <col min="2341" max="2341" width="3.109375" style="1" bestFit="1" customWidth="1"/>
    <col min="2342" max="2342" width="7" style="1" bestFit="1" customWidth="1"/>
    <col min="2343" max="2343" width="20.5546875" style="1" bestFit="1" customWidth="1"/>
    <col min="2344" max="2344" width="14.109375" style="1" bestFit="1" customWidth="1"/>
    <col min="2345" max="2345" width="35.21875" style="1" bestFit="1" customWidth="1"/>
    <col min="2346" max="2560" width="8.88671875" style="1"/>
    <col min="2561" max="2561" width="8.77734375" style="1" customWidth="1"/>
    <col min="2562" max="2562" width="13.6640625" style="1" customWidth="1"/>
    <col min="2563" max="2563" width="18.33203125" style="1" customWidth="1"/>
    <col min="2564" max="2564" width="25" style="1" customWidth="1"/>
    <col min="2565" max="2565" width="41.44140625" style="1" customWidth="1"/>
    <col min="2566" max="2566" width="16.5546875" style="1" customWidth="1"/>
    <col min="2567" max="2595" width="4.88671875" style="1" customWidth="1"/>
    <col min="2596" max="2596" width="8.88671875" style="1"/>
    <col min="2597" max="2597" width="3.109375" style="1" bestFit="1" customWidth="1"/>
    <col min="2598" max="2598" width="7" style="1" bestFit="1" customWidth="1"/>
    <col min="2599" max="2599" width="20.5546875" style="1" bestFit="1" customWidth="1"/>
    <col min="2600" max="2600" width="14.109375" style="1" bestFit="1" customWidth="1"/>
    <col min="2601" max="2601" width="35.21875" style="1" bestFit="1" customWidth="1"/>
    <col min="2602" max="2816" width="8.88671875" style="1"/>
    <col min="2817" max="2817" width="8.77734375" style="1" customWidth="1"/>
    <col min="2818" max="2818" width="13.6640625" style="1" customWidth="1"/>
    <col min="2819" max="2819" width="18.33203125" style="1" customWidth="1"/>
    <col min="2820" max="2820" width="25" style="1" customWidth="1"/>
    <col min="2821" max="2821" width="41.44140625" style="1" customWidth="1"/>
    <col min="2822" max="2822" width="16.5546875" style="1" customWidth="1"/>
    <col min="2823" max="2851" width="4.88671875" style="1" customWidth="1"/>
    <col min="2852" max="2852" width="8.88671875" style="1"/>
    <col min="2853" max="2853" width="3.109375" style="1" bestFit="1" customWidth="1"/>
    <col min="2854" max="2854" width="7" style="1" bestFit="1" customWidth="1"/>
    <col min="2855" max="2855" width="20.5546875" style="1" bestFit="1" customWidth="1"/>
    <col min="2856" max="2856" width="14.109375" style="1" bestFit="1" customWidth="1"/>
    <col min="2857" max="2857" width="35.21875" style="1" bestFit="1" customWidth="1"/>
    <col min="2858" max="3072" width="8.88671875" style="1"/>
    <col min="3073" max="3073" width="8.77734375" style="1" customWidth="1"/>
    <col min="3074" max="3074" width="13.6640625" style="1" customWidth="1"/>
    <col min="3075" max="3075" width="18.33203125" style="1" customWidth="1"/>
    <col min="3076" max="3076" width="25" style="1" customWidth="1"/>
    <col min="3077" max="3077" width="41.44140625" style="1" customWidth="1"/>
    <col min="3078" max="3078" width="16.5546875" style="1" customWidth="1"/>
    <col min="3079" max="3107" width="4.88671875" style="1" customWidth="1"/>
    <col min="3108" max="3108" width="8.88671875" style="1"/>
    <col min="3109" max="3109" width="3.109375" style="1" bestFit="1" customWidth="1"/>
    <col min="3110" max="3110" width="7" style="1" bestFit="1" customWidth="1"/>
    <col min="3111" max="3111" width="20.5546875" style="1" bestFit="1" customWidth="1"/>
    <col min="3112" max="3112" width="14.109375" style="1" bestFit="1" customWidth="1"/>
    <col min="3113" max="3113" width="35.21875" style="1" bestFit="1" customWidth="1"/>
    <col min="3114" max="3328" width="8.88671875" style="1"/>
    <col min="3329" max="3329" width="8.77734375" style="1" customWidth="1"/>
    <col min="3330" max="3330" width="13.6640625" style="1" customWidth="1"/>
    <col min="3331" max="3331" width="18.33203125" style="1" customWidth="1"/>
    <col min="3332" max="3332" width="25" style="1" customWidth="1"/>
    <col min="3333" max="3333" width="41.44140625" style="1" customWidth="1"/>
    <col min="3334" max="3334" width="16.5546875" style="1" customWidth="1"/>
    <col min="3335" max="3363" width="4.88671875" style="1" customWidth="1"/>
    <col min="3364" max="3364" width="8.88671875" style="1"/>
    <col min="3365" max="3365" width="3.109375" style="1" bestFit="1" customWidth="1"/>
    <col min="3366" max="3366" width="7" style="1" bestFit="1" customWidth="1"/>
    <col min="3367" max="3367" width="20.5546875" style="1" bestFit="1" customWidth="1"/>
    <col min="3368" max="3368" width="14.109375" style="1" bestFit="1" customWidth="1"/>
    <col min="3369" max="3369" width="35.21875" style="1" bestFit="1" customWidth="1"/>
    <col min="3370" max="3584" width="8.88671875" style="1"/>
    <col min="3585" max="3585" width="8.77734375" style="1" customWidth="1"/>
    <col min="3586" max="3586" width="13.6640625" style="1" customWidth="1"/>
    <col min="3587" max="3587" width="18.33203125" style="1" customWidth="1"/>
    <col min="3588" max="3588" width="25" style="1" customWidth="1"/>
    <col min="3589" max="3589" width="41.44140625" style="1" customWidth="1"/>
    <col min="3590" max="3590" width="16.5546875" style="1" customWidth="1"/>
    <col min="3591" max="3619" width="4.88671875" style="1" customWidth="1"/>
    <col min="3620" max="3620" width="8.88671875" style="1"/>
    <col min="3621" max="3621" width="3.109375" style="1" bestFit="1" customWidth="1"/>
    <col min="3622" max="3622" width="7" style="1" bestFit="1" customWidth="1"/>
    <col min="3623" max="3623" width="20.5546875" style="1" bestFit="1" customWidth="1"/>
    <col min="3624" max="3624" width="14.109375" style="1" bestFit="1" customWidth="1"/>
    <col min="3625" max="3625" width="35.21875" style="1" bestFit="1" customWidth="1"/>
    <col min="3626" max="3840" width="8.88671875" style="1"/>
    <col min="3841" max="3841" width="8.77734375" style="1" customWidth="1"/>
    <col min="3842" max="3842" width="13.6640625" style="1" customWidth="1"/>
    <col min="3843" max="3843" width="18.33203125" style="1" customWidth="1"/>
    <col min="3844" max="3844" width="25" style="1" customWidth="1"/>
    <col min="3845" max="3845" width="41.44140625" style="1" customWidth="1"/>
    <col min="3846" max="3846" width="16.5546875" style="1" customWidth="1"/>
    <col min="3847" max="3875" width="4.88671875" style="1" customWidth="1"/>
    <col min="3876" max="3876" width="8.88671875" style="1"/>
    <col min="3877" max="3877" width="3.109375" style="1" bestFit="1" customWidth="1"/>
    <col min="3878" max="3878" width="7" style="1" bestFit="1" customWidth="1"/>
    <col min="3879" max="3879" width="20.5546875" style="1" bestFit="1" customWidth="1"/>
    <col min="3880" max="3880" width="14.109375" style="1" bestFit="1" customWidth="1"/>
    <col min="3881" max="3881" width="35.21875" style="1" bestFit="1" customWidth="1"/>
    <col min="3882" max="4096" width="8.88671875" style="1"/>
    <col min="4097" max="4097" width="8.77734375" style="1" customWidth="1"/>
    <col min="4098" max="4098" width="13.6640625" style="1" customWidth="1"/>
    <col min="4099" max="4099" width="18.33203125" style="1" customWidth="1"/>
    <col min="4100" max="4100" width="25" style="1" customWidth="1"/>
    <col min="4101" max="4101" width="41.44140625" style="1" customWidth="1"/>
    <col min="4102" max="4102" width="16.5546875" style="1" customWidth="1"/>
    <col min="4103" max="4131" width="4.88671875" style="1" customWidth="1"/>
    <col min="4132" max="4132" width="8.88671875" style="1"/>
    <col min="4133" max="4133" width="3.109375" style="1" bestFit="1" customWidth="1"/>
    <col min="4134" max="4134" width="7" style="1" bestFit="1" customWidth="1"/>
    <col min="4135" max="4135" width="20.5546875" style="1" bestFit="1" customWidth="1"/>
    <col min="4136" max="4136" width="14.109375" style="1" bestFit="1" customWidth="1"/>
    <col min="4137" max="4137" width="35.21875" style="1" bestFit="1" customWidth="1"/>
    <col min="4138" max="4352" width="8.88671875" style="1"/>
    <col min="4353" max="4353" width="8.77734375" style="1" customWidth="1"/>
    <col min="4354" max="4354" width="13.6640625" style="1" customWidth="1"/>
    <col min="4355" max="4355" width="18.33203125" style="1" customWidth="1"/>
    <col min="4356" max="4356" width="25" style="1" customWidth="1"/>
    <col min="4357" max="4357" width="41.44140625" style="1" customWidth="1"/>
    <col min="4358" max="4358" width="16.5546875" style="1" customWidth="1"/>
    <col min="4359" max="4387" width="4.88671875" style="1" customWidth="1"/>
    <col min="4388" max="4388" width="8.88671875" style="1"/>
    <col min="4389" max="4389" width="3.109375" style="1" bestFit="1" customWidth="1"/>
    <col min="4390" max="4390" width="7" style="1" bestFit="1" customWidth="1"/>
    <col min="4391" max="4391" width="20.5546875" style="1" bestFit="1" customWidth="1"/>
    <col min="4392" max="4392" width="14.109375" style="1" bestFit="1" customWidth="1"/>
    <col min="4393" max="4393" width="35.21875" style="1" bestFit="1" customWidth="1"/>
    <col min="4394" max="4608" width="8.88671875" style="1"/>
    <col min="4609" max="4609" width="8.77734375" style="1" customWidth="1"/>
    <col min="4610" max="4610" width="13.6640625" style="1" customWidth="1"/>
    <col min="4611" max="4611" width="18.33203125" style="1" customWidth="1"/>
    <col min="4612" max="4612" width="25" style="1" customWidth="1"/>
    <col min="4613" max="4613" width="41.44140625" style="1" customWidth="1"/>
    <col min="4614" max="4614" width="16.5546875" style="1" customWidth="1"/>
    <col min="4615" max="4643" width="4.88671875" style="1" customWidth="1"/>
    <col min="4644" max="4644" width="8.88671875" style="1"/>
    <col min="4645" max="4645" width="3.109375" style="1" bestFit="1" customWidth="1"/>
    <col min="4646" max="4646" width="7" style="1" bestFit="1" customWidth="1"/>
    <col min="4647" max="4647" width="20.5546875" style="1" bestFit="1" customWidth="1"/>
    <col min="4648" max="4648" width="14.109375" style="1" bestFit="1" customWidth="1"/>
    <col min="4649" max="4649" width="35.21875" style="1" bestFit="1" customWidth="1"/>
    <col min="4650" max="4864" width="8.88671875" style="1"/>
    <col min="4865" max="4865" width="8.77734375" style="1" customWidth="1"/>
    <col min="4866" max="4866" width="13.6640625" style="1" customWidth="1"/>
    <col min="4867" max="4867" width="18.33203125" style="1" customWidth="1"/>
    <col min="4868" max="4868" width="25" style="1" customWidth="1"/>
    <col min="4869" max="4869" width="41.44140625" style="1" customWidth="1"/>
    <col min="4870" max="4870" width="16.5546875" style="1" customWidth="1"/>
    <col min="4871" max="4899" width="4.88671875" style="1" customWidth="1"/>
    <col min="4900" max="4900" width="8.88671875" style="1"/>
    <col min="4901" max="4901" width="3.109375" style="1" bestFit="1" customWidth="1"/>
    <col min="4902" max="4902" width="7" style="1" bestFit="1" customWidth="1"/>
    <col min="4903" max="4903" width="20.5546875" style="1" bestFit="1" customWidth="1"/>
    <col min="4904" max="4904" width="14.109375" style="1" bestFit="1" customWidth="1"/>
    <col min="4905" max="4905" width="35.21875" style="1" bestFit="1" customWidth="1"/>
    <col min="4906" max="5120" width="8.88671875" style="1"/>
    <col min="5121" max="5121" width="8.77734375" style="1" customWidth="1"/>
    <col min="5122" max="5122" width="13.6640625" style="1" customWidth="1"/>
    <col min="5123" max="5123" width="18.33203125" style="1" customWidth="1"/>
    <col min="5124" max="5124" width="25" style="1" customWidth="1"/>
    <col min="5125" max="5125" width="41.44140625" style="1" customWidth="1"/>
    <col min="5126" max="5126" width="16.5546875" style="1" customWidth="1"/>
    <col min="5127" max="5155" width="4.88671875" style="1" customWidth="1"/>
    <col min="5156" max="5156" width="8.88671875" style="1"/>
    <col min="5157" max="5157" width="3.109375" style="1" bestFit="1" customWidth="1"/>
    <col min="5158" max="5158" width="7" style="1" bestFit="1" customWidth="1"/>
    <col min="5159" max="5159" width="20.5546875" style="1" bestFit="1" customWidth="1"/>
    <col min="5160" max="5160" width="14.109375" style="1" bestFit="1" customWidth="1"/>
    <col min="5161" max="5161" width="35.21875" style="1" bestFit="1" customWidth="1"/>
    <col min="5162" max="5376" width="8.88671875" style="1"/>
    <col min="5377" max="5377" width="8.77734375" style="1" customWidth="1"/>
    <col min="5378" max="5378" width="13.6640625" style="1" customWidth="1"/>
    <col min="5379" max="5379" width="18.33203125" style="1" customWidth="1"/>
    <col min="5380" max="5380" width="25" style="1" customWidth="1"/>
    <col min="5381" max="5381" width="41.44140625" style="1" customWidth="1"/>
    <col min="5382" max="5382" width="16.5546875" style="1" customWidth="1"/>
    <col min="5383" max="5411" width="4.88671875" style="1" customWidth="1"/>
    <col min="5412" max="5412" width="8.88671875" style="1"/>
    <col min="5413" max="5413" width="3.109375" style="1" bestFit="1" customWidth="1"/>
    <col min="5414" max="5414" width="7" style="1" bestFit="1" customWidth="1"/>
    <col min="5415" max="5415" width="20.5546875" style="1" bestFit="1" customWidth="1"/>
    <col min="5416" max="5416" width="14.109375" style="1" bestFit="1" customWidth="1"/>
    <col min="5417" max="5417" width="35.21875" style="1" bestFit="1" customWidth="1"/>
    <col min="5418" max="5632" width="8.88671875" style="1"/>
    <col min="5633" max="5633" width="8.77734375" style="1" customWidth="1"/>
    <col min="5634" max="5634" width="13.6640625" style="1" customWidth="1"/>
    <col min="5635" max="5635" width="18.33203125" style="1" customWidth="1"/>
    <col min="5636" max="5636" width="25" style="1" customWidth="1"/>
    <col min="5637" max="5637" width="41.44140625" style="1" customWidth="1"/>
    <col min="5638" max="5638" width="16.5546875" style="1" customWidth="1"/>
    <col min="5639" max="5667" width="4.88671875" style="1" customWidth="1"/>
    <col min="5668" max="5668" width="8.88671875" style="1"/>
    <col min="5669" max="5669" width="3.109375" style="1" bestFit="1" customWidth="1"/>
    <col min="5670" max="5670" width="7" style="1" bestFit="1" customWidth="1"/>
    <col min="5671" max="5671" width="20.5546875" style="1" bestFit="1" customWidth="1"/>
    <col min="5672" max="5672" width="14.109375" style="1" bestFit="1" customWidth="1"/>
    <col min="5673" max="5673" width="35.21875" style="1" bestFit="1" customWidth="1"/>
    <col min="5674" max="5888" width="8.88671875" style="1"/>
    <col min="5889" max="5889" width="8.77734375" style="1" customWidth="1"/>
    <col min="5890" max="5890" width="13.6640625" style="1" customWidth="1"/>
    <col min="5891" max="5891" width="18.33203125" style="1" customWidth="1"/>
    <col min="5892" max="5892" width="25" style="1" customWidth="1"/>
    <col min="5893" max="5893" width="41.44140625" style="1" customWidth="1"/>
    <col min="5894" max="5894" width="16.5546875" style="1" customWidth="1"/>
    <col min="5895" max="5923" width="4.88671875" style="1" customWidth="1"/>
    <col min="5924" max="5924" width="8.88671875" style="1"/>
    <col min="5925" max="5925" width="3.109375" style="1" bestFit="1" customWidth="1"/>
    <col min="5926" max="5926" width="7" style="1" bestFit="1" customWidth="1"/>
    <col min="5927" max="5927" width="20.5546875" style="1" bestFit="1" customWidth="1"/>
    <col min="5928" max="5928" width="14.109375" style="1" bestFit="1" customWidth="1"/>
    <col min="5929" max="5929" width="35.21875" style="1" bestFit="1" customWidth="1"/>
    <col min="5930" max="6144" width="8.88671875" style="1"/>
    <col min="6145" max="6145" width="8.77734375" style="1" customWidth="1"/>
    <col min="6146" max="6146" width="13.6640625" style="1" customWidth="1"/>
    <col min="6147" max="6147" width="18.33203125" style="1" customWidth="1"/>
    <col min="6148" max="6148" width="25" style="1" customWidth="1"/>
    <col min="6149" max="6149" width="41.44140625" style="1" customWidth="1"/>
    <col min="6150" max="6150" width="16.5546875" style="1" customWidth="1"/>
    <col min="6151" max="6179" width="4.88671875" style="1" customWidth="1"/>
    <col min="6180" max="6180" width="8.88671875" style="1"/>
    <col min="6181" max="6181" width="3.109375" style="1" bestFit="1" customWidth="1"/>
    <col min="6182" max="6182" width="7" style="1" bestFit="1" customWidth="1"/>
    <col min="6183" max="6183" width="20.5546875" style="1" bestFit="1" customWidth="1"/>
    <col min="6184" max="6184" width="14.109375" style="1" bestFit="1" customWidth="1"/>
    <col min="6185" max="6185" width="35.21875" style="1" bestFit="1" customWidth="1"/>
    <col min="6186" max="6400" width="8.88671875" style="1"/>
    <col min="6401" max="6401" width="8.77734375" style="1" customWidth="1"/>
    <col min="6402" max="6402" width="13.6640625" style="1" customWidth="1"/>
    <col min="6403" max="6403" width="18.33203125" style="1" customWidth="1"/>
    <col min="6404" max="6404" width="25" style="1" customWidth="1"/>
    <col min="6405" max="6405" width="41.44140625" style="1" customWidth="1"/>
    <col min="6406" max="6406" width="16.5546875" style="1" customWidth="1"/>
    <col min="6407" max="6435" width="4.88671875" style="1" customWidth="1"/>
    <col min="6436" max="6436" width="8.88671875" style="1"/>
    <col min="6437" max="6437" width="3.109375" style="1" bestFit="1" customWidth="1"/>
    <col min="6438" max="6438" width="7" style="1" bestFit="1" customWidth="1"/>
    <col min="6439" max="6439" width="20.5546875" style="1" bestFit="1" customWidth="1"/>
    <col min="6440" max="6440" width="14.109375" style="1" bestFit="1" customWidth="1"/>
    <col min="6441" max="6441" width="35.21875" style="1" bestFit="1" customWidth="1"/>
    <col min="6442" max="6656" width="8.88671875" style="1"/>
    <col min="6657" max="6657" width="8.77734375" style="1" customWidth="1"/>
    <col min="6658" max="6658" width="13.6640625" style="1" customWidth="1"/>
    <col min="6659" max="6659" width="18.33203125" style="1" customWidth="1"/>
    <col min="6660" max="6660" width="25" style="1" customWidth="1"/>
    <col min="6661" max="6661" width="41.44140625" style="1" customWidth="1"/>
    <col min="6662" max="6662" width="16.5546875" style="1" customWidth="1"/>
    <col min="6663" max="6691" width="4.88671875" style="1" customWidth="1"/>
    <col min="6692" max="6692" width="8.88671875" style="1"/>
    <col min="6693" max="6693" width="3.109375" style="1" bestFit="1" customWidth="1"/>
    <col min="6694" max="6694" width="7" style="1" bestFit="1" customWidth="1"/>
    <col min="6695" max="6695" width="20.5546875" style="1" bestFit="1" customWidth="1"/>
    <col min="6696" max="6696" width="14.109375" style="1" bestFit="1" customWidth="1"/>
    <col min="6697" max="6697" width="35.21875" style="1" bestFit="1" customWidth="1"/>
    <col min="6698" max="6912" width="8.88671875" style="1"/>
    <col min="6913" max="6913" width="8.77734375" style="1" customWidth="1"/>
    <col min="6914" max="6914" width="13.6640625" style="1" customWidth="1"/>
    <col min="6915" max="6915" width="18.33203125" style="1" customWidth="1"/>
    <col min="6916" max="6916" width="25" style="1" customWidth="1"/>
    <col min="6917" max="6917" width="41.44140625" style="1" customWidth="1"/>
    <col min="6918" max="6918" width="16.5546875" style="1" customWidth="1"/>
    <col min="6919" max="6947" width="4.88671875" style="1" customWidth="1"/>
    <col min="6948" max="6948" width="8.88671875" style="1"/>
    <col min="6949" max="6949" width="3.109375" style="1" bestFit="1" customWidth="1"/>
    <col min="6950" max="6950" width="7" style="1" bestFit="1" customWidth="1"/>
    <col min="6951" max="6951" width="20.5546875" style="1" bestFit="1" customWidth="1"/>
    <col min="6952" max="6952" width="14.109375" style="1" bestFit="1" customWidth="1"/>
    <col min="6953" max="6953" width="35.21875" style="1" bestFit="1" customWidth="1"/>
    <col min="6954" max="7168" width="8.88671875" style="1"/>
    <col min="7169" max="7169" width="8.77734375" style="1" customWidth="1"/>
    <col min="7170" max="7170" width="13.6640625" style="1" customWidth="1"/>
    <col min="7171" max="7171" width="18.33203125" style="1" customWidth="1"/>
    <col min="7172" max="7172" width="25" style="1" customWidth="1"/>
    <col min="7173" max="7173" width="41.44140625" style="1" customWidth="1"/>
    <col min="7174" max="7174" width="16.5546875" style="1" customWidth="1"/>
    <col min="7175" max="7203" width="4.88671875" style="1" customWidth="1"/>
    <col min="7204" max="7204" width="8.88671875" style="1"/>
    <col min="7205" max="7205" width="3.109375" style="1" bestFit="1" customWidth="1"/>
    <col min="7206" max="7206" width="7" style="1" bestFit="1" customWidth="1"/>
    <col min="7207" max="7207" width="20.5546875" style="1" bestFit="1" customWidth="1"/>
    <col min="7208" max="7208" width="14.109375" style="1" bestFit="1" customWidth="1"/>
    <col min="7209" max="7209" width="35.21875" style="1" bestFit="1" customWidth="1"/>
    <col min="7210" max="7424" width="8.88671875" style="1"/>
    <col min="7425" max="7425" width="8.77734375" style="1" customWidth="1"/>
    <col min="7426" max="7426" width="13.6640625" style="1" customWidth="1"/>
    <col min="7427" max="7427" width="18.33203125" style="1" customWidth="1"/>
    <col min="7428" max="7428" width="25" style="1" customWidth="1"/>
    <col min="7429" max="7429" width="41.44140625" style="1" customWidth="1"/>
    <col min="7430" max="7430" width="16.5546875" style="1" customWidth="1"/>
    <col min="7431" max="7459" width="4.88671875" style="1" customWidth="1"/>
    <col min="7460" max="7460" width="8.88671875" style="1"/>
    <col min="7461" max="7461" width="3.109375" style="1" bestFit="1" customWidth="1"/>
    <col min="7462" max="7462" width="7" style="1" bestFit="1" customWidth="1"/>
    <col min="7463" max="7463" width="20.5546875" style="1" bestFit="1" customWidth="1"/>
    <col min="7464" max="7464" width="14.109375" style="1" bestFit="1" customWidth="1"/>
    <col min="7465" max="7465" width="35.21875" style="1" bestFit="1" customWidth="1"/>
    <col min="7466" max="7680" width="8.88671875" style="1"/>
    <col min="7681" max="7681" width="8.77734375" style="1" customWidth="1"/>
    <col min="7682" max="7682" width="13.6640625" style="1" customWidth="1"/>
    <col min="7683" max="7683" width="18.33203125" style="1" customWidth="1"/>
    <col min="7684" max="7684" width="25" style="1" customWidth="1"/>
    <col min="7685" max="7685" width="41.44140625" style="1" customWidth="1"/>
    <col min="7686" max="7686" width="16.5546875" style="1" customWidth="1"/>
    <col min="7687" max="7715" width="4.88671875" style="1" customWidth="1"/>
    <col min="7716" max="7716" width="8.88671875" style="1"/>
    <col min="7717" max="7717" width="3.109375" style="1" bestFit="1" customWidth="1"/>
    <col min="7718" max="7718" width="7" style="1" bestFit="1" customWidth="1"/>
    <col min="7719" max="7719" width="20.5546875" style="1" bestFit="1" customWidth="1"/>
    <col min="7720" max="7720" width="14.109375" style="1" bestFit="1" customWidth="1"/>
    <col min="7721" max="7721" width="35.21875" style="1" bestFit="1" customWidth="1"/>
    <col min="7722" max="7936" width="8.88671875" style="1"/>
    <col min="7937" max="7937" width="8.77734375" style="1" customWidth="1"/>
    <col min="7938" max="7938" width="13.6640625" style="1" customWidth="1"/>
    <col min="7939" max="7939" width="18.33203125" style="1" customWidth="1"/>
    <col min="7940" max="7940" width="25" style="1" customWidth="1"/>
    <col min="7941" max="7941" width="41.44140625" style="1" customWidth="1"/>
    <col min="7942" max="7942" width="16.5546875" style="1" customWidth="1"/>
    <col min="7943" max="7971" width="4.88671875" style="1" customWidth="1"/>
    <col min="7972" max="7972" width="8.88671875" style="1"/>
    <col min="7973" max="7973" width="3.109375" style="1" bestFit="1" customWidth="1"/>
    <col min="7974" max="7974" width="7" style="1" bestFit="1" customWidth="1"/>
    <col min="7975" max="7975" width="20.5546875" style="1" bestFit="1" customWidth="1"/>
    <col min="7976" max="7976" width="14.109375" style="1" bestFit="1" customWidth="1"/>
    <col min="7977" max="7977" width="35.21875" style="1" bestFit="1" customWidth="1"/>
    <col min="7978" max="8192" width="8.88671875" style="1"/>
    <col min="8193" max="8193" width="8.77734375" style="1" customWidth="1"/>
    <col min="8194" max="8194" width="13.6640625" style="1" customWidth="1"/>
    <col min="8195" max="8195" width="18.33203125" style="1" customWidth="1"/>
    <col min="8196" max="8196" width="25" style="1" customWidth="1"/>
    <col min="8197" max="8197" width="41.44140625" style="1" customWidth="1"/>
    <col min="8198" max="8198" width="16.5546875" style="1" customWidth="1"/>
    <col min="8199" max="8227" width="4.88671875" style="1" customWidth="1"/>
    <col min="8228" max="8228" width="8.88671875" style="1"/>
    <col min="8229" max="8229" width="3.109375" style="1" bestFit="1" customWidth="1"/>
    <col min="8230" max="8230" width="7" style="1" bestFit="1" customWidth="1"/>
    <col min="8231" max="8231" width="20.5546875" style="1" bestFit="1" customWidth="1"/>
    <col min="8232" max="8232" width="14.109375" style="1" bestFit="1" customWidth="1"/>
    <col min="8233" max="8233" width="35.21875" style="1" bestFit="1" customWidth="1"/>
    <col min="8234" max="8448" width="8.88671875" style="1"/>
    <col min="8449" max="8449" width="8.77734375" style="1" customWidth="1"/>
    <col min="8450" max="8450" width="13.6640625" style="1" customWidth="1"/>
    <col min="8451" max="8451" width="18.33203125" style="1" customWidth="1"/>
    <col min="8452" max="8452" width="25" style="1" customWidth="1"/>
    <col min="8453" max="8453" width="41.44140625" style="1" customWidth="1"/>
    <col min="8454" max="8454" width="16.5546875" style="1" customWidth="1"/>
    <col min="8455" max="8483" width="4.88671875" style="1" customWidth="1"/>
    <col min="8484" max="8484" width="8.88671875" style="1"/>
    <col min="8485" max="8485" width="3.109375" style="1" bestFit="1" customWidth="1"/>
    <col min="8486" max="8486" width="7" style="1" bestFit="1" customWidth="1"/>
    <col min="8487" max="8487" width="20.5546875" style="1" bestFit="1" customWidth="1"/>
    <col min="8488" max="8488" width="14.109375" style="1" bestFit="1" customWidth="1"/>
    <col min="8489" max="8489" width="35.21875" style="1" bestFit="1" customWidth="1"/>
    <col min="8490" max="8704" width="8.88671875" style="1"/>
    <col min="8705" max="8705" width="8.77734375" style="1" customWidth="1"/>
    <col min="8706" max="8706" width="13.6640625" style="1" customWidth="1"/>
    <col min="8707" max="8707" width="18.33203125" style="1" customWidth="1"/>
    <col min="8708" max="8708" width="25" style="1" customWidth="1"/>
    <col min="8709" max="8709" width="41.44140625" style="1" customWidth="1"/>
    <col min="8710" max="8710" width="16.5546875" style="1" customWidth="1"/>
    <col min="8711" max="8739" width="4.88671875" style="1" customWidth="1"/>
    <col min="8740" max="8740" width="8.88671875" style="1"/>
    <col min="8741" max="8741" width="3.109375" style="1" bestFit="1" customWidth="1"/>
    <col min="8742" max="8742" width="7" style="1" bestFit="1" customWidth="1"/>
    <col min="8743" max="8743" width="20.5546875" style="1" bestFit="1" customWidth="1"/>
    <col min="8744" max="8744" width="14.109375" style="1" bestFit="1" customWidth="1"/>
    <col min="8745" max="8745" width="35.21875" style="1" bestFit="1" customWidth="1"/>
    <col min="8746" max="8960" width="8.88671875" style="1"/>
    <col min="8961" max="8961" width="8.77734375" style="1" customWidth="1"/>
    <col min="8962" max="8962" width="13.6640625" style="1" customWidth="1"/>
    <col min="8963" max="8963" width="18.33203125" style="1" customWidth="1"/>
    <col min="8964" max="8964" width="25" style="1" customWidth="1"/>
    <col min="8965" max="8965" width="41.44140625" style="1" customWidth="1"/>
    <col min="8966" max="8966" width="16.5546875" style="1" customWidth="1"/>
    <col min="8967" max="8995" width="4.88671875" style="1" customWidth="1"/>
    <col min="8996" max="8996" width="8.88671875" style="1"/>
    <col min="8997" max="8997" width="3.109375" style="1" bestFit="1" customWidth="1"/>
    <col min="8998" max="8998" width="7" style="1" bestFit="1" customWidth="1"/>
    <col min="8999" max="8999" width="20.5546875" style="1" bestFit="1" customWidth="1"/>
    <col min="9000" max="9000" width="14.109375" style="1" bestFit="1" customWidth="1"/>
    <col min="9001" max="9001" width="35.21875" style="1" bestFit="1" customWidth="1"/>
    <col min="9002" max="9216" width="8.88671875" style="1"/>
    <col min="9217" max="9217" width="8.77734375" style="1" customWidth="1"/>
    <col min="9218" max="9218" width="13.6640625" style="1" customWidth="1"/>
    <col min="9219" max="9219" width="18.33203125" style="1" customWidth="1"/>
    <col min="9220" max="9220" width="25" style="1" customWidth="1"/>
    <col min="9221" max="9221" width="41.44140625" style="1" customWidth="1"/>
    <col min="9222" max="9222" width="16.5546875" style="1" customWidth="1"/>
    <col min="9223" max="9251" width="4.88671875" style="1" customWidth="1"/>
    <col min="9252" max="9252" width="8.88671875" style="1"/>
    <col min="9253" max="9253" width="3.109375" style="1" bestFit="1" customWidth="1"/>
    <col min="9254" max="9254" width="7" style="1" bestFit="1" customWidth="1"/>
    <col min="9255" max="9255" width="20.5546875" style="1" bestFit="1" customWidth="1"/>
    <col min="9256" max="9256" width="14.109375" style="1" bestFit="1" customWidth="1"/>
    <col min="9257" max="9257" width="35.21875" style="1" bestFit="1" customWidth="1"/>
    <col min="9258" max="9472" width="8.88671875" style="1"/>
    <col min="9473" max="9473" width="8.77734375" style="1" customWidth="1"/>
    <col min="9474" max="9474" width="13.6640625" style="1" customWidth="1"/>
    <col min="9475" max="9475" width="18.33203125" style="1" customWidth="1"/>
    <col min="9476" max="9476" width="25" style="1" customWidth="1"/>
    <col min="9477" max="9477" width="41.44140625" style="1" customWidth="1"/>
    <col min="9478" max="9478" width="16.5546875" style="1" customWidth="1"/>
    <col min="9479" max="9507" width="4.88671875" style="1" customWidth="1"/>
    <col min="9508" max="9508" width="8.88671875" style="1"/>
    <col min="9509" max="9509" width="3.109375" style="1" bestFit="1" customWidth="1"/>
    <col min="9510" max="9510" width="7" style="1" bestFit="1" customWidth="1"/>
    <col min="9511" max="9511" width="20.5546875" style="1" bestFit="1" customWidth="1"/>
    <col min="9512" max="9512" width="14.109375" style="1" bestFit="1" customWidth="1"/>
    <col min="9513" max="9513" width="35.21875" style="1" bestFit="1" customWidth="1"/>
    <col min="9514" max="9728" width="8.88671875" style="1"/>
    <col min="9729" max="9729" width="8.77734375" style="1" customWidth="1"/>
    <col min="9730" max="9730" width="13.6640625" style="1" customWidth="1"/>
    <col min="9731" max="9731" width="18.33203125" style="1" customWidth="1"/>
    <col min="9732" max="9732" width="25" style="1" customWidth="1"/>
    <col min="9733" max="9733" width="41.44140625" style="1" customWidth="1"/>
    <col min="9734" max="9734" width="16.5546875" style="1" customWidth="1"/>
    <col min="9735" max="9763" width="4.88671875" style="1" customWidth="1"/>
    <col min="9764" max="9764" width="8.88671875" style="1"/>
    <col min="9765" max="9765" width="3.109375" style="1" bestFit="1" customWidth="1"/>
    <col min="9766" max="9766" width="7" style="1" bestFit="1" customWidth="1"/>
    <col min="9767" max="9767" width="20.5546875" style="1" bestFit="1" customWidth="1"/>
    <col min="9768" max="9768" width="14.109375" style="1" bestFit="1" customWidth="1"/>
    <col min="9769" max="9769" width="35.21875" style="1" bestFit="1" customWidth="1"/>
    <col min="9770" max="9984" width="8.88671875" style="1"/>
    <col min="9985" max="9985" width="8.77734375" style="1" customWidth="1"/>
    <col min="9986" max="9986" width="13.6640625" style="1" customWidth="1"/>
    <col min="9987" max="9987" width="18.33203125" style="1" customWidth="1"/>
    <col min="9988" max="9988" width="25" style="1" customWidth="1"/>
    <col min="9989" max="9989" width="41.44140625" style="1" customWidth="1"/>
    <col min="9990" max="9990" width="16.5546875" style="1" customWidth="1"/>
    <col min="9991" max="10019" width="4.88671875" style="1" customWidth="1"/>
    <col min="10020" max="10020" width="8.88671875" style="1"/>
    <col min="10021" max="10021" width="3.109375" style="1" bestFit="1" customWidth="1"/>
    <col min="10022" max="10022" width="7" style="1" bestFit="1" customWidth="1"/>
    <col min="10023" max="10023" width="20.5546875" style="1" bestFit="1" customWidth="1"/>
    <col min="10024" max="10024" width="14.109375" style="1" bestFit="1" customWidth="1"/>
    <col min="10025" max="10025" width="35.21875" style="1" bestFit="1" customWidth="1"/>
    <col min="10026" max="10240" width="8.88671875" style="1"/>
    <col min="10241" max="10241" width="8.77734375" style="1" customWidth="1"/>
    <col min="10242" max="10242" width="13.6640625" style="1" customWidth="1"/>
    <col min="10243" max="10243" width="18.33203125" style="1" customWidth="1"/>
    <col min="10244" max="10244" width="25" style="1" customWidth="1"/>
    <col min="10245" max="10245" width="41.44140625" style="1" customWidth="1"/>
    <col min="10246" max="10246" width="16.5546875" style="1" customWidth="1"/>
    <col min="10247" max="10275" width="4.88671875" style="1" customWidth="1"/>
    <col min="10276" max="10276" width="8.88671875" style="1"/>
    <col min="10277" max="10277" width="3.109375" style="1" bestFit="1" customWidth="1"/>
    <col min="10278" max="10278" width="7" style="1" bestFit="1" customWidth="1"/>
    <col min="10279" max="10279" width="20.5546875" style="1" bestFit="1" customWidth="1"/>
    <col min="10280" max="10280" width="14.109375" style="1" bestFit="1" customWidth="1"/>
    <col min="10281" max="10281" width="35.21875" style="1" bestFit="1" customWidth="1"/>
    <col min="10282" max="10496" width="8.88671875" style="1"/>
    <col min="10497" max="10497" width="8.77734375" style="1" customWidth="1"/>
    <col min="10498" max="10498" width="13.6640625" style="1" customWidth="1"/>
    <col min="10499" max="10499" width="18.33203125" style="1" customWidth="1"/>
    <col min="10500" max="10500" width="25" style="1" customWidth="1"/>
    <col min="10501" max="10501" width="41.44140625" style="1" customWidth="1"/>
    <col min="10502" max="10502" width="16.5546875" style="1" customWidth="1"/>
    <col min="10503" max="10531" width="4.88671875" style="1" customWidth="1"/>
    <col min="10532" max="10532" width="8.88671875" style="1"/>
    <col min="10533" max="10533" width="3.109375" style="1" bestFit="1" customWidth="1"/>
    <col min="10534" max="10534" width="7" style="1" bestFit="1" customWidth="1"/>
    <col min="10535" max="10535" width="20.5546875" style="1" bestFit="1" customWidth="1"/>
    <col min="10536" max="10536" width="14.109375" style="1" bestFit="1" customWidth="1"/>
    <col min="10537" max="10537" width="35.21875" style="1" bestFit="1" customWidth="1"/>
    <col min="10538" max="10752" width="8.88671875" style="1"/>
    <col min="10753" max="10753" width="8.77734375" style="1" customWidth="1"/>
    <col min="10754" max="10754" width="13.6640625" style="1" customWidth="1"/>
    <col min="10755" max="10755" width="18.33203125" style="1" customWidth="1"/>
    <col min="10756" max="10756" width="25" style="1" customWidth="1"/>
    <col min="10757" max="10757" width="41.44140625" style="1" customWidth="1"/>
    <col min="10758" max="10758" width="16.5546875" style="1" customWidth="1"/>
    <col min="10759" max="10787" width="4.88671875" style="1" customWidth="1"/>
    <col min="10788" max="10788" width="8.88671875" style="1"/>
    <col min="10789" max="10789" width="3.109375" style="1" bestFit="1" customWidth="1"/>
    <col min="10790" max="10790" width="7" style="1" bestFit="1" customWidth="1"/>
    <col min="10791" max="10791" width="20.5546875" style="1" bestFit="1" customWidth="1"/>
    <col min="10792" max="10792" width="14.109375" style="1" bestFit="1" customWidth="1"/>
    <col min="10793" max="10793" width="35.21875" style="1" bestFit="1" customWidth="1"/>
    <col min="10794" max="11008" width="8.88671875" style="1"/>
    <col min="11009" max="11009" width="8.77734375" style="1" customWidth="1"/>
    <col min="11010" max="11010" width="13.6640625" style="1" customWidth="1"/>
    <col min="11011" max="11011" width="18.33203125" style="1" customWidth="1"/>
    <col min="11012" max="11012" width="25" style="1" customWidth="1"/>
    <col min="11013" max="11013" width="41.44140625" style="1" customWidth="1"/>
    <col min="11014" max="11014" width="16.5546875" style="1" customWidth="1"/>
    <col min="11015" max="11043" width="4.88671875" style="1" customWidth="1"/>
    <col min="11044" max="11044" width="8.88671875" style="1"/>
    <col min="11045" max="11045" width="3.109375" style="1" bestFit="1" customWidth="1"/>
    <col min="11046" max="11046" width="7" style="1" bestFit="1" customWidth="1"/>
    <col min="11047" max="11047" width="20.5546875" style="1" bestFit="1" customWidth="1"/>
    <col min="11048" max="11048" width="14.109375" style="1" bestFit="1" customWidth="1"/>
    <col min="11049" max="11049" width="35.21875" style="1" bestFit="1" customWidth="1"/>
    <col min="11050" max="11264" width="8.88671875" style="1"/>
    <col min="11265" max="11265" width="8.77734375" style="1" customWidth="1"/>
    <col min="11266" max="11266" width="13.6640625" style="1" customWidth="1"/>
    <col min="11267" max="11267" width="18.33203125" style="1" customWidth="1"/>
    <col min="11268" max="11268" width="25" style="1" customWidth="1"/>
    <col min="11269" max="11269" width="41.44140625" style="1" customWidth="1"/>
    <col min="11270" max="11270" width="16.5546875" style="1" customWidth="1"/>
    <col min="11271" max="11299" width="4.88671875" style="1" customWidth="1"/>
    <col min="11300" max="11300" width="8.88671875" style="1"/>
    <col min="11301" max="11301" width="3.109375" style="1" bestFit="1" customWidth="1"/>
    <col min="11302" max="11302" width="7" style="1" bestFit="1" customWidth="1"/>
    <col min="11303" max="11303" width="20.5546875" style="1" bestFit="1" customWidth="1"/>
    <col min="11304" max="11304" width="14.109375" style="1" bestFit="1" customWidth="1"/>
    <col min="11305" max="11305" width="35.21875" style="1" bestFit="1" customWidth="1"/>
    <col min="11306" max="11520" width="8.88671875" style="1"/>
    <col min="11521" max="11521" width="8.77734375" style="1" customWidth="1"/>
    <col min="11522" max="11522" width="13.6640625" style="1" customWidth="1"/>
    <col min="11523" max="11523" width="18.33203125" style="1" customWidth="1"/>
    <col min="11524" max="11524" width="25" style="1" customWidth="1"/>
    <col min="11525" max="11525" width="41.44140625" style="1" customWidth="1"/>
    <col min="11526" max="11526" width="16.5546875" style="1" customWidth="1"/>
    <col min="11527" max="11555" width="4.88671875" style="1" customWidth="1"/>
    <col min="11556" max="11556" width="8.88671875" style="1"/>
    <col min="11557" max="11557" width="3.109375" style="1" bestFit="1" customWidth="1"/>
    <col min="11558" max="11558" width="7" style="1" bestFit="1" customWidth="1"/>
    <col min="11559" max="11559" width="20.5546875" style="1" bestFit="1" customWidth="1"/>
    <col min="11560" max="11560" width="14.109375" style="1" bestFit="1" customWidth="1"/>
    <col min="11561" max="11561" width="35.21875" style="1" bestFit="1" customWidth="1"/>
    <col min="11562" max="11776" width="8.88671875" style="1"/>
    <col min="11777" max="11777" width="8.77734375" style="1" customWidth="1"/>
    <col min="11778" max="11778" width="13.6640625" style="1" customWidth="1"/>
    <col min="11779" max="11779" width="18.33203125" style="1" customWidth="1"/>
    <col min="11780" max="11780" width="25" style="1" customWidth="1"/>
    <col min="11781" max="11781" width="41.44140625" style="1" customWidth="1"/>
    <col min="11782" max="11782" width="16.5546875" style="1" customWidth="1"/>
    <col min="11783" max="11811" width="4.88671875" style="1" customWidth="1"/>
    <col min="11812" max="11812" width="8.88671875" style="1"/>
    <col min="11813" max="11813" width="3.109375" style="1" bestFit="1" customWidth="1"/>
    <col min="11814" max="11814" width="7" style="1" bestFit="1" customWidth="1"/>
    <col min="11815" max="11815" width="20.5546875" style="1" bestFit="1" customWidth="1"/>
    <col min="11816" max="11816" width="14.109375" style="1" bestFit="1" customWidth="1"/>
    <col min="11817" max="11817" width="35.21875" style="1" bestFit="1" customWidth="1"/>
    <col min="11818" max="12032" width="8.88671875" style="1"/>
    <col min="12033" max="12033" width="8.77734375" style="1" customWidth="1"/>
    <col min="12034" max="12034" width="13.6640625" style="1" customWidth="1"/>
    <col min="12035" max="12035" width="18.33203125" style="1" customWidth="1"/>
    <col min="12036" max="12036" width="25" style="1" customWidth="1"/>
    <col min="12037" max="12037" width="41.44140625" style="1" customWidth="1"/>
    <col min="12038" max="12038" width="16.5546875" style="1" customWidth="1"/>
    <col min="12039" max="12067" width="4.88671875" style="1" customWidth="1"/>
    <col min="12068" max="12068" width="8.88671875" style="1"/>
    <col min="12069" max="12069" width="3.109375" style="1" bestFit="1" customWidth="1"/>
    <col min="12070" max="12070" width="7" style="1" bestFit="1" customWidth="1"/>
    <col min="12071" max="12071" width="20.5546875" style="1" bestFit="1" customWidth="1"/>
    <col min="12072" max="12072" width="14.109375" style="1" bestFit="1" customWidth="1"/>
    <col min="12073" max="12073" width="35.21875" style="1" bestFit="1" customWidth="1"/>
    <col min="12074" max="12288" width="8.88671875" style="1"/>
    <col min="12289" max="12289" width="8.77734375" style="1" customWidth="1"/>
    <col min="12290" max="12290" width="13.6640625" style="1" customWidth="1"/>
    <col min="12291" max="12291" width="18.33203125" style="1" customWidth="1"/>
    <col min="12292" max="12292" width="25" style="1" customWidth="1"/>
    <col min="12293" max="12293" width="41.44140625" style="1" customWidth="1"/>
    <col min="12294" max="12294" width="16.5546875" style="1" customWidth="1"/>
    <col min="12295" max="12323" width="4.88671875" style="1" customWidth="1"/>
    <col min="12324" max="12324" width="8.88671875" style="1"/>
    <col min="12325" max="12325" width="3.109375" style="1" bestFit="1" customWidth="1"/>
    <col min="12326" max="12326" width="7" style="1" bestFit="1" customWidth="1"/>
    <col min="12327" max="12327" width="20.5546875" style="1" bestFit="1" customWidth="1"/>
    <col min="12328" max="12328" width="14.109375" style="1" bestFit="1" customWidth="1"/>
    <col min="12329" max="12329" width="35.21875" style="1" bestFit="1" customWidth="1"/>
    <col min="12330" max="12544" width="8.88671875" style="1"/>
    <col min="12545" max="12545" width="8.77734375" style="1" customWidth="1"/>
    <col min="12546" max="12546" width="13.6640625" style="1" customWidth="1"/>
    <col min="12547" max="12547" width="18.33203125" style="1" customWidth="1"/>
    <col min="12548" max="12548" width="25" style="1" customWidth="1"/>
    <col min="12549" max="12549" width="41.44140625" style="1" customWidth="1"/>
    <col min="12550" max="12550" width="16.5546875" style="1" customWidth="1"/>
    <col min="12551" max="12579" width="4.88671875" style="1" customWidth="1"/>
    <col min="12580" max="12580" width="8.88671875" style="1"/>
    <col min="12581" max="12581" width="3.109375" style="1" bestFit="1" customWidth="1"/>
    <col min="12582" max="12582" width="7" style="1" bestFit="1" customWidth="1"/>
    <col min="12583" max="12583" width="20.5546875" style="1" bestFit="1" customWidth="1"/>
    <col min="12584" max="12584" width="14.109375" style="1" bestFit="1" customWidth="1"/>
    <col min="12585" max="12585" width="35.21875" style="1" bestFit="1" customWidth="1"/>
    <col min="12586" max="12800" width="8.88671875" style="1"/>
    <col min="12801" max="12801" width="8.77734375" style="1" customWidth="1"/>
    <col min="12802" max="12802" width="13.6640625" style="1" customWidth="1"/>
    <col min="12803" max="12803" width="18.33203125" style="1" customWidth="1"/>
    <col min="12804" max="12804" width="25" style="1" customWidth="1"/>
    <col min="12805" max="12805" width="41.44140625" style="1" customWidth="1"/>
    <col min="12806" max="12806" width="16.5546875" style="1" customWidth="1"/>
    <col min="12807" max="12835" width="4.88671875" style="1" customWidth="1"/>
    <col min="12836" max="12836" width="8.88671875" style="1"/>
    <col min="12837" max="12837" width="3.109375" style="1" bestFit="1" customWidth="1"/>
    <col min="12838" max="12838" width="7" style="1" bestFit="1" customWidth="1"/>
    <col min="12839" max="12839" width="20.5546875" style="1" bestFit="1" customWidth="1"/>
    <col min="12840" max="12840" width="14.109375" style="1" bestFit="1" customWidth="1"/>
    <col min="12841" max="12841" width="35.21875" style="1" bestFit="1" customWidth="1"/>
    <col min="12842" max="13056" width="8.88671875" style="1"/>
    <col min="13057" max="13057" width="8.77734375" style="1" customWidth="1"/>
    <col min="13058" max="13058" width="13.6640625" style="1" customWidth="1"/>
    <col min="13059" max="13059" width="18.33203125" style="1" customWidth="1"/>
    <col min="13060" max="13060" width="25" style="1" customWidth="1"/>
    <col min="13061" max="13061" width="41.44140625" style="1" customWidth="1"/>
    <col min="13062" max="13062" width="16.5546875" style="1" customWidth="1"/>
    <col min="13063" max="13091" width="4.88671875" style="1" customWidth="1"/>
    <col min="13092" max="13092" width="8.88671875" style="1"/>
    <col min="13093" max="13093" width="3.109375" style="1" bestFit="1" customWidth="1"/>
    <col min="13094" max="13094" width="7" style="1" bestFit="1" customWidth="1"/>
    <col min="13095" max="13095" width="20.5546875" style="1" bestFit="1" customWidth="1"/>
    <col min="13096" max="13096" width="14.109375" style="1" bestFit="1" customWidth="1"/>
    <col min="13097" max="13097" width="35.21875" style="1" bestFit="1" customWidth="1"/>
    <col min="13098" max="13312" width="8.88671875" style="1"/>
    <col min="13313" max="13313" width="8.77734375" style="1" customWidth="1"/>
    <col min="13314" max="13314" width="13.6640625" style="1" customWidth="1"/>
    <col min="13315" max="13315" width="18.33203125" style="1" customWidth="1"/>
    <col min="13316" max="13316" width="25" style="1" customWidth="1"/>
    <col min="13317" max="13317" width="41.44140625" style="1" customWidth="1"/>
    <col min="13318" max="13318" width="16.5546875" style="1" customWidth="1"/>
    <col min="13319" max="13347" width="4.88671875" style="1" customWidth="1"/>
    <col min="13348" max="13348" width="8.88671875" style="1"/>
    <col min="13349" max="13349" width="3.109375" style="1" bestFit="1" customWidth="1"/>
    <col min="13350" max="13350" width="7" style="1" bestFit="1" customWidth="1"/>
    <col min="13351" max="13351" width="20.5546875" style="1" bestFit="1" customWidth="1"/>
    <col min="13352" max="13352" width="14.109375" style="1" bestFit="1" customWidth="1"/>
    <col min="13353" max="13353" width="35.21875" style="1" bestFit="1" customWidth="1"/>
    <col min="13354" max="13568" width="8.88671875" style="1"/>
    <col min="13569" max="13569" width="8.77734375" style="1" customWidth="1"/>
    <col min="13570" max="13570" width="13.6640625" style="1" customWidth="1"/>
    <col min="13571" max="13571" width="18.33203125" style="1" customWidth="1"/>
    <col min="13572" max="13572" width="25" style="1" customWidth="1"/>
    <col min="13573" max="13573" width="41.44140625" style="1" customWidth="1"/>
    <col min="13574" max="13574" width="16.5546875" style="1" customWidth="1"/>
    <col min="13575" max="13603" width="4.88671875" style="1" customWidth="1"/>
    <col min="13604" max="13604" width="8.88671875" style="1"/>
    <col min="13605" max="13605" width="3.109375" style="1" bestFit="1" customWidth="1"/>
    <col min="13606" max="13606" width="7" style="1" bestFit="1" customWidth="1"/>
    <col min="13607" max="13607" width="20.5546875" style="1" bestFit="1" customWidth="1"/>
    <col min="13608" max="13608" width="14.109375" style="1" bestFit="1" customWidth="1"/>
    <col min="13609" max="13609" width="35.21875" style="1" bestFit="1" customWidth="1"/>
    <col min="13610" max="13824" width="8.88671875" style="1"/>
    <col min="13825" max="13825" width="8.77734375" style="1" customWidth="1"/>
    <col min="13826" max="13826" width="13.6640625" style="1" customWidth="1"/>
    <col min="13827" max="13827" width="18.33203125" style="1" customWidth="1"/>
    <col min="13828" max="13828" width="25" style="1" customWidth="1"/>
    <col min="13829" max="13829" width="41.44140625" style="1" customWidth="1"/>
    <col min="13830" max="13830" width="16.5546875" style="1" customWidth="1"/>
    <col min="13831" max="13859" width="4.88671875" style="1" customWidth="1"/>
    <col min="13860" max="13860" width="8.88671875" style="1"/>
    <col min="13861" max="13861" width="3.109375" style="1" bestFit="1" customWidth="1"/>
    <col min="13862" max="13862" width="7" style="1" bestFit="1" customWidth="1"/>
    <col min="13863" max="13863" width="20.5546875" style="1" bestFit="1" customWidth="1"/>
    <col min="13864" max="13864" width="14.109375" style="1" bestFit="1" customWidth="1"/>
    <col min="13865" max="13865" width="35.21875" style="1" bestFit="1" customWidth="1"/>
    <col min="13866" max="14080" width="8.88671875" style="1"/>
    <col min="14081" max="14081" width="8.77734375" style="1" customWidth="1"/>
    <col min="14082" max="14082" width="13.6640625" style="1" customWidth="1"/>
    <col min="14083" max="14083" width="18.33203125" style="1" customWidth="1"/>
    <col min="14084" max="14084" width="25" style="1" customWidth="1"/>
    <col min="14085" max="14085" width="41.44140625" style="1" customWidth="1"/>
    <col min="14086" max="14086" width="16.5546875" style="1" customWidth="1"/>
    <col min="14087" max="14115" width="4.88671875" style="1" customWidth="1"/>
    <col min="14116" max="14116" width="8.88671875" style="1"/>
    <col min="14117" max="14117" width="3.109375" style="1" bestFit="1" customWidth="1"/>
    <col min="14118" max="14118" width="7" style="1" bestFit="1" customWidth="1"/>
    <col min="14119" max="14119" width="20.5546875" style="1" bestFit="1" customWidth="1"/>
    <col min="14120" max="14120" width="14.109375" style="1" bestFit="1" customWidth="1"/>
    <col min="14121" max="14121" width="35.21875" style="1" bestFit="1" customWidth="1"/>
    <col min="14122" max="14336" width="8.88671875" style="1"/>
    <col min="14337" max="14337" width="8.77734375" style="1" customWidth="1"/>
    <col min="14338" max="14338" width="13.6640625" style="1" customWidth="1"/>
    <col min="14339" max="14339" width="18.33203125" style="1" customWidth="1"/>
    <col min="14340" max="14340" width="25" style="1" customWidth="1"/>
    <col min="14341" max="14341" width="41.44140625" style="1" customWidth="1"/>
    <col min="14342" max="14342" width="16.5546875" style="1" customWidth="1"/>
    <col min="14343" max="14371" width="4.88671875" style="1" customWidth="1"/>
    <col min="14372" max="14372" width="8.88671875" style="1"/>
    <col min="14373" max="14373" width="3.109375" style="1" bestFit="1" customWidth="1"/>
    <col min="14374" max="14374" width="7" style="1" bestFit="1" customWidth="1"/>
    <col min="14375" max="14375" width="20.5546875" style="1" bestFit="1" customWidth="1"/>
    <col min="14376" max="14376" width="14.109375" style="1" bestFit="1" customWidth="1"/>
    <col min="14377" max="14377" width="35.21875" style="1" bestFit="1" customWidth="1"/>
    <col min="14378" max="14592" width="8.88671875" style="1"/>
    <col min="14593" max="14593" width="8.77734375" style="1" customWidth="1"/>
    <col min="14594" max="14594" width="13.6640625" style="1" customWidth="1"/>
    <col min="14595" max="14595" width="18.33203125" style="1" customWidth="1"/>
    <col min="14596" max="14596" width="25" style="1" customWidth="1"/>
    <col min="14597" max="14597" width="41.44140625" style="1" customWidth="1"/>
    <col min="14598" max="14598" width="16.5546875" style="1" customWidth="1"/>
    <col min="14599" max="14627" width="4.88671875" style="1" customWidth="1"/>
    <col min="14628" max="14628" width="8.88671875" style="1"/>
    <col min="14629" max="14629" width="3.109375" style="1" bestFit="1" customWidth="1"/>
    <col min="14630" max="14630" width="7" style="1" bestFit="1" customWidth="1"/>
    <col min="14631" max="14631" width="20.5546875" style="1" bestFit="1" customWidth="1"/>
    <col min="14632" max="14632" width="14.109375" style="1" bestFit="1" customWidth="1"/>
    <col min="14633" max="14633" width="35.21875" style="1" bestFit="1" customWidth="1"/>
    <col min="14634" max="14848" width="8.88671875" style="1"/>
    <col min="14849" max="14849" width="8.77734375" style="1" customWidth="1"/>
    <col min="14850" max="14850" width="13.6640625" style="1" customWidth="1"/>
    <col min="14851" max="14851" width="18.33203125" style="1" customWidth="1"/>
    <col min="14852" max="14852" width="25" style="1" customWidth="1"/>
    <col min="14853" max="14853" width="41.44140625" style="1" customWidth="1"/>
    <col min="14854" max="14854" width="16.5546875" style="1" customWidth="1"/>
    <col min="14855" max="14883" width="4.88671875" style="1" customWidth="1"/>
    <col min="14884" max="14884" width="8.88671875" style="1"/>
    <col min="14885" max="14885" width="3.109375" style="1" bestFit="1" customWidth="1"/>
    <col min="14886" max="14886" width="7" style="1" bestFit="1" customWidth="1"/>
    <col min="14887" max="14887" width="20.5546875" style="1" bestFit="1" customWidth="1"/>
    <col min="14888" max="14888" width="14.109375" style="1" bestFit="1" customWidth="1"/>
    <col min="14889" max="14889" width="35.21875" style="1" bestFit="1" customWidth="1"/>
    <col min="14890" max="15104" width="8.88671875" style="1"/>
    <col min="15105" max="15105" width="8.77734375" style="1" customWidth="1"/>
    <col min="15106" max="15106" width="13.6640625" style="1" customWidth="1"/>
    <col min="15107" max="15107" width="18.33203125" style="1" customWidth="1"/>
    <col min="15108" max="15108" width="25" style="1" customWidth="1"/>
    <col min="15109" max="15109" width="41.44140625" style="1" customWidth="1"/>
    <col min="15110" max="15110" width="16.5546875" style="1" customWidth="1"/>
    <col min="15111" max="15139" width="4.88671875" style="1" customWidth="1"/>
    <col min="15140" max="15140" width="8.88671875" style="1"/>
    <col min="15141" max="15141" width="3.109375" style="1" bestFit="1" customWidth="1"/>
    <col min="15142" max="15142" width="7" style="1" bestFit="1" customWidth="1"/>
    <col min="15143" max="15143" width="20.5546875" style="1" bestFit="1" customWidth="1"/>
    <col min="15144" max="15144" width="14.109375" style="1" bestFit="1" customWidth="1"/>
    <col min="15145" max="15145" width="35.21875" style="1" bestFit="1" customWidth="1"/>
    <col min="15146" max="15360" width="8.88671875" style="1"/>
    <col min="15361" max="15361" width="8.77734375" style="1" customWidth="1"/>
    <col min="15362" max="15362" width="13.6640625" style="1" customWidth="1"/>
    <col min="15363" max="15363" width="18.33203125" style="1" customWidth="1"/>
    <col min="15364" max="15364" width="25" style="1" customWidth="1"/>
    <col min="15365" max="15365" width="41.44140625" style="1" customWidth="1"/>
    <col min="15366" max="15366" width="16.5546875" style="1" customWidth="1"/>
    <col min="15367" max="15395" width="4.88671875" style="1" customWidth="1"/>
    <col min="15396" max="15396" width="8.88671875" style="1"/>
    <col min="15397" max="15397" width="3.109375" style="1" bestFit="1" customWidth="1"/>
    <col min="15398" max="15398" width="7" style="1" bestFit="1" customWidth="1"/>
    <col min="15399" max="15399" width="20.5546875" style="1" bestFit="1" customWidth="1"/>
    <col min="15400" max="15400" width="14.109375" style="1" bestFit="1" customWidth="1"/>
    <col min="15401" max="15401" width="35.21875" style="1" bestFit="1" customWidth="1"/>
    <col min="15402" max="15616" width="8.88671875" style="1"/>
    <col min="15617" max="15617" width="8.77734375" style="1" customWidth="1"/>
    <col min="15618" max="15618" width="13.6640625" style="1" customWidth="1"/>
    <col min="15619" max="15619" width="18.33203125" style="1" customWidth="1"/>
    <col min="15620" max="15620" width="25" style="1" customWidth="1"/>
    <col min="15621" max="15621" width="41.44140625" style="1" customWidth="1"/>
    <col min="15622" max="15622" width="16.5546875" style="1" customWidth="1"/>
    <col min="15623" max="15651" width="4.88671875" style="1" customWidth="1"/>
    <col min="15652" max="15652" width="8.88671875" style="1"/>
    <col min="15653" max="15653" width="3.109375" style="1" bestFit="1" customWidth="1"/>
    <col min="15654" max="15654" width="7" style="1" bestFit="1" customWidth="1"/>
    <col min="15655" max="15655" width="20.5546875" style="1" bestFit="1" customWidth="1"/>
    <col min="15656" max="15656" width="14.109375" style="1" bestFit="1" customWidth="1"/>
    <col min="15657" max="15657" width="35.21875" style="1" bestFit="1" customWidth="1"/>
    <col min="15658" max="15872" width="8.88671875" style="1"/>
    <col min="15873" max="15873" width="8.77734375" style="1" customWidth="1"/>
    <col min="15874" max="15874" width="13.6640625" style="1" customWidth="1"/>
    <col min="15875" max="15875" width="18.33203125" style="1" customWidth="1"/>
    <col min="15876" max="15876" width="25" style="1" customWidth="1"/>
    <col min="15877" max="15877" width="41.44140625" style="1" customWidth="1"/>
    <col min="15878" max="15878" width="16.5546875" style="1" customWidth="1"/>
    <col min="15879" max="15907" width="4.88671875" style="1" customWidth="1"/>
    <col min="15908" max="15908" width="8.88671875" style="1"/>
    <col min="15909" max="15909" width="3.109375" style="1" bestFit="1" customWidth="1"/>
    <col min="15910" max="15910" width="7" style="1" bestFit="1" customWidth="1"/>
    <col min="15911" max="15911" width="20.5546875" style="1" bestFit="1" customWidth="1"/>
    <col min="15912" max="15912" width="14.109375" style="1" bestFit="1" customWidth="1"/>
    <col min="15913" max="15913" width="35.21875" style="1" bestFit="1" customWidth="1"/>
    <col min="15914" max="16128" width="8.88671875" style="1"/>
    <col min="16129" max="16129" width="8.77734375" style="1" customWidth="1"/>
    <col min="16130" max="16130" width="13.6640625" style="1" customWidth="1"/>
    <col min="16131" max="16131" width="18.33203125" style="1" customWidth="1"/>
    <col min="16132" max="16132" width="25" style="1" customWidth="1"/>
    <col min="16133" max="16133" width="41.44140625" style="1" customWidth="1"/>
    <col min="16134" max="16134" width="16.5546875" style="1" customWidth="1"/>
    <col min="16135" max="16163" width="4.88671875" style="1" customWidth="1"/>
    <col min="16164" max="16164" width="8.88671875" style="1"/>
    <col min="16165" max="16165" width="3.109375" style="1" bestFit="1" customWidth="1"/>
    <col min="16166" max="16166" width="7" style="1" bestFit="1" customWidth="1"/>
    <col min="16167" max="16167" width="20.5546875" style="1" bestFit="1" customWidth="1"/>
    <col min="16168" max="16168" width="14.109375" style="1" bestFit="1" customWidth="1"/>
    <col min="16169" max="16169" width="35.21875" style="1" bestFit="1" customWidth="1"/>
    <col min="16170" max="16384" width="8.88671875" style="1"/>
  </cols>
  <sheetData>
    <row r="1" spans="1:42" ht="33" customHeight="1" x14ac:dyDescent="0.15">
      <c r="A1" s="169" t="s">
        <v>1</v>
      </c>
      <c r="B1" s="169"/>
      <c r="C1" s="169"/>
      <c r="D1" s="169"/>
      <c r="E1" s="169"/>
      <c r="F1" s="169"/>
    </row>
    <row r="2" spans="1:42" ht="15.75" customHeight="1" x14ac:dyDescent="0.15">
      <c r="A2" s="4"/>
      <c r="B2" s="4"/>
      <c r="C2" s="4"/>
      <c r="D2" s="4"/>
      <c r="E2" s="4"/>
      <c r="F2" s="4"/>
    </row>
    <row r="3" spans="1:42" ht="22.5" customHeight="1" x14ac:dyDescent="0.15">
      <c r="A3" s="4"/>
      <c r="B3" s="170" t="s">
        <v>508</v>
      </c>
      <c r="C3" s="170"/>
      <c r="D3" s="170"/>
      <c r="E3" s="4"/>
      <c r="F3" s="4"/>
    </row>
    <row r="4" spans="1:42" ht="33" customHeight="1" x14ac:dyDescent="0.15">
      <c r="A4" s="5" t="s">
        <v>2</v>
      </c>
      <c r="B4" s="171" t="s">
        <v>3</v>
      </c>
      <c r="C4" s="171"/>
      <c r="D4" s="6" t="s">
        <v>4</v>
      </c>
      <c r="E4" s="7" t="s">
        <v>5</v>
      </c>
      <c r="F4" s="8" t="s">
        <v>6</v>
      </c>
      <c r="AK4" s="5" t="s">
        <v>2</v>
      </c>
      <c r="AL4" s="171" t="s">
        <v>3</v>
      </c>
      <c r="AM4" s="171"/>
      <c r="AN4" s="6" t="s">
        <v>4</v>
      </c>
      <c r="AO4" s="7" t="s">
        <v>5</v>
      </c>
      <c r="AP4" s="8" t="s">
        <v>6</v>
      </c>
    </row>
    <row r="5" spans="1:42" ht="19.5" customHeight="1" x14ac:dyDescent="0.15">
      <c r="A5" s="172" t="s">
        <v>7</v>
      </c>
      <c r="B5" s="173" t="s">
        <v>8</v>
      </c>
      <c r="C5" s="9" t="s">
        <v>9</v>
      </c>
      <c r="D5" s="10"/>
      <c r="E5" s="11"/>
      <c r="F5" s="12"/>
      <c r="AK5" s="172" t="s">
        <v>7</v>
      </c>
      <c r="AL5" s="173" t="s">
        <v>8</v>
      </c>
      <c r="AM5" s="9" t="s">
        <v>9</v>
      </c>
      <c r="AN5" s="13">
        <f>'6.내역집계표'!F30</f>
        <v>0</v>
      </c>
      <c r="AO5" s="11"/>
    </row>
    <row r="6" spans="1:42" ht="19.5" customHeight="1" x14ac:dyDescent="0.15">
      <c r="A6" s="172"/>
      <c r="B6" s="173"/>
      <c r="C6" s="9" t="s">
        <v>10</v>
      </c>
      <c r="D6" s="10"/>
      <c r="E6" s="11"/>
      <c r="F6" s="12"/>
      <c r="AK6" s="172"/>
      <c r="AL6" s="173"/>
      <c r="AM6" s="9" t="s">
        <v>10</v>
      </c>
      <c r="AN6" s="13"/>
      <c r="AO6" s="11"/>
    </row>
    <row r="7" spans="1:42" ht="19.5" customHeight="1" x14ac:dyDescent="0.15">
      <c r="A7" s="172"/>
      <c r="B7" s="173"/>
      <c r="C7" s="9" t="s">
        <v>11</v>
      </c>
      <c r="D7" s="14"/>
      <c r="E7" s="11"/>
      <c r="F7" s="12"/>
      <c r="AK7" s="172"/>
      <c r="AL7" s="173"/>
      <c r="AM7" s="9" t="s">
        <v>11</v>
      </c>
      <c r="AN7" s="13" t="e">
        <f>'7.설계내역서'!#REF!+'7.설계내역서'!#REF!</f>
        <v>#REF!</v>
      </c>
      <c r="AO7" s="11"/>
    </row>
    <row r="8" spans="1:42" ht="19.5" customHeight="1" x14ac:dyDescent="0.15">
      <c r="A8" s="172"/>
      <c r="B8" s="173"/>
      <c r="C8" s="9" t="s">
        <v>12</v>
      </c>
      <c r="D8" s="10"/>
      <c r="E8" s="11"/>
      <c r="F8" s="12"/>
      <c r="AK8" s="172"/>
      <c r="AL8" s="173"/>
      <c r="AM8" s="15" t="s">
        <v>12</v>
      </c>
      <c r="AN8" s="16" t="e">
        <f>(AN5+AN6)-AN7</f>
        <v>#REF!</v>
      </c>
      <c r="AO8" s="11"/>
    </row>
    <row r="9" spans="1:42" ht="19.5" customHeight="1" x14ac:dyDescent="0.15">
      <c r="A9" s="172"/>
      <c r="B9" s="173" t="s">
        <v>13</v>
      </c>
      <c r="C9" s="9" t="s">
        <v>14</v>
      </c>
      <c r="D9" s="10"/>
      <c r="E9" s="11"/>
      <c r="F9" s="12"/>
      <c r="AK9" s="172"/>
      <c r="AL9" s="173" t="s">
        <v>13</v>
      </c>
      <c r="AM9" s="9" t="s">
        <v>14</v>
      </c>
      <c r="AN9" s="13">
        <f>'6.내역집계표'!H30</f>
        <v>0</v>
      </c>
      <c r="AO9" s="11"/>
    </row>
    <row r="10" spans="1:42" ht="19.5" customHeight="1" x14ac:dyDescent="0.15">
      <c r="A10" s="172"/>
      <c r="B10" s="173"/>
      <c r="C10" s="9" t="s">
        <v>15</v>
      </c>
      <c r="D10" s="10"/>
      <c r="E10" s="11" t="s">
        <v>538</v>
      </c>
      <c r="F10" s="1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K10" s="172"/>
      <c r="AL10" s="173"/>
      <c r="AM10" s="9" t="s">
        <v>15</v>
      </c>
      <c r="AN10" s="18">
        <f>AN9*5%</f>
        <v>0</v>
      </c>
      <c r="AO10" s="11" t="s">
        <v>16</v>
      </c>
    </row>
    <row r="11" spans="1:42" ht="19.5" customHeight="1" x14ac:dyDescent="0.15">
      <c r="A11" s="172"/>
      <c r="B11" s="173"/>
      <c r="C11" s="9" t="s">
        <v>12</v>
      </c>
      <c r="D11" s="10"/>
      <c r="E11" s="11"/>
      <c r="F11" s="12"/>
      <c r="AK11" s="172"/>
      <c r="AL11" s="173"/>
      <c r="AM11" s="15" t="s">
        <v>12</v>
      </c>
      <c r="AN11" s="16">
        <f>SUM(AN9:AN10)</f>
        <v>0</v>
      </c>
      <c r="AO11" s="11"/>
    </row>
    <row r="12" spans="1:42" ht="19.5" customHeight="1" x14ac:dyDescent="0.15">
      <c r="A12" s="172"/>
      <c r="B12" s="173" t="s">
        <v>17</v>
      </c>
      <c r="C12" s="19" t="s">
        <v>18</v>
      </c>
      <c r="D12" s="10"/>
      <c r="E12" s="11"/>
      <c r="F12" s="12"/>
      <c r="AK12" s="172"/>
      <c r="AL12" s="173" t="s">
        <v>19</v>
      </c>
      <c r="AM12" s="19" t="s">
        <v>18</v>
      </c>
      <c r="AN12" s="13">
        <f>'6.내역집계표'!J30</f>
        <v>0</v>
      </c>
      <c r="AO12" s="11"/>
    </row>
    <row r="13" spans="1:42" ht="19.5" customHeight="1" x14ac:dyDescent="0.15">
      <c r="A13" s="172"/>
      <c r="B13" s="173"/>
      <c r="C13" s="9" t="s">
        <v>20</v>
      </c>
      <c r="D13" s="10"/>
      <c r="E13" s="11" t="s">
        <v>21</v>
      </c>
      <c r="F13" s="12"/>
      <c r="AK13" s="172"/>
      <c r="AL13" s="173"/>
      <c r="AM13" s="9" t="s">
        <v>20</v>
      </c>
      <c r="AN13" s="13">
        <f>AN11*3.8%</f>
        <v>0</v>
      </c>
      <c r="AO13" s="11" t="s">
        <v>22</v>
      </c>
    </row>
    <row r="14" spans="1:42" ht="19.5" customHeight="1" x14ac:dyDescent="0.15">
      <c r="A14" s="172"/>
      <c r="B14" s="173"/>
      <c r="C14" s="9" t="s">
        <v>23</v>
      </c>
      <c r="D14" s="10"/>
      <c r="E14" s="11" t="s">
        <v>539</v>
      </c>
      <c r="F14" s="12"/>
      <c r="AK14" s="172"/>
      <c r="AL14" s="173"/>
      <c r="AM14" s="9" t="s">
        <v>23</v>
      </c>
      <c r="AN14" s="13">
        <f>AN11*0.87%</f>
        <v>0</v>
      </c>
      <c r="AO14" s="11" t="s">
        <v>24</v>
      </c>
    </row>
    <row r="15" spans="1:42" ht="19.5" customHeight="1" x14ac:dyDescent="0.15">
      <c r="A15" s="172"/>
      <c r="B15" s="173"/>
      <c r="C15" s="9" t="s">
        <v>25</v>
      </c>
      <c r="D15" s="10"/>
      <c r="E15" s="11" t="s">
        <v>540</v>
      </c>
      <c r="F15" s="12"/>
      <c r="AK15" s="172"/>
      <c r="AL15" s="173"/>
      <c r="AM15" s="9" t="s">
        <v>25</v>
      </c>
      <c r="AN15" s="13">
        <f>AN9*1.7%</f>
        <v>0</v>
      </c>
      <c r="AO15" s="11" t="s">
        <v>26</v>
      </c>
    </row>
    <row r="16" spans="1:42" ht="19.5" customHeight="1" x14ac:dyDescent="0.15">
      <c r="A16" s="172"/>
      <c r="B16" s="173"/>
      <c r="C16" s="9" t="s">
        <v>27</v>
      </c>
      <c r="D16" s="10"/>
      <c r="E16" s="11" t="s">
        <v>28</v>
      </c>
      <c r="F16" s="12"/>
      <c r="AK16" s="172"/>
      <c r="AL16" s="173"/>
      <c r="AM16" s="9" t="s">
        <v>27</v>
      </c>
      <c r="AN16" s="13">
        <f>AN9*2.49%</f>
        <v>0</v>
      </c>
      <c r="AO16" s="11" t="s">
        <v>29</v>
      </c>
    </row>
    <row r="17" spans="1:41" ht="19.5" customHeight="1" x14ac:dyDescent="0.15">
      <c r="A17" s="172"/>
      <c r="B17" s="173"/>
      <c r="C17" s="9" t="s">
        <v>30</v>
      </c>
      <c r="D17" s="10"/>
      <c r="E17" s="11" t="s">
        <v>541</v>
      </c>
      <c r="F17" s="12"/>
      <c r="AK17" s="172"/>
      <c r="AL17" s="173"/>
      <c r="AM17" s="9" t="s">
        <v>30</v>
      </c>
      <c r="AN17" s="13">
        <f>AN15*6.55%</f>
        <v>0</v>
      </c>
      <c r="AO17" s="11" t="s">
        <v>31</v>
      </c>
    </row>
    <row r="18" spans="1:41" ht="19.5" customHeight="1" x14ac:dyDescent="0.15">
      <c r="A18" s="172"/>
      <c r="B18" s="173"/>
      <c r="C18" s="9" t="s">
        <v>32</v>
      </c>
      <c r="D18" s="10"/>
      <c r="E18" s="20" t="s">
        <v>542</v>
      </c>
      <c r="F18" s="21"/>
      <c r="AK18" s="172"/>
      <c r="AL18" s="173"/>
      <c r="AM18" s="9" t="s">
        <v>34</v>
      </c>
      <c r="AN18" s="13" t="e">
        <f>(AN8+AN9)*3.09%</f>
        <v>#REF!</v>
      </c>
      <c r="AO18" s="11" t="s">
        <v>33</v>
      </c>
    </row>
    <row r="19" spans="1:41" ht="19.5" customHeight="1" x14ac:dyDescent="0.15">
      <c r="A19" s="172"/>
      <c r="B19" s="173"/>
      <c r="C19" s="9" t="s">
        <v>35</v>
      </c>
      <c r="D19" s="10"/>
      <c r="E19" s="20" t="s">
        <v>543</v>
      </c>
      <c r="F19" s="12"/>
      <c r="AK19" s="172"/>
      <c r="AL19" s="173"/>
      <c r="AM19" s="9" t="s">
        <v>35</v>
      </c>
      <c r="AN19" s="13" t="e">
        <f>(AN8+AN11)*4%</f>
        <v>#REF!</v>
      </c>
      <c r="AO19" s="11" t="s">
        <v>36</v>
      </c>
    </row>
    <row r="20" spans="1:41" ht="19.5" customHeight="1" x14ac:dyDescent="0.15">
      <c r="A20" s="172"/>
      <c r="B20" s="173"/>
      <c r="C20" s="9" t="s">
        <v>12</v>
      </c>
      <c r="D20" s="10"/>
      <c r="E20" s="20"/>
      <c r="F20" s="12"/>
      <c r="AK20" s="172"/>
      <c r="AL20" s="173"/>
      <c r="AM20" s="15" t="s">
        <v>12</v>
      </c>
      <c r="AN20" s="16" t="e">
        <f>SUM(AN12:AN19)</f>
        <v>#REF!</v>
      </c>
      <c r="AO20" s="11"/>
    </row>
    <row r="21" spans="1:41" ht="19.5" customHeight="1" x14ac:dyDescent="0.15">
      <c r="A21" s="174" t="s">
        <v>37</v>
      </c>
      <c r="B21" s="173"/>
      <c r="C21" s="173"/>
      <c r="D21" s="10"/>
      <c r="E21" s="20"/>
      <c r="F21" s="12"/>
      <c r="AK21" s="174" t="s">
        <v>37</v>
      </c>
      <c r="AL21" s="173"/>
      <c r="AM21" s="173"/>
      <c r="AN21" s="22">
        <v>298100000</v>
      </c>
      <c r="AO21" s="11"/>
    </row>
    <row r="22" spans="1:41" ht="19.5" customHeight="1" x14ac:dyDescent="0.15">
      <c r="A22" s="174" t="s">
        <v>38</v>
      </c>
      <c r="B22" s="173"/>
      <c r="C22" s="173"/>
      <c r="D22" s="10"/>
      <c r="E22" s="20" t="s">
        <v>544</v>
      </c>
      <c r="F22" s="21"/>
      <c r="AK22" s="174" t="s">
        <v>38</v>
      </c>
      <c r="AL22" s="173"/>
      <c r="AM22" s="173"/>
      <c r="AN22" s="18">
        <f>AN21*3%</f>
        <v>8943000</v>
      </c>
      <c r="AO22" s="11" t="s">
        <v>39</v>
      </c>
    </row>
    <row r="23" spans="1:41" ht="19.5" customHeight="1" x14ac:dyDescent="0.15">
      <c r="A23" s="174" t="s">
        <v>40</v>
      </c>
      <c r="B23" s="173"/>
      <c r="C23" s="173"/>
      <c r="D23" s="10"/>
      <c r="E23" s="11" t="s">
        <v>545</v>
      </c>
      <c r="F23" s="12"/>
      <c r="AK23" s="174" t="s">
        <v>40</v>
      </c>
      <c r="AL23" s="173"/>
      <c r="AM23" s="173"/>
      <c r="AN23" s="13" t="e">
        <f>(AN11+AN20+AN22)*10.4%</f>
        <v>#REF!</v>
      </c>
      <c r="AO23" s="11" t="s">
        <v>41</v>
      </c>
    </row>
    <row r="24" spans="1:41" ht="19.5" customHeight="1" x14ac:dyDescent="0.15">
      <c r="A24" s="174" t="s">
        <v>42</v>
      </c>
      <c r="B24" s="173"/>
      <c r="C24" s="173"/>
      <c r="D24" s="10"/>
      <c r="E24" s="11"/>
      <c r="F24" s="12"/>
      <c r="AK24" s="174" t="s">
        <v>42</v>
      </c>
      <c r="AL24" s="173"/>
      <c r="AM24" s="173"/>
      <c r="AN24" s="13" t="e">
        <f>TRUNC(AN21+AN22+AN23,-3)</f>
        <v>#REF!</v>
      </c>
      <c r="AO24" s="11"/>
    </row>
    <row r="25" spans="1:41" ht="19.5" customHeight="1" x14ac:dyDescent="0.15">
      <c r="A25" s="174" t="s">
        <v>43</v>
      </c>
      <c r="B25" s="173"/>
      <c r="C25" s="173"/>
      <c r="D25" s="10"/>
      <c r="E25" s="11" t="s">
        <v>44</v>
      </c>
      <c r="F25" s="12"/>
      <c r="AK25" s="174" t="s">
        <v>43</v>
      </c>
      <c r="AL25" s="173"/>
      <c r="AM25" s="173"/>
      <c r="AN25" s="13" t="e">
        <f>TRUNC(AN24*10%,-3)</f>
        <v>#REF!</v>
      </c>
      <c r="AO25" s="11" t="s">
        <v>44</v>
      </c>
    </row>
    <row r="26" spans="1:41" ht="19.5" customHeight="1" x14ac:dyDescent="0.15">
      <c r="A26" s="175" t="s">
        <v>45</v>
      </c>
      <c r="B26" s="176"/>
      <c r="C26" s="176"/>
      <c r="D26" s="23"/>
      <c r="E26" s="24"/>
      <c r="F26" s="25"/>
      <c r="AK26" s="175" t="s">
        <v>45</v>
      </c>
      <c r="AL26" s="176"/>
      <c r="AM26" s="176"/>
      <c r="AN26" s="26" t="e">
        <f>TRUNC(AN24+AN25,-3)</f>
        <v>#REF!</v>
      </c>
      <c r="AO26" s="24"/>
    </row>
    <row r="27" spans="1:41" x14ac:dyDescent="0.15">
      <c r="F27" s="27"/>
    </row>
    <row r="28" spans="1:41" x14ac:dyDescent="0.15">
      <c r="F28" s="27"/>
    </row>
    <row r="29" spans="1:41" x14ac:dyDescent="0.15">
      <c r="D29" s="28"/>
      <c r="E29" s="27"/>
    </row>
    <row r="31" spans="1:41" x14ac:dyDescent="0.15">
      <c r="F31" s="27"/>
    </row>
  </sheetData>
  <mergeCells count="24">
    <mergeCell ref="A21:C21"/>
    <mergeCell ref="AK21:AM21"/>
    <mergeCell ref="A22:C22"/>
    <mergeCell ref="AK22:AM22"/>
    <mergeCell ref="A26:C26"/>
    <mergeCell ref="AK26:AM26"/>
    <mergeCell ref="A23:C23"/>
    <mergeCell ref="AK23:AM23"/>
    <mergeCell ref="A24:C24"/>
    <mergeCell ref="AK24:AM24"/>
    <mergeCell ref="A25:C25"/>
    <mergeCell ref="AK25:AM25"/>
    <mergeCell ref="A1:F1"/>
    <mergeCell ref="B3:D3"/>
    <mergeCell ref="B4:C4"/>
    <mergeCell ref="AL4:AM4"/>
    <mergeCell ref="A5:A20"/>
    <mergeCell ref="B5:B8"/>
    <mergeCell ref="AK5:AK20"/>
    <mergeCell ref="AL5:AL8"/>
    <mergeCell ref="B9:B11"/>
    <mergeCell ref="AL9:AL11"/>
    <mergeCell ref="B12:B20"/>
    <mergeCell ref="AL12:AL20"/>
  </mergeCells>
  <phoneticPr fontId="2" type="noConversion"/>
  <printOptions horizontalCentered="1"/>
  <pageMargins left="0.2" right="0.2" top="0.74" bottom="0.83" header="0.51181102362204722" footer="0.51181102362204722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view="pageBreakPreview" zoomScaleNormal="100" zoomScaleSheetLayoutView="100" workbookViewId="0">
      <selection activeCell="G20" sqref="G20"/>
    </sheetView>
  </sheetViews>
  <sheetFormatPr defaultRowHeight="14.25" x14ac:dyDescent="0.15"/>
  <cols>
    <col min="1" max="1" width="32.33203125" style="29" customWidth="1"/>
    <col min="2" max="2" width="16.77734375" style="29" customWidth="1"/>
    <col min="3" max="4" width="6.77734375" style="29" customWidth="1"/>
    <col min="5" max="5" width="8.77734375" style="29" customWidth="1"/>
    <col min="6" max="6" width="12.77734375" style="29" customWidth="1"/>
    <col min="7" max="7" width="8.77734375" style="29" customWidth="1"/>
    <col min="8" max="8" width="12.77734375" style="29" customWidth="1"/>
    <col min="9" max="9" width="8.77734375" style="29" customWidth="1"/>
    <col min="10" max="10" width="12.77734375" style="29" customWidth="1"/>
    <col min="11" max="11" width="8.77734375" style="29" customWidth="1"/>
    <col min="12" max="12" width="12.77734375" style="29" customWidth="1"/>
    <col min="13" max="13" width="8.77734375" style="29" customWidth="1"/>
    <col min="14" max="14" width="8.88671875" style="29"/>
    <col min="15" max="15" width="10.77734375" style="29" bestFit="1" customWidth="1"/>
    <col min="16" max="256" width="8.88671875" style="29"/>
    <col min="257" max="257" width="32.33203125" style="29" customWidth="1"/>
    <col min="258" max="258" width="16.77734375" style="29" customWidth="1"/>
    <col min="259" max="260" width="6.77734375" style="29" customWidth="1"/>
    <col min="261" max="261" width="8.77734375" style="29" customWidth="1"/>
    <col min="262" max="262" width="12.77734375" style="29" customWidth="1"/>
    <col min="263" max="263" width="8.77734375" style="29" customWidth="1"/>
    <col min="264" max="264" width="12.77734375" style="29" customWidth="1"/>
    <col min="265" max="265" width="8.77734375" style="29" customWidth="1"/>
    <col min="266" max="266" width="12.77734375" style="29" customWidth="1"/>
    <col min="267" max="267" width="8.77734375" style="29" customWidth="1"/>
    <col min="268" max="268" width="12.77734375" style="29" customWidth="1"/>
    <col min="269" max="269" width="8.77734375" style="29" customWidth="1"/>
    <col min="270" max="270" width="8.88671875" style="29"/>
    <col min="271" max="271" width="10.77734375" style="29" bestFit="1" customWidth="1"/>
    <col min="272" max="512" width="8.88671875" style="29"/>
    <col min="513" max="513" width="32.33203125" style="29" customWidth="1"/>
    <col min="514" max="514" width="16.77734375" style="29" customWidth="1"/>
    <col min="515" max="516" width="6.77734375" style="29" customWidth="1"/>
    <col min="517" max="517" width="8.77734375" style="29" customWidth="1"/>
    <col min="518" max="518" width="12.77734375" style="29" customWidth="1"/>
    <col min="519" max="519" width="8.77734375" style="29" customWidth="1"/>
    <col min="520" max="520" width="12.77734375" style="29" customWidth="1"/>
    <col min="521" max="521" width="8.77734375" style="29" customWidth="1"/>
    <col min="522" max="522" width="12.77734375" style="29" customWidth="1"/>
    <col min="523" max="523" width="8.77734375" style="29" customWidth="1"/>
    <col min="524" max="524" width="12.77734375" style="29" customWidth="1"/>
    <col min="525" max="525" width="8.77734375" style="29" customWidth="1"/>
    <col min="526" max="526" width="8.88671875" style="29"/>
    <col min="527" max="527" width="10.77734375" style="29" bestFit="1" customWidth="1"/>
    <col min="528" max="768" width="8.88671875" style="29"/>
    <col min="769" max="769" width="32.33203125" style="29" customWidth="1"/>
    <col min="770" max="770" width="16.77734375" style="29" customWidth="1"/>
    <col min="771" max="772" width="6.77734375" style="29" customWidth="1"/>
    <col min="773" max="773" width="8.77734375" style="29" customWidth="1"/>
    <col min="774" max="774" width="12.77734375" style="29" customWidth="1"/>
    <col min="775" max="775" width="8.77734375" style="29" customWidth="1"/>
    <col min="776" max="776" width="12.77734375" style="29" customWidth="1"/>
    <col min="777" max="777" width="8.77734375" style="29" customWidth="1"/>
    <col min="778" max="778" width="12.77734375" style="29" customWidth="1"/>
    <col min="779" max="779" width="8.77734375" style="29" customWidth="1"/>
    <col min="780" max="780" width="12.77734375" style="29" customWidth="1"/>
    <col min="781" max="781" width="8.77734375" style="29" customWidth="1"/>
    <col min="782" max="782" width="8.88671875" style="29"/>
    <col min="783" max="783" width="10.77734375" style="29" bestFit="1" customWidth="1"/>
    <col min="784" max="1024" width="8.88671875" style="29"/>
    <col min="1025" max="1025" width="32.33203125" style="29" customWidth="1"/>
    <col min="1026" max="1026" width="16.77734375" style="29" customWidth="1"/>
    <col min="1027" max="1028" width="6.77734375" style="29" customWidth="1"/>
    <col min="1029" max="1029" width="8.77734375" style="29" customWidth="1"/>
    <col min="1030" max="1030" width="12.77734375" style="29" customWidth="1"/>
    <col min="1031" max="1031" width="8.77734375" style="29" customWidth="1"/>
    <col min="1032" max="1032" width="12.77734375" style="29" customWidth="1"/>
    <col min="1033" max="1033" width="8.77734375" style="29" customWidth="1"/>
    <col min="1034" max="1034" width="12.77734375" style="29" customWidth="1"/>
    <col min="1035" max="1035" width="8.77734375" style="29" customWidth="1"/>
    <col min="1036" max="1036" width="12.77734375" style="29" customWidth="1"/>
    <col min="1037" max="1037" width="8.77734375" style="29" customWidth="1"/>
    <col min="1038" max="1038" width="8.88671875" style="29"/>
    <col min="1039" max="1039" width="10.77734375" style="29" bestFit="1" customWidth="1"/>
    <col min="1040" max="1280" width="8.88671875" style="29"/>
    <col min="1281" max="1281" width="32.33203125" style="29" customWidth="1"/>
    <col min="1282" max="1282" width="16.77734375" style="29" customWidth="1"/>
    <col min="1283" max="1284" width="6.77734375" style="29" customWidth="1"/>
    <col min="1285" max="1285" width="8.77734375" style="29" customWidth="1"/>
    <col min="1286" max="1286" width="12.77734375" style="29" customWidth="1"/>
    <col min="1287" max="1287" width="8.77734375" style="29" customWidth="1"/>
    <col min="1288" max="1288" width="12.77734375" style="29" customWidth="1"/>
    <col min="1289" max="1289" width="8.77734375" style="29" customWidth="1"/>
    <col min="1290" max="1290" width="12.77734375" style="29" customWidth="1"/>
    <col min="1291" max="1291" width="8.77734375" style="29" customWidth="1"/>
    <col min="1292" max="1292" width="12.77734375" style="29" customWidth="1"/>
    <col min="1293" max="1293" width="8.77734375" style="29" customWidth="1"/>
    <col min="1294" max="1294" width="8.88671875" style="29"/>
    <col min="1295" max="1295" width="10.77734375" style="29" bestFit="1" customWidth="1"/>
    <col min="1296" max="1536" width="8.88671875" style="29"/>
    <col min="1537" max="1537" width="32.33203125" style="29" customWidth="1"/>
    <col min="1538" max="1538" width="16.77734375" style="29" customWidth="1"/>
    <col min="1539" max="1540" width="6.77734375" style="29" customWidth="1"/>
    <col min="1541" max="1541" width="8.77734375" style="29" customWidth="1"/>
    <col min="1542" max="1542" width="12.77734375" style="29" customWidth="1"/>
    <col min="1543" max="1543" width="8.77734375" style="29" customWidth="1"/>
    <col min="1544" max="1544" width="12.77734375" style="29" customWidth="1"/>
    <col min="1545" max="1545" width="8.77734375" style="29" customWidth="1"/>
    <col min="1546" max="1546" width="12.77734375" style="29" customWidth="1"/>
    <col min="1547" max="1547" width="8.77734375" style="29" customWidth="1"/>
    <col min="1548" max="1548" width="12.77734375" style="29" customWidth="1"/>
    <col min="1549" max="1549" width="8.77734375" style="29" customWidth="1"/>
    <col min="1550" max="1550" width="8.88671875" style="29"/>
    <col min="1551" max="1551" width="10.77734375" style="29" bestFit="1" customWidth="1"/>
    <col min="1552" max="1792" width="8.88671875" style="29"/>
    <col min="1793" max="1793" width="32.33203125" style="29" customWidth="1"/>
    <col min="1794" max="1794" width="16.77734375" style="29" customWidth="1"/>
    <col min="1795" max="1796" width="6.77734375" style="29" customWidth="1"/>
    <col min="1797" max="1797" width="8.77734375" style="29" customWidth="1"/>
    <col min="1798" max="1798" width="12.77734375" style="29" customWidth="1"/>
    <col min="1799" max="1799" width="8.77734375" style="29" customWidth="1"/>
    <col min="1800" max="1800" width="12.77734375" style="29" customWidth="1"/>
    <col min="1801" max="1801" width="8.77734375" style="29" customWidth="1"/>
    <col min="1802" max="1802" width="12.77734375" style="29" customWidth="1"/>
    <col min="1803" max="1803" width="8.77734375" style="29" customWidth="1"/>
    <col min="1804" max="1804" width="12.77734375" style="29" customWidth="1"/>
    <col min="1805" max="1805" width="8.77734375" style="29" customWidth="1"/>
    <col min="1806" max="1806" width="8.88671875" style="29"/>
    <col min="1807" max="1807" width="10.77734375" style="29" bestFit="1" customWidth="1"/>
    <col min="1808" max="2048" width="8.88671875" style="29"/>
    <col min="2049" max="2049" width="32.33203125" style="29" customWidth="1"/>
    <col min="2050" max="2050" width="16.77734375" style="29" customWidth="1"/>
    <col min="2051" max="2052" width="6.77734375" style="29" customWidth="1"/>
    <col min="2053" max="2053" width="8.77734375" style="29" customWidth="1"/>
    <col min="2054" max="2054" width="12.77734375" style="29" customWidth="1"/>
    <col min="2055" max="2055" width="8.77734375" style="29" customWidth="1"/>
    <col min="2056" max="2056" width="12.77734375" style="29" customWidth="1"/>
    <col min="2057" max="2057" width="8.77734375" style="29" customWidth="1"/>
    <col min="2058" max="2058" width="12.77734375" style="29" customWidth="1"/>
    <col min="2059" max="2059" width="8.77734375" style="29" customWidth="1"/>
    <col min="2060" max="2060" width="12.77734375" style="29" customWidth="1"/>
    <col min="2061" max="2061" width="8.77734375" style="29" customWidth="1"/>
    <col min="2062" max="2062" width="8.88671875" style="29"/>
    <col min="2063" max="2063" width="10.77734375" style="29" bestFit="1" customWidth="1"/>
    <col min="2064" max="2304" width="8.88671875" style="29"/>
    <col min="2305" max="2305" width="32.33203125" style="29" customWidth="1"/>
    <col min="2306" max="2306" width="16.77734375" style="29" customWidth="1"/>
    <col min="2307" max="2308" width="6.77734375" style="29" customWidth="1"/>
    <col min="2309" max="2309" width="8.77734375" style="29" customWidth="1"/>
    <col min="2310" max="2310" width="12.77734375" style="29" customWidth="1"/>
    <col min="2311" max="2311" width="8.77734375" style="29" customWidth="1"/>
    <col min="2312" max="2312" width="12.77734375" style="29" customWidth="1"/>
    <col min="2313" max="2313" width="8.77734375" style="29" customWidth="1"/>
    <col min="2314" max="2314" width="12.77734375" style="29" customWidth="1"/>
    <col min="2315" max="2315" width="8.77734375" style="29" customWidth="1"/>
    <col min="2316" max="2316" width="12.77734375" style="29" customWidth="1"/>
    <col min="2317" max="2317" width="8.77734375" style="29" customWidth="1"/>
    <col min="2318" max="2318" width="8.88671875" style="29"/>
    <col min="2319" max="2319" width="10.77734375" style="29" bestFit="1" customWidth="1"/>
    <col min="2320" max="2560" width="8.88671875" style="29"/>
    <col min="2561" max="2561" width="32.33203125" style="29" customWidth="1"/>
    <col min="2562" max="2562" width="16.77734375" style="29" customWidth="1"/>
    <col min="2563" max="2564" width="6.77734375" style="29" customWidth="1"/>
    <col min="2565" max="2565" width="8.77734375" style="29" customWidth="1"/>
    <col min="2566" max="2566" width="12.77734375" style="29" customWidth="1"/>
    <col min="2567" max="2567" width="8.77734375" style="29" customWidth="1"/>
    <col min="2568" max="2568" width="12.77734375" style="29" customWidth="1"/>
    <col min="2569" max="2569" width="8.77734375" style="29" customWidth="1"/>
    <col min="2570" max="2570" width="12.77734375" style="29" customWidth="1"/>
    <col min="2571" max="2571" width="8.77734375" style="29" customWidth="1"/>
    <col min="2572" max="2572" width="12.77734375" style="29" customWidth="1"/>
    <col min="2573" max="2573" width="8.77734375" style="29" customWidth="1"/>
    <col min="2574" max="2574" width="8.88671875" style="29"/>
    <col min="2575" max="2575" width="10.77734375" style="29" bestFit="1" customWidth="1"/>
    <col min="2576" max="2816" width="8.88671875" style="29"/>
    <col min="2817" max="2817" width="32.33203125" style="29" customWidth="1"/>
    <col min="2818" max="2818" width="16.77734375" style="29" customWidth="1"/>
    <col min="2819" max="2820" width="6.77734375" style="29" customWidth="1"/>
    <col min="2821" max="2821" width="8.77734375" style="29" customWidth="1"/>
    <col min="2822" max="2822" width="12.77734375" style="29" customWidth="1"/>
    <col min="2823" max="2823" width="8.77734375" style="29" customWidth="1"/>
    <col min="2824" max="2824" width="12.77734375" style="29" customWidth="1"/>
    <col min="2825" max="2825" width="8.77734375" style="29" customWidth="1"/>
    <col min="2826" max="2826" width="12.77734375" style="29" customWidth="1"/>
    <col min="2827" max="2827" width="8.77734375" style="29" customWidth="1"/>
    <col min="2828" max="2828" width="12.77734375" style="29" customWidth="1"/>
    <col min="2829" max="2829" width="8.77734375" style="29" customWidth="1"/>
    <col min="2830" max="2830" width="8.88671875" style="29"/>
    <col min="2831" max="2831" width="10.77734375" style="29" bestFit="1" customWidth="1"/>
    <col min="2832" max="3072" width="8.88671875" style="29"/>
    <col min="3073" max="3073" width="32.33203125" style="29" customWidth="1"/>
    <col min="3074" max="3074" width="16.77734375" style="29" customWidth="1"/>
    <col min="3075" max="3076" width="6.77734375" style="29" customWidth="1"/>
    <col min="3077" max="3077" width="8.77734375" style="29" customWidth="1"/>
    <col min="3078" max="3078" width="12.77734375" style="29" customWidth="1"/>
    <col min="3079" max="3079" width="8.77734375" style="29" customWidth="1"/>
    <col min="3080" max="3080" width="12.77734375" style="29" customWidth="1"/>
    <col min="3081" max="3081" width="8.77734375" style="29" customWidth="1"/>
    <col min="3082" max="3082" width="12.77734375" style="29" customWidth="1"/>
    <col min="3083" max="3083" width="8.77734375" style="29" customWidth="1"/>
    <col min="3084" max="3084" width="12.77734375" style="29" customWidth="1"/>
    <col min="3085" max="3085" width="8.77734375" style="29" customWidth="1"/>
    <col min="3086" max="3086" width="8.88671875" style="29"/>
    <col min="3087" max="3087" width="10.77734375" style="29" bestFit="1" customWidth="1"/>
    <col min="3088" max="3328" width="8.88671875" style="29"/>
    <col min="3329" max="3329" width="32.33203125" style="29" customWidth="1"/>
    <col min="3330" max="3330" width="16.77734375" style="29" customWidth="1"/>
    <col min="3331" max="3332" width="6.77734375" style="29" customWidth="1"/>
    <col min="3333" max="3333" width="8.77734375" style="29" customWidth="1"/>
    <col min="3334" max="3334" width="12.77734375" style="29" customWidth="1"/>
    <col min="3335" max="3335" width="8.77734375" style="29" customWidth="1"/>
    <col min="3336" max="3336" width="12.77734375" style="29" customWidth="1"/>
    <col min="3337" max="3337" width="8.77734375" style="29" customWidth="1"/>
    <col min="3338" max="3338" width="12.77734375" style="29" customWidth="1"/>
    <col min="3339" max="3339" width="8.77734375" style="29" customWidth="1"/>
    <col min="3340" max="3340" width="12.77734375" style="29" customWidth="1"/>
    <col min="3341" max="3341" width="8.77734375" style="29" customWidth="1"/>
    <col min="3342" max="3342" width="8.88671875" style="29"/>
    <col min="3343" max="3343" width="10.77734375" style="29" bestFit="1" customWidth="1"/>
    <col min="3344" max="3584" width="8.88671875" style="29"/>
    <col min="3585" max="3585" width="32.33203125" style="29" customWidth="1"/>
    <col min="3586" max="3586" width="16.77734375" style="29" customWidth="1"/>
    <col min="3587" max="3588" width="6.77734375" style="29" customWidth="1"/>
    <col min="3589" max="3589" width="8.77734375" style="29" customWidth="1"/>
    <col min="3590" max="3590" width="12.77734375" style="29" customWidth="1"/>
    <col min="3591" max="3591" width="8.77734375" style="29" customWidth="1"/>
    <col min="3592" max="3592" width="12.77734375" style="29" customWidth="1"/>
    <col min="3593" max="3593" width="8.77734375" style="29" customWidth="1"/>
    <col min="3594" max="3594" width="12.77734375" style="29" customWidth="1"/>
    <col min="3595" max="3595" width="8.77734375" style="29" customWidth="1"/>
    <col min="3596" max="3596" width="12.77734375" style="29" customWidth="1"/>
    <col min="3597" max="3597" width="8.77734375" style="29" customWidth="1"/>
    <col min="3598" max="3598" width="8.88671875" style="29"/>
    <col min="3599" max="3599" width="10.77734375" style="29" bestFit="1" customWidth="1"/>
    <col min="3600" max="3840" width="8.88671875" style="29"/>
    <col min="3841" max="3841" width="32.33203125" style="29" customWidth="1"/>
    <col min="3842" max="3842" width="16.77734375" style="29" customWidth="1"/>
    <col min="3843" max="3844" width="6.77734375" style="29" customWidth="1"/>
    <col min="3845" max="3845" width="8.77734375" style="29" customWidth="1"/>
    <col min="3846" max="3846" width="12.77734375" style="29" customWidth="1"/>
    <col min="3847" max="3847" width="8.77734375" style="29" customWidth="1"/>
    <col min="3848" max="3848" width="12.77734375" style="29" customWidth="1"/>
    <col min="3849" max="3849" width="8.77734375" style="29" customWidth="1"/>
    <col min="3850" max="3850" width="12.77734375" style="29" customWidth="1"/>
    <col min="3851" max="3851" width="8.77734375" style="29" customWidth="1"/>
    <col min="3852" max="3852" width="12.77734375" style="29" customWidth="1"/>
    <col min="3853" max="3853" width="8.77734375" style="29" customWidth="1"/>
    <col min="3854" max="3854" width="8.88671875" style="29"/>
    <col min="3855" max="3855" width="10.77734375" style="29" bestFit="1" customWidth="1"/>
    <col min="3856" max="4096" width="8.88671875" style="29"/>
    <col min="4097" max="4097" width="32.33203125" style="29" customWidth="1"/>
    <col min="4098" max="4098" width="16.77734375" style="29" customWidth="1"/>
    <col min="4099" max="4100" width="6.77734375" style="29" customWidth="1"/>
    <col min="4101" max="4101" width="8.77734375" style="29" customWidth="1"/>
    <col min="4102" max="4102" width="12.77734375" style="29" customWidth="1"/>
    <col min="4103" max="4103" width="8.77734375" style="29" customWidth="1"/>
    <col min="4104" max="4104" width="12.77734375" style="29" customWidth="1"/>
    <col min="4105" max="4105" width="8.77734375" style="29" customWidth="1"/>
    <col min="4106" max="4106" width="12.77734375" style="29" customWidth="1"/>
    <col min="4107" max="4107" width="8.77734375" style="29" customWidth="1"/>
    <col min="4108" max="4108" width="12.77734375" style="29" customWidth="1"/>
    <col min="4109" max="4109" width="8.77734375" style="29" customWidth="1"/>
    <col min="4110" max="4110" width="8.88671875" style="29"/>
    <col min="4111" max="4111" width="10.77734375" style="29" bestFit="1" customWidth="1"/>
    <col min="4112" max="4352" width="8.88671875" style="29"/>
    <col min="4353" max="4353" width="32.33203125" style="29" customWidth="1"/>
    <col min="4354" max="4354" width="16.77734375" style="29" customWidth="1"/>
    <col min="4355" max="4356" width="6.77734375" style="29" customWidth="1"/>
    <col min="4357" max="4357" width="8.77734375" style="29" customWidth="1"/>
    <col min="4358" max="4358" width="12.77734375" style="29" customWidth="1"/>
    <col min="4359" max="4359" width="8.77734375" style="29" customWidth="1"/>
    <col min="4360" max="4360" width="12.77734375" style="29" customWidth="1"/>
    <col min="4361" max="4361" width="8.77734375" style="29" customWidth="1"/>
    <col min="4362" max="4362" width="12.77734375" style="29" customWidth="1"/>
    <col min="4363" max="4363" width="8.77734375" style="29" customWidth="1"/>
    <col min="4364" max="4364" width="12.77734375" style="29" customWidth="1"/>
    <col min="4365" max="4365" width="8.77734375" style="29" customWidth="1"/>
    <col min="4366" max="4366" width="8.88671875" style="29"/>
    <col min="4367" max="4367" width="10.77734375" style="29" bestFit="1" customWidth="1"/>
    <col min="4368" max="4608" width="8.88671875" style="29"/>
    <col min="4609" max="4609" width="32.33203125" style="29" customWidth="1"/>
    <col min="4610" max="4610" width="16.77734375" style="29" customWidth="1"/>
    <col min="4611" max="4612" width="6.77734375" style="29" customWidth="1"/>
    <col min="4613" max="4613" width="8.77734375" style="29" customWidth="1"/>
    <col min="4614" max="4614" width="12.77734375" style="29" customWidth="1"/>
    <col min="4615" max="4615" width="8.77734375" style="29" customWidth="1"/>
    <col min="4616" max="4616" width="12.77734375" style="29" customWidth="1"/>
    <col min="4617" max="4617" width="8.77734375" style="29" customWidth="1"/>
    <col min="4618" max="4618" width="12.77734375" style="29" customWidth="1"/>
    <col min="4619" max="4619" width="8.77734375" style="29" customWidth="1"/>
    <col min="4620" max="4620" width="12.77734375" style="29" customWidth="1"/>
    <col min="4621" max="4621" width="8.77734375" style="29" customWidth="1"/>
    <col min="4622" max="4622" width="8.88671875" style="29"/>
    <col min="4623" max="4623" width="10.77734375" style="29" bestFit="1" customWidth="1"/>
    <col min="4624" max="4864" width="8.88671875" style="29"/>
    <col min="4865" max="4865" width="32.33203125" style="29" customWidth="1"/>
    <col min="4866" max="4866" width="16.77734375" style="29" customWidth="1"/>
    <col min="4867" max="4868" width="6.77734375" style="29" customWidth="1"/>
    <col min="4869" max="4869" width="8.77734375" style="29" customWidth="1"/>
    <col min="4870" max="4870" width="12.77734375" style="29" customWidth="1"/>
    <col min="4871" max="4871" width="8.77734375" style="29" customWidth="1"/>
    <col min="4872" max="4872" width="12.77734375" style="29" customWidth="1"/>
    <col min="4873" max="4873" width="8.77734375" style="29" customWidth="1"/>
    <col min="4874" max="4874" width="12.77734375" style="29" customWidth="1"/>
    <col min="4875" max="4875" width="8.77734375" style="29" customWidth="1"/>
    <col min="4876" max="4876" width="12.77734375" style="29" customWidth="1"/>
    <col min="4877" max="4877" width="8.77734375" style="29" customWidth="1"/>
    <col min="4878" max="4878" width="8.88671875" style="29"/>
    <col min="4879" max="4879" width="10.77734375" style="29" bestFit="1" customWidth="1"/>
    <col min="4880" max="5120" width="8.88671875" style="29"/>
    <col min="5121" max="5121" width="32.33203125" style="29" customWidth="1"/>
    <col min="5122" max="5122" width="16.77734375" style="29" customWidth="1"/>
    <col min="5123" max="5124" width="6.77734375" style="29" customWidth="1"/>
    <col min="5125" max="5125" width="8.77734375" style="29" customWidth="1"/>
    <col min="5126" max="5126" width="12.77734375" style="29" customWidth="1"/>
    <col min="5127" max="5127" width="8.77734375" style="29" customWidth="1"/>
    <col min="5128" max="5128" width="12.77734375" style="29" customWidth="1"/>
    <col min="5129" max="5129" width="8.77734375" style="29" customWidth="1"/>
    <col min="5130" max="5130" width="12.77734375" style="29" customWidth="1"/>
    <col min="5131" max="5131" width="8.77734375" style="29" customWidth="1"/>
    <col min="5132" max="5132" width="12.77734375" style="29" customWidth="1"/>
    <col min="5133" max="5133" width="8.77734375" style="29" customWidth="1"/>
    <col min="5134" max="5134" width="8.88671875" style="29"/>
    <col min="5135" max="5135" width="10.77734375" style="29" bestFit="1" customWidth="1"/>
    <col min="5136" max="5376" width="8.88671875" style="29"/>
    <col min="5377" max="5377" width="32.33203125" style="29" customWidth="1"/>
    <col min="5378" max="5378" width="16.77734375" style="29" customWidth="1"/>
    <col min="5379" max="5380" width="6.77734375" style="29" customWidth="1"/>
    <col min="5381" max="5381" width="8.77734375" style="29" customWidth="1"/>
    <col min="5382" max="5382" width="12.77734375" style="29" customWidth="1"/>
    <col min="5383" max="5383" width="8.77734375" style="29" customWidth="1"/>
    <col min="5384" max="5384" width="12.77734375" style="29" customWidth="1"/>
    <col min="5385" max="5385" width="8.77734375" style="29" customWidth="1"/>
    <col min="5386" max="5386" width="12.77734375" style="29" customWidth="1"/>
    <col min="5387" max="5387" width="8.77734375" style="29" customWidth="1"/>
    <col min="5388" max="5388" width="12.77734375" style="29" customWidth="1"/>
    <col min="5389" max="5389" width="8.77734375" style="29" customWidth="1"/>
    <col min="5390" max="5390" width="8.88671875" style="29"/>
    <col min="5391" max="5391" width="10.77734375" style="29" bestFit="1" customWidth="1"/>
    <col min="5392" max="5632" width="8.88671875" style="29"/>
    <col min="5633" max="5633" width="32.33203125" style="29" customWidth="1"/>
    <col min="5634" max="5634" width="16.77734375" style="29" customWidth="1"/>
    <col min="5635" max="5636" width="6.77734375" style="29" customWidth="1"/>
    <col min="5637" max="5637" width="8.77734375" style="29" customWidth="1"/>
    <col min="5638" max="5638" width="12.77734375" style="29" customWidth="1"/>
    <col min="5639" max="5639" width="8.77734375" style="29" customWidth="1"/>
    <col min="5640" max="5640" width="12.77734375" style="29" customWidth="1"/>
    <col min="5641" max="5641" width="8.77734375" style="29" customWidth="1"/>
    <col min="5642" max="5642" width="12.77734375" style="29" customWidth="1"/>
    <col min="5643" max="5643" width="8.77734375" style="29" customWidth="1"/>
    <col min="5644" max="5644" width="12.77734375" style="29" customWidth="1"/>
    <col min="5645" max="5645" width="8.77734375" style="29" customWidth="1"/>
    <col min="5646" max="5646" width="8.88671875" style="29"/>
    <col min="5647" max="5647" width="10.77734375" style="29" bestFit="1" customWidth="1"/>
    <col min="5648" max="5888" width="8.88671875" style="29"/>
    <col min="5889" max="5889" width="32.33203125" style="29" customWidth="1"/>
    <col min="5890" max="5890" width="16.77734375" style="29" customWidth="1"/>
    <col min="5891" max="5892" width="6.77734375" style="29" customWidth="1"/>
    <col min="5893" max="5893" width="8.77734375" style="29" customWidth="1"/>
    <col min="5894" max="5894" width="12.77734375" style="29" customWidth="1"/>
    <col min="5895" max="5895" width="8.77734375" style="29" customWidth="1"/>
    <col min="5896" max="5896" width="12.77734375" style="29" customWidth="1"/>
    <col min="5897" max="5897" width="8.77734375" style="29" customWidth="1"/>
    <col min="5898" max="5898" width="12.77734375" style="29" customWidth="1"/>
    <col min="5899" max="5899" width="8.77734375" style="29" customWidth="1"/>
    <col min="5900" max="5900" width="12.77734375" style="29" customWidth="1"/>
    <col min="5901" max="5901" width="8.77734375" style="29" customWidth="1"/>
    <col min="5902" max="5902" width="8.88671875" style="29"/>
    <col min="5903" max="5903" width="10.77734375" style="29" bestFit="1" customWidth="1"/>
    <col min="5904" max="6144" width="8.88671875" style="29"/>
    <col min="6145" max="6145" width="32.33203125" style="29" customWidth="1"/>
    <col min="6146" max="6146" width="16.77734375" style="29" customWidth="1"/>
    <col min="6147" max="6148" width="6.77734375" style="29" customWidth="1"/>
    <col min="6149" max="6149" width="8.77734375" style="29" customWidth="1"/>
    <col min="6150" max="6150" width="12.77734375" style="29" customWidth="1"/>
    <col min="6151" max="6151" width="8.77734375" style="29" customWidth="1"/>
    <col min="6152" max="6152" width="12.77734375" style="29" customWidth="1"/>
    <col min="6153" max="6153" width="8.77734375" style="29" customWidth="1"/>
    <col min="6154" max="6154" width="12.77734375" style="29" customWidth="1"/>
    <col min="6155" max="6155" width="8.77734375" style="29" customWidth="1"/>
    <col min="6156" max="6156" width="12.77734375" style="29" customWidth="1"/>
    <col min="6157" max="6157" width="8.77734375" style="29" customWidth="1"/>
    <col min="6158" max="6158" width="8.88671875" style="29"/>
    <col min="6159" max="6159" width="10.77734375" style="29" bestFit="1" customWidth="1"/>
    <col min="6160" max="6400" width="8.88671875" style="29"/>
    <col min="6401" max="6401" width="32.33203125" style="29" customWidth="1"/>
    <col min="6402" max="6402" width="16.77734375" style="29" customWidth="1"/>
    <col min="6403" max="6404" width="6.77734375" style="29" customWidth="1"/>
    <col min="6405" max="6405" width="8.77734375" style="29" customWidth="1"/>
    <col min="6406" max="6406" width="12.77734375" style="29" customWidth="1"/>
    <col min="6407" max="6407" width="8.77734375" style="29" customWidth="1"/>
    <col min="6408" max="6408" width="12.77734375" style="29" customWidth="1"/>
    <col min="6409" max="6409" width="8.77734375" style="29" customWidth="1"/>
    <col min="6410" max="6410" width="12.77734375" style="29" customWidth="1"/>
    <col min="6411" max="6411" width="8.77734375" style="29" customWidth="1"/>
    <col min="6412" max="6412" width="12.77734375" style="29" customWidth="1"/>
    <col min="6413" max="6413" width="8.77734375" style="29" customWidth="1"/>
    <col min="6414" max="6414" width="8.88671875" style="29"/>
    <col min="6415" max="6415" width="10.77734375" style="29" bestFit="1" customWidth="1"/>
    <col min="6416" max="6656" width="8.88671875" style="29"/>
    <col min="6657" max="6657" width="32.33203125" style="29" customWidth="1"/>
    <col min="6658" max="6658" width="16.77734375" style="29" customWidth="1"/>
    <col min="6659" max="6660" width="6.77734375" style="29" customWidth="1"/>
    <col min="6661" max="6661" width="8.77734375" style="29" customWidth="1"/>
    <col min="6662" max="6662" width="12.77734375" style="29" customWidth="1"/>
    <col min="6663" max="6663" width="8.77734375" style="29" customWidth="1"/>
    <col min="6664" max="6664" width="12.77734375" style="29" customWidth="1"/>
    <col min="6665" max="6665" width="8.77734375" style="29" customWidth="1"/>
    <col min="6666" max="6666" width="12.77734375" style="29" customWidth="1"/>
    <col min="6667" max="6667" width="8.77734375" style="29" customWidth="1"/>
    <col min="6668" max="6668" width="12.77734375" style="29" customWidth="1"/>
    <col min="6669" max="6669" width="8.77734375" style="29" customWidth="1"/>
    <col min="6670" max="6670" width="8.88671875" style="29"/>
    <col min="6671" max="6671" width="10.77734375" style="29" bestFit="1" customWidth="1"/>
    <col min="6672" max="6912" width="8.88671875" style="29"/>
    <col min="6913" max="6913" width="32.33203125" style="29" customWidth="1"/>
    <col min="6914" max="6914" width="16.77734375" style="29" customWidth="1"/>
    <col min="6915" max="6916" width="6.77734375" style="29" customWidth="1"/>
    <col min="6917" max="6917" width="8.77734375" style="29" customWidth="1"/>
    <col min="6918" max="6918" width="12.77734375" style="29" customWidth="1"/>
    <col min="6919" max="6919" width="8.77734375" style="29" customWidth="1"/>
    <col min="6920" max="6920" width="12.77734375" style="29" customWidth="1"/>
    <col min="6921" max="6921" width="8.77734375" style="29" customWidth="1"/>
    <col min="6922" max="6922" width="12.77734375" style="29" customWidth="1"/>
    <col min="6923" max="6923" width="8.77734375" style="29" customWidth="1"/>
    <col min="6924" max="6924" width="12.77734375" style="29" customWidth="1"/>
    <col min="6925" max="6925" width="8.77734375" style="29" customWidth="1"/>
    <col min="6926" max="6926" width="8.88671875" style="29"/>
    <col min="6927" max="6927" width="10.77734375" style="29" bestFit="1" customWidth="1"/>
    <col min="6928" max="7168" width="8.88671875" style="29"/>
    <col min="7169" max="7169" width="32.33203125" style="29" customWidth="1"/>
    <col min="7170" max="7170" width="16.77734375" style="29" customWidth="1"/>
    <col min="7171" max="7172" width="6.77734375" style="29" customWidth="1"/>
    <col min="7173" max="7173" width="8.77734375" style="29" customWidth="1"/>
    <col min="7174" max="7174" width="12.77734375" style="29" customWidth="1"/>
    <col min="7175" max="7175" width="8.77734375" style="29" customWidth="1"/>
    <col min="7176" max="7176" width="12.77734375" style="29" customWidth="1"/>
    <col min="7177" max="7177" width="8.77734375" style="29" customWidth="1"/>
    <col min="7178" max="7178" width="12.77734375" style="29" customWidth="1"/>
    <col min="7179" max="7179" width="8.77734375" style="29" customWidth="1"/>
    <col min="7180" max="7180" width="12.77734375" style="29" customWidth="1"/>
    <col min="7181" max="7181" width="8.77734375" style="29" customWidth="1"/>
    <col min="7182" max="7182" width="8.88671875" style="29"/>
    <col min="7183" max="7183" width="10.77734375" style="29" bestFit="1" customWidth="1"/>
    <col min="7184" max="7424" width="8.88671875" style="29"/>
    <col min="7425" max="7425" width="32.33203125" style="29" customWidth="1"/>
    <col min="7426" max="7426" width="16.77734375" style="29" customWidth="1"/>
    <col min="7427" max="7428" width="6.77734375" style="29" customWidth="1"/>
    <col min="7429" max="7429" width="8.77734375" style="29" customWidth="1"/>
    <col min="7430" max="7430" width="12.77734375" style="29" customWidth="1"/>
    <col min="7431" max="7431" width="8.77734375" style="29" customWidth="1"/>
    <col min="7432" max="7432" width="12.77734375" style="29" customWidth="1"/>
    <col min="7433" max="7433" width="8.77734375" style="29" customWidth="1"/>
    <col min="7434" max="7434" width="12.77734375" style="29" customWidth="1"/>
    <col min="7435" max="7435" width="8.77734375" style="29" customWidth="1"/>
    <col min="7436" max="7436" width="12.77734375" style="29" customWidth="1"/>
    <col min="7437" max="7437" width="8.77734375" style="29" customWidth="1"/>
    <col min="7438" max="7438" width="8.88671875" style="29"/>
    <col min="7439" max="7439" width="10.77734375" style="29" bestFit="1" customWidth="1"/>
    <col min="7440" max="7680" width="8.88671875" style="29"/>
    <col min="7681" max="7681" width="32.33203125" style="29" customWidth="1"/>
    <col min="7682" max="7682" width="16.77734375" style="29" customWidth="1"/>
    <col min="7683" max="7684" width="6.77734375" style="29" customWidth="1"/>
    <col min="7685" max="7685" width="8.77734375" style="29" customWidth="1"/>
    <col min="7686" max="7686" width="12.77734375" style="29" customWidth="1"/>
    <col min="7687" max="7687" width="8.77734375" style="29" customWidth="1"/>
    <col min="7688" max="7688" width="12.77734375" style="29" customWidth="1"/>
    <col min="7689" max="7689" width="8.77734375" style="29" customWidth="1"/>
    <col min="7690" max="7690" width="12.77734375" style="29" customWidth="1"/>
    <col min="7691" max="7691" width="8.77734375" style="29" customWidth="1"/>
    <col min="7692" max="7692" width="12.77734375" style="29" customWidth="1"/>
    <col min="7693" max="7693" width="8.77734375" style="29" customWidth="1"/>
    <col min="7694" max="7694" width="8.88671875" style="29"/>
    <col min="7695" max="7695" width="10.77734375" style="29" bestFit="1" customWidth="1"/>
    <col min="7696" max="7936" width="8.88671875" style="29"/>
    <col min="7937" max="7937" width="32.33203125" style="29" customWidth="1"/>
    <col min="7938" max="7938" width="16.77734375" style="29" customWidth="1"/>
    <col min="7939" max="7940" width="6.77734375" style="29" customWidth="1"/>
    <col min="7941" max="7941" width="8.77734375" style="29" customWidth="1"/>
    <col min="7942" max="7942" width="12.77734375" style="29" customWidth="1"/>
    <col min="7943" max="7943" width="8.77734375" style="29" customWidth="1"/>
    <col min="7944" max="7944" width="12.77734375" style="29" customWidth="1"/>
    <col min="7945" max="7945" width="8.77734375" style="29" customWidth="1"/>
    <col min="7946" max="7946" width="12.77734375" style="29" customWidth="1"/>
    <col min="7947" max="7947" width="8.77734375" style="29" customWidth="1"/>
    <col min="7948" max="7948" width="12.77734375" style="29" customWidth="1"/>
    <col min="7949" max="7949" width="8.77734375" style="29" customWidth="1"/>
    <col min="7950" max="7950" width="8.88671875" style="29"/>
    <col min="7951" max="7951" width="10.77734375" style="29" bestFit="1" customWidth="1"/>
    <col min="7952" max="8192" width="8.88671875" style="29"/>
    <col min="8193" max="8193" width="32.33203125" style="29" customWidth="1"/>
    <col min="8194" max="8194" width="16.77734375" style="29" customWidth="1"/>
    <col min="8195" max="8196" width="6.77734375" style="29" customWidth="1"/>
    <col min="8197" max="8197" width="8.77734375" style="29" customWidth="1"/>
    <col min="8198" max="8198" width="12.77734375" style="29" customWidth="1"/>
    <col min="8199" max="8199" width="8.77734375" style="29" customWidth="1"/>
    <col min="8200" max="8200" width="12.77734375" style="29" customWidth="1"/>
    <col min="8201" max="8201" width="8.77734375" style="29" customWidth="1"/>
    <col min="8202" max="8202" width="12.77734375" style="29" customWidth="1"/>
    <col min="8203" max="8203" width="8.77734375" style="29" customWidth="1"/>
    <col min="8204" max="8204" width="12.77734375" style="29" customWidth="1"/>
    <col min="8205" max="8205" width="8.77734375" style="29" customWidth="1"/>
    <col min="8206" max="8206" width="8.88671875" style="29"/>
    <col min="8207" max="8207" width="10.77734375" style="29" bestFit="1" customWidth="1"/>
    <col min="8208" max="8448" width="8.88671875" style="29"/>
    <col min="8449" max="8449" width="32.33203125" style="29" customWidth="1"/>
    <col min="8450" max="8450" width="16.77734375" style="29" customWidth="1"/>
    <col min="8451" max="8452" width="6.77734375" style="29" customWidth="1"/>
    <col min="8453" max="8453" width="8.77734375" style="29" customWidth="1"/>
    <col min="8454" max="8454" width="12.77734375" style="29" customWidth="1"/>
    <col min="8455" max="8455" width="8.77734375" style="29" customWidth="1"/>
    <col min="8456" max="8456" width="12.77734375" style="29" customWidth="1"/>
    <col min="8457" max="8457" width="8.77734375" style="29" customWidth="1"/>
    <col min="8458" max="8458" width="12.77734375" style="29" customWidth="1"/>
    <col min="8459" max="8459" width="8.77734375" style="29" customWidth="1"/>
    <col min="8460" max="8460" width="12.77734375" style="29" customWidth="1"/>
    <col min="8461" max="8461" width="8.77734375" style="29" customWidth="1"/>
    <col min="8462" max="8462" width="8.88671875" style="29"/>
    <col min="8463" max="8463" width="10.77734375" style="29" bestFit="1" customWidth="1"/>
    <col min="8464" max="8704" width="8.88671875" style="29"/>
    <col min="8705" max="8705" width="32.33203125" style="29" customWidth="1"/>
    <col min="8706" max="8706" width="16.77734375" style="29" customWidth="1"/>
    <col min="8707" max="8708" width="6.77734375" style="29" customWidth="1"/>
    <col min="8709" max="8709" width="8.77734375" style="29" customWidth="1"/>
    <col min="8710" max="8710" width="12.77734375" style="29" customWidth="1"/>
    <col min="8711" max="8711" width="8.77734375" style="29" customWidth="1"/>
    <col min="8712" max="8712" width="12.77734375" style="29" customWidth="1"/>
    <col min="8713" max="8713" width="8.77734375" style="29" customWidth="1"/>
    <col min="8714" max="8714" width="12.77734375" style="29" customWidth="1"/>
    <col min="8715" max="8715" width="8.77734375" style="29" customWidth="1"/>
    <col min="8716" max="8716" width="12.77734375" style="29" customWidth="1"/>
    <col min="8717" max="8717" width="8.77734375" style="29" customWidth="1"/>
    <col min="8718" max="8718" width="8.88671875" style="29"/>
    <col min="8719" max="8719" width="10.77734375" style="29" bestFit="1" customWidth="1"/>
    <col min="8720" max="8960" width="8.88671875" style="29"/>
    <col min="8961" max="8961" width="32.33203125" style="29" customWidth="1"/>
    <col min="8962" max="8962" width="16.77734375" style="29" customWidth="1"/>
    <col min="8963" max="8964" width="6.77734375" style="29" customWidth="1"/>
    <col min="8965" max="8965" width="8.77734375" style="29" customWidth="1"/>
    <col min="8966" max="8966" width="12.77734375" style="29" customWidth="1"/>
    <col min="8967" max="8967" width="8.77734375" style="29" customWidth="1"/>
    <col min="8968" max="8968" width="12.77734375" style="29" customWidth="1"/>
    <col min="8969" max="8969" width="8.77734375" style="29" customWidth="1"/>
    <col min="8970" max="8970" width="12.77734375" style="29" customWidth="1"/>
    <col min="8971" max="8971" width="8.77734375" style="29" customWidth="1"/>
    <col min="8972" max="8972" width="12.77734375" style="29" customWidth="1"/>
    <col min="8973" max="8973" width="8.77734375" style="29" customWidth="1"/>
    <col min="8974" max="8974" width="8.88671875" style="29"/>
    <col min="8975" max="8975" width="10.77734375" style="29" bestFit="1" customWidth="1"/>
    <col min="8976" max="9216" width="8.88671875" style="29"/>
    <col min="9217" max="9217" width="32.33203125" style="29" customWidth="1"/>
    <col min="9218" max="9218" width="16.77734375" style="29" customWidth="1"/>
    <col min="9219" max="9220" width="6.77734375" style="29" customWidth="1"/>
    <col min="9221" max="9221" width="8.77734375" style="29" customWidth="1"/>
    <col min="9222" max="9222" width="12.77734375" style="29" customWidth="1"/>
    <col min="9223" max="9223" width="8.77734375" style="29" customWidth="1"/>
    <col min="9224" max="9224" width="12.77734375" style="29" customWidth="1"/>
    <col min="9225" max="9225" width="8.77734375" style="29" customWidth="1"/>
    <col min="9226" max="9226" width="12.77734375" style="29" customWidth="1"/>
    <col min="9227" max="9227" width="8.77734375" style="29" customWidth="1"/>
    <col min="9228" max="9228" width="12.77734375" style="29" customWidth="1"/>
    <col min="9229" max="9229" width="8.77734375" style="29" customWidth="1"/>
    <col min="9230" max="9230" width="8.88671875" style="29"/>
    <col min="9231" max="9231" width="10.77734375" style="29" bestFit="1" customWidth="1"/>
    <col min="9232" max="9472" width="8.88671875" style="29"/>
    <col min="9473" max="9473" width="32.33203125" style="29" customWidth="1"/>
    <col min="9474" max="9474" width="16.77734375" style="29" customWidth="1"/>
    <col min="9475" max="9476" width="6.77734375" style="29" customWidth="1"/>
    <col min="9477" max="9477" width="8.77734375" style="29" customWidth="1"/>
    <col min="9478" max="9478" width="12.77734375" style="29" customWidth="1"/>
    <col min="9479" max="9479" width="8.77734375" style="29" customWidth="1"/>
    <col min="9480" max="9480" width="12.77734375" style="29" customWidth="1"/>
    <col min="9481" max="9481" width="8.77734375" style="29" customWidth="1"/>
    <col min="9482" max="9482" width="12.77734375" style="29" customWidth="1"/>
    <col min="9483" max="9483" width="8.77734375" style="29" customWidth="1"/>
    <col min="9484" max="9484" width="12.77734375" style="29" customWidth="1"/>
    <col min="9485" max="9485" width="8.77734375" style="29" customWidth="1"/>
    <col min="9486" max="9486" width="8.88671875" style="29"/>
    <col min="9487" max="9487" width="10.77734375" style="29" bestFit="1" customWidth="1"/>
    <col min="9488" max="9728" width="8.88671875" style="29"/>
    <col min="9729" max="9729" width="32.33203125" style="29" customWidth="1"/>
    <col min="9730" max="9730" width="16.77734375" style="29" customWidth="1"/>
    <col min="9731" max="9732" width="6.77734375" style="29" customWidth="1"/>
    <col min="9733" max="9733" width="8.77734375" style="29" customWidth="1"/>
    <col min="9734" max="9734" width="12.77734375" style="29" customWidth="1"/>
    <col min="9735" max="9735" width="8.77734375" style="29" customWidth="1"/>
    <col min="9736" max="9736" width="12.77734375" style="29" customWidth="1"/>
    <col min="9737" max="9737" width="8.77734375" style="29" customWidth="1"/>
    <col min="9738" max="9738" width="12.77734375" style="29" customWidth="1"/>
    <col min="9739" max="9739" width="8.77734375" style="29" customWidth="1"/>
    <col min="9740" max="9740" width="12.77734375" style="29" customWidth="1"/>
    <col min="9741" max="9741" width="8.77734375" style="29" customWidth="1"/>
    <col min="9742" max="9742" width="8.88671875" style="29"/>
    <col min="9743" max="9743" width="10.77734375" style="29" bestFit="1" customWidth="1"/>
    <col min="9744" max="9984" width="8.88671875" style="29"/>
    <col min="9985" max="9985" width="32.33203125" style="29" customWidth="1"/>
    <col min="9986" max="9986" width="16.77734375" style="29" customWidth="1"/>
    <col min="9987" max="9988" width="6.77734375" style="29" customWidth="1"/>
    <col min="9989" max="9989" width="8.77734375" style="29" customWidth="1"/>
    <col min="9990" max="9990" width="12.77734375" style="29" customWidth="1"/>
    <col min="9991" max="9991" width="8.77734375" style="29" customWidth="1"/>
    <col min="9992" max="9992" width="12.77734375" style="29" customWidth="1"/>
    <col min="9993" max="9993" width="8.77734375" style="29" customWidth="1"/>
    <col min="9994" max="9994" width="12.77734375" style="29" customWidth="1"/>
    <col min="9995" max="9995" width="8.77734375" style="29" customWidth="1"/>
    <col min="9996" max="9996" width="12.77734375" style="29" customWidth="1"/>
    <col min="9997" max="9997" width="8.77734375" style="29" customWidth="1"/>
    <col min="9998" max="9998" width="8.88671875" style="29"/>
    <col min="9999" max="9999" width="10.77734375" style="29" bestFit="1" customWidth="1"/>
    <col min="10000" max="10240" width="8.88671875" style="29"/>
    <col min="10241" max="10241" width="32.33203125" style="29" customWidth="1"/>
    <col min="10242" max="10242" width="16.77734375" style="29" customWidth="1"/>
    <col min="10243" max="10244" width="6.77734375" style="29" customWidth="1"/>
    <col min="10245" max="10245" width="8.77734375" style="29" customWidth="1"/>
    <col min="10246" max="10246" width="12.77734375" style="29" customWidth="1"/>
    <col min="10247" max="10247" width="8.77734375" style="29" customWidth="1"/>
    <col min="10248" max="10248" width="12.77734375" style="29" customWidth="1"/>
    <col min="10249" max="10249" width="8.77734375" style="29" customWidth="1"/>
    <col min="10250" max="10250" width="12.77734375" style="29" customWidth="1"/>
    <col min="10251" max="10251" width="8.77734375" style="29" customWidth="1"/>
    <col min="10252" max="10252" width="12.77734375" style="29" customWidth="1"/>
    <col min="10253" max="10253" width="8.77734375" style="29" customWidth="1"/>
    <col min="10254" max="10254" width="8.88671875" style="29"/>
    <col min="10255" max="10255" width="10.77734375" style="29" bestFit="1" customWidth="1"/>
    <col min="10256" max="10496" width="8.88671875" style="29"/>
    <col min="10497" max="10497" width="32.33203125" style="29" customWidth="1"/>
    <col min="10498" max="10498" width="16.77734375" style="29" customWidth="1"/>
    <col min="10499" max="10500" width="6.77734375" style="29" customWidth="1"/>
    <col min="10501" max="10501" width="8.77734375" style="29" customWidth="1"/>
    <col min="10502" max="10502" width="12.77734375" style="29" customWidth="1"/>
    <col min="10503" max="10503" width="8.77734375" style="29" customWidth="1"/>
    <col min="10504" max="10504" width="12.77734375" style="29" customWidth="1"/>
    <col min="10505" max="10505" width="8.77734375" style="29" customWidth="1"/>
    <col min="10506" max="10506" width="12.77734375" style="29" customWidth="1"/>
    <col min="10507" max="10507" width="8.77734375" style="29" customWidth="1"/>
    <col min="10508" max="10508" width="12.77734375" style="29" customWidth="1"/>
    <col min="10509" max="10509" width="8.77734375" style="29" customWidth="1"/>
    <col min="10510" max="10510" width="8.88671875" style="29"/>
    <col min="10511" max="10511" width="10.77734375" style="29" bestFit="1" customWidth="1"/>
    <col min="10512" max="10752" width="8.88671875" style="29"/>
    <col min="10753" max="10753" width="32.33203125" style="29" customWidth="1"/>
    <col min="10754" max="10754" width="16.77734375" style="29" customWidth="1"/>
    <col min="10755" max="10756" width="6.77734375" style="29" customWidth="1"/>
    <col min="10757" max="10757" width="8.77734375" style="29" customWidth="1"/>
    <col min="10758" max="10758" width="12.77734375" style="29" customWidth="1"/>
    <col min="10759" max="10759" width="8.77734375" style="29" customWidth="1"/>
    <col min="10760" max="10760" width="12.77734375" style="29" customWidth="1"/>
    <col min="10761" max="10761" width="8.77734375" style="29" customWidth="1"/>
    <col min="10762" max="10762" width="12.77734375" style="29" customWidth="1"/>
    <col min="10763" max="10763" width="8.77734375" style="29" customWidth="1"/>
    <col min="10764" max="10764" width="12.77734375" style="29" customWidth="1"/>
    <col min="10765" max="10765" width="8.77734375" style="29" customWidth="1"/>
    <col min="10766" max="10766" width="8.88671875" style="29"/>
    <col min="10767" max="10767" width="10.77734375" style="29" bestFit="1" customWidth="1"/>
    <col min="10768" max="11008" width="8.88671875" style="29"/>
    <col min="11009" max="11009" width="32.33203125" style="29" customWidth="1"/>
    <col min="11010" max="11010" width="16.77734375" style="29" customWidth="1"/>
    <col min="11011" max="11012" width="6.77734375" style="29" customWidth="1"/>
    <col min="11013" max="11013" width="8.77734375" style="29" customWidth="1"/>
    <col min="11014" max="11014" width="12.77734375" style="29" customWidth="1"/>
    <col min="11015" max="11015" width="8.77734375" style="29" customWidth="1"/>
    <col min="11016" max="11016" width="12.77734375" style="29" customWidth="1"/>
    <col min="11017" max="11017" width="8.77734375" style="29" customWidth="1"/>
    <col min="11018" max="11018" width="12.77734375" style="29" customWidth="1"/>
    <col min="11019" max="11019" width="8.77734375" style="29" customWidth="1"/>
    <col min="11020" max="11020" width="12.77734375" style="29" customWidth="1"/>
    <col min="11021" max="11021" width="8.77734375" style="29" customWidth="1"/>
    <col min="11022" max="11022" width="8.88671875" style="29"/>
    <col min="11023" max="11023" width="10.77734375" style="29" bestFit="1" customWidth="1"/>
    <col min="11024" max="11264" width="8.88671875" style="29"/>
    <col min="11265" max="11265" width="32.33203125" style="29" customWidth="1"/>
    <col min="11266" max="11266" width="16.77734375" style="29" customWidth="1"/>
    <col min="11267" max="11268" width="6.77734375" style="29" customWidth="1"/>
    <col min="11269" max="11269" width="8.77734375" style="29" customWidth="1"/>
    <col min="11270" max="11270" width="12.77734375" style="29" customWidth="1"/>
    <col min="11271" max="11271" width="8.77734375" style="29" customWidth="1"/>
    <col min="11272" max="11272" width="12.77734375" style="29" customWidth="1"/>
    <col min="11273" max="11273" width="8.77734375" style="29" customWidth="1"/>
    <col min="11274" max="11274" width="12.77734375" style="29" customWidth="1"/>
    <col min="11275" max="11275" width="8.77734375" style="29" customWidth="1"/>
    <col min="11276" max="11276" width="12.77734375" style="29" customWidth="1"/>
    <col min="11277" max="11277" width="8.77734375" style="29" customWidth="1"/>
    <col min="11278" max="11278" width="8.88671875" style="29"/>
    <col min="11279" max="11279" width="10.77734375" style="29" bestFit="1" customWidth="1"/>
    <col min="11280" max="11520" width="8.88671875" style="29"/>
    <col min="11521" max="11521" width="32.33203125" style="29" customWidth="1"/>
    <col min="11522" max="11522" width="16.77734375" style="29" customWidth="1"/>
    <col min="11523" max="11524" width="6.77734375" style="29" customWidth="1"/>
    <col min="11525" max="11525" width="8.77734375" style="29" customWidth="1"/>
    <col min="11526" max="11526" width="12.77734375" style="29" customWidth="1"/>
    <col min="11527" max="11527" width="8.77734375" style="29" customWidth="1"/>
    <col min="11528" max="11528" width="12.77734375" style="29" customWidth="1"/>
    <col min="11529" max="11529" width="8.77734375" style="29" customWidth="1"/>
    <col min="11530" max="11530" width="12.77734375" style="29" customWidth="1"/>
    <col min="11531" max="11531" width="8.77734375" style="29" customWidth="1"/>
    <col min="11532" max="11532" width="12.77734375" style="29" customWidth="1"/>
    <col min="11533" max="11533" width="8.77734375" style="29" customWidth="1"/>
    <col min="11534" max="11534" width="8.88671875" style="29"/>
    <col min="11535" max="11535" width="10.77734375" style="29" bestFit="1" customWidth="1"/>
    <col min="11536" max="11776" width="8.88671875" style="29"/>
    <col min="11777" max="11777" width="32.33203125" style="29" customWidth="1"/>
    <col min="11778" max="11778" width="16.77734375" style="29" customWidth="1"/>
    <col min="11779" max="11780" width="6.77734375" style="29" customWidth="1"/>
    <col min="11781" max="11781" width="8.77734375" style="29" customWidth="1"/>
    <col min="11782" max="11782" width="12.77734375" style="29" customWidth="1"/>
    <col min="11783" max="11783" width="8.77734375" style="29" customWidth="1"/>
    <col min="11784" max="11784" width="12.77734375" style="29" customWidth="1"/>
    <col min="11785" max="11785" width="8.77734375" style="29" customWidth="1"/>
    <col min="11786" max="11786" width="12.77734375" style="29" customWidth="1"/>
    <col min="11787" max="11787" width="8.77734375" style="29" customWidth="1"/>
    <col min="11788" max="11788" width="12.77734375" style="29" customWidth="1"/>
    <col min="11789" max="11789" width="8.77734375" style="29" customWidth="1"/>
    <col min="11790" max="11790" width="8.88671875" style="29"/>
    <col min="11791" max="11791" width="10.77734375" style="29" bestFit="1" customWidth="1"/>
    <col min="11792" max="12032" width="8.88671875" style="29"/>
    <col min="12033" max="12033" width="32.33203125" style="29" customWidth="1"/>
    <col min="12034" max="12034" width="16.77734375" style="29" customWidth="1"/>
    <col min="12035" max="12036" width="6.77734375" style="29" customWidth="1"/>
    <col min="12037" max="12037" width="8.77734375" style="29" customWidth="1"/>
    <col min="12038" max="12038" width="12.77734375" style="29" customWidth="1"/>
    <col min="12039" max="12039" width="8.77734375" style="29" customWidth="1"/>
    <col min="12040" max="12040" width="12.77734375" style="29" customWidth="1"/>
    <col min="12041" max="12041" width="8.77734375" style="29" customWidth="1"/>
    <col min="12042" max="12042" width="12.77734375" style="29" customWidth="1"/>
    <col min="12043" max="12043" width="8.77734375" style="29" customWidth="1"/>
    <col min="12044" max="12044" width="12.77734375" style="29" customWidth="1"/>
    <col min="12045" max="12045" width="8.77734375" style="29" customWidth="1"/>
    <col min="12046" max="12046" width="8.88671875" style="29"/>
    <col min="12047" max="12047" width="10.77734375" style="29" bestFit="1" customWidth="1"/>
    <col min="12048" max="12288" width="8.88671875" style="29"/>
    <col min="12289" max="12289" width="32.33203125" style="29" customWidth="1"/>
    <col min="12290" max="12290" width="16.77734375" style="29" customWidth="1"/>
    <col min="12291" max="12292" width="6.77734375" style="29" customWidth="1"/>
    <col min="12293" max="12293" width="8.77734375" style="29" customWidth="1"/>
    <col min="12294" max="12294" width="12.77734375" style="29" customWidth="1"/>
    <col min="12295" max="12295" width="8.77734375" style="29" customWidth="1"/>
    <col min="12296" max="12296" width="12.77734375" style="29" customWidth="1"/>
    <col min="12297" max="12297" width="8.77734375" style="29" customWidth="1"/>
    <col min="12298" max="12298" width="12.77734375" style="29" customWidth="1"/>
    <col min="12299" max="12299" width="8.77734375" style="29" customWidth="1"/>
    <col min="12300" max="12300" width="12.77734375" style="29" customWidth="1"/>
    <col min="12301" max="12301" width="8.77734375" style="29" customWidth="1"/>
    <col min="12302" max="12302" width="8.88671875" style="29"/>
    <col min="12303" max="12303" width="10.77734375" style="29" bestFit="1" customWidth="1"/>
    <col min="12304" max="12544" width="8.88671875" style="29"/>
    <col min="12545" max="12545" width="32.33203125" style="29" customWidth="1"/>
    <col min="12546" max="12546" width="16.77734375" style="29" customWidth="1"/>
    <col min="12547" max="12548" width="6.77734375" style="29" customWidth="1"/>
    <col min="12549" max="12549" width="8.77734375" style="29" customWidth="1"/>
    <col min="12550" max="12550" width="12.77734375" style="29" customWidth="1"/>
    <col min="12551" max="12551" width="8.77734375" style="29" customWidth="1"/>
    <col min="12552" max="12552" width="12.77734375" style="29" customWidth="1"/>
    <col min="12553" max="12553" width="8.77734375" style="29" customWidth="1"/>
    <col min="12554" max="12554" width="12.77734375" style="29" customWidth="1"/>
    <col min="12555" max="12555" width="8.77734375" style="29" customWidth="1"/>
    <col min="12556" max="12556" width="12.77734375" style="29" customWidth="1"/>
    <col min="12557" max="12557" width="8.77734375" style="29" customWidth="1"/>
    <col min="12558" max="12558" width="8.88671875" style="29"/>
    <col min="12559" max="12559" width="10.77734375" style="29" bestFit="1" customWidth="1"/>
    <col min="12560" max="12800" width="8.88671875" style="29"/>
    <col min="12801" max="12801" width="32.33203125" style="29" customWidth="1"/>
    <col min="12802" max="12802" width="16.77734375" style="29" customWidth="1"/>
    <col min="12803" max="12804" width="6.77734375" style="29" customWidth="1"/>
    <col min="12805" max="12805" width="8.77734375" style="29" customWidth="1"/>
    <col min="12806" max="12806" width="12.77734375" style="29" customWidth="1"/>
    <col min="12807" max="12807" width="8.77734375" style="29" customWidth="1"/>
    <col min="12808" max="12808" width="12.77734375" style="29" customWidth="1"/>
    <col min="12809" max="12809" width="8.77734375" style="29" customWidth="1"/>
    <col min="12810" max="12810" width="12.77734375" style="29" customWidth="1"/>
    <col min="12811" max="12811" width="8.77734375" style="29" customWidth="1"/>
    <col min="12812" max="12812" width="12.77734375" style="29" customWidth="1"/>
    <col min="12813" max="12813" width="8.77734375" style="29" customWidth="1"/>
    <col min="12814" max="12814" width="8.88671875" style="29"/>
    <col min="12815" max="12815" width="10.77734375" style="29" bestFit="1" customWidth="1"/>
    <col min="12816" max="13056" width="8.88671875" style="29"/>
    <col min="13057" max="13057" width="32.33203125" style="29" customWidth="1"/>
    <col min="13058" max="13058" width="16.77734375" style="29" customWidth="1"/>
    <col min="13059" max="13060" width="6.77734375" style="29" customWidth="1"/>
    <col min="13061" max="13061" width="8.77734375" style="29" customWidth="1"/>
    <col min="13062" max="13062" width="12.77734375" style="29" customWidth="1"/>
    <col min="13063" max="13063" width="8.77734375" style="29" customWidth="1"/>
    <col min="13064" max="13064" width="12.77734375" style="29" customWidth="1"/>
    <col min="13065" max="13065" width="8.77734375" style="29" customWidth="1"/>
    <col min="13066" max="13066" width="12.77734375" style="29" customWidth="1"/>
    <col min="13067" max="13067" width="8.77734375" style="29" customWidth="1"/>
    <col min="13068" max="13068" width="12.77734375" style="29" customWidth="1"/>
    <col min="13069" max="13069" width="8.77734375" style="29" customWidth="1"/>
    <col min="13070" max="13070" width="8.88671875" style="29"/>
    <col min="13071" max="13071" width="10.77734375" style="29" bestFit="1" customWidth="1"/>
    <col min="13072" max="13312" width="8.88671875" style="29"/>
    <col min="13313" max="13313" width="32.33203125" style="29" customWidth="1"/>
    <col min="13314" max="13314" width="16.77734375" style="29" customWidth="1"/>
    <col min="13315" max="13316" width="6.77734375" style="29" customWidth="1"/>
    <col min="13317" max="13317" width="8.77734375" style="29" customWidth="1"/>
    <col min="13318" max="13318" width="12.77734375" style="29" customWidth="1"/>
    <col min="13319" max="13319" width="8.77734375" style="29" customWidth="1"/>
    <col min="13320" max="13320" width="12.77734375" style="29" customWidth="1"/>
    <col min="13321" max="13321" width="8.77734375" style="29" customWidth="1"/>
    <col min="13322" max="13322" width="12.77734375" style="29" customWidth="1"/>
    <col min="13323" max="13323" width="8.77734375" style="29" customWidth="1"/>
    <col min="13324" max="13324" width="12.77734375" style="29" customWidth="1"/>
    <col min="13325" max="13325" width="8.77734375" style="29" customWidth="1"/>
    <col min="13326" max="13326" width="8.88671875" style="29"/>
    <col min="13327" max="13327" width="10.77734375" style="29" bestFit="1" customWidth="1"/>
    <col min="13328" max="13568" width="8.88671875" style="29"/>
    <col min="13569" max="13569" width="32.33203125" style="29" customWidth="1"/>
    <col min="13570" max="13570" width="16.77734375" style="29" customWidth="1"/>
    <col min="13571" max="13572" width="6.77734375" style="29" customWidth="1"/>
    <col min="13573" max="13573" width="8.77734375" style="29" customWidth="1"/>
    <col min="13574" max="13574" width="12.77734375" style="29" customWidth="1"/>
    <col min="13575" max="13575" width="8.77734375" style="29" customWidth="1"/>
    <col min="13576" max="13576" width="12.77734375" style="29" customWidth="1"/>
    <col min="13577" max="13577" width="8.77734375" style="29" customWidth="1"/>
    <col min="13578" max="13578" width="12.77734375" style="29" customWidth="1"/>
    <col min="13579" max="13579" width="8.77734375" style="29" customWidth="1"/>
    <col min="13580" max="13580" width="12.77734375" style="29" customWidth="1"/>
    <col min="13581" max="13581" width="8.77734375" style="29" customWidth="1"/>
    <col min="13582" max="13582" width="8.88671875" style="29"/>
    <col min="13583" max="13583" width="10.77734375" style="29" bestFit="1" customWidth="1"/>
    <col min="13584" max="13824" width="8.88671875" style="29"/>
    <col min="13825" max="13825" width="32.33203125" style="29" customWidth="1"/>
    <col min="13826" max="13826" width="16.77734375" style="29" customWidth="1"/>
    <col min="13827" max="13828" width="6.77734375" style="29" customWidth="1"/>
    <col min="13829" max="13829" width="8.77734375" style="29" customWidth="1"/>
    <col min="13830" max="13830" width="12.77734375" style="29" customWidth="1"/>
    <col min="13831" max="13831" width="8.77734375" style="29" customWidth="1"/>
    <col min="13832" max="13832" width="12.77734375" style="29" customWidth="1"/>
    <col min="13833" max="13833" width="8.77734375" style="29" customWidth="1"/>
    <col min="13834" max="13834" width="12.77734375" style="29" customWidth="1"/>
    <col min="13835" max="13835" width="8.77734375" style="29" customWidth="1"/>
    <col min="13836" max="13836" width="12.77734375" style="29" customWidth="1"/>
    <col min="13837" max="13837" width="8.77734375" style="29" customWidth="1"/>
    <col min="13838" max="13838" width="8.88671875" style="29"/>
    <col min="13839" max="13839" width="10.77734375" style="29" bestFit="1" customWidth="1"/>
    <col min="13840" max="14080" width="8.88671875" style="29"/>
    <col min="14081" max="14081" width="32.33203125" style="29" customWidth="1"/>
    <col min="14082" max="14082" width="16.77734375" style="29" customWidth="1"/>
    <col min="14083" max="14084" width="6.77734375" style="29" customWidth="1"/>
    <col min="14085" max="14085" width="8.77734375" style="29" customWidth="1"/>
    <col min="14086" max="14086" width="12.77734375" style="29" customWidth="1"/>
    <col min="14087" max="14087" width="8.77734375" style="29" customWidth="1"/>
    <col min="14088" max="14088" width="12.77734375" style="29" customWidth="1"/>
    <col min="14089" max="14089" width="8.77734375" style="29" customWidth="1"/>
    <col min="14090" max="14090" width="12.77734375" style="29" customWidth="1"/>
    <col min="14091" max="14091" width="8.77734375" style="29" customWidth="1"/>
    <col min="14092" max="14092" width="12.77734375" style="29" customWidth="1"/>
    <col min="14093" max="14093" width="8.77734375" style="29" customWidth="1"/>
    <col min="14094" max="14094" width="8.88671875" style="29"/>
    <col min="14095" max="14095" width="10.77734375" style="29" bestFit="1" customWidth="1"/>
    <col min="14096" max="14336" width="8.88671875" style="29"/>
    <col min="14337" max="14337" width="32.33203125" style="29" customWidth="1"/>
    <col min="14338" max="14338" width="16.77734375" style="29" customWidth="1"/>
    <col min="14339" max="14340" width="6.77734375" style="29" customWidth="1"/>
    <col min="14341" max="14341" width="8.77734375" style="29" customWidth="1"/>
    <col min="14342" max="14342" width="12.77734375" style="29" customWidth="1"/>
    <col min="14343" max="14343" width="8.77734375" style="29" customWidth="1"/>
    <col min="14344" max="14344" width="12.77734375" style="29" customWidth="1"/>
    <col min="14345" max="14345" width="8.77734375" style="29" customWidth="1"/>
    <col min="14346" max="14346" width="12.77734375" style="29" customWidth="1"/>
    <col min="14347" max="14347" width="8.77734375" style="29" customWidth="1"/>
    <col min="14348" max="14348" width="12.77734375" style="29" customWidth="1"/>
    <col min="14349" max="14349" width="8.77734375" style="29" customWidth="1"/>
    <col min="14350" max="14350" width="8.88671875" style="29"/>
    <col min="14351" max="14351" width="10.77734375" style="29" bestFit="1" customWidth="1"/>
    <col min="14352" max="14592" width="8.88671875" style="29"/>
    <col min="14593" max="14593" width="32.33203125" style="29" customWidth="1"/>
    <col min="14594" max="14594" width="16.77734375" style="29" customWidth="1"/>
    <col min="14595" max="14596" width="6.77734375" style="29" customWidth="1"/>
    <col min="14597" max="14597" width="8.77734375" style="29" customWidth="1"/>
    <col min="14598" max="14598" width="12.77734375" style="29" customWidth="1"/>
    <col min="14599" max="14599" width="8.77734375" style="29" customWidth="1"/>
    <col min="14600" max="14600" width="12.77734375" style="29" customWidth="1"/>
    <col min="14601" max="14601" width="8.77734375" style="29" customWidth="1"/>
    <col min="14602" max="14602" width="12.77734375" style="29" customWidth="1"/>
    <col min="14603" max="14603" width="8.77734375" style="29" customWidth="1"/>
    <col min="14604" max="14604" width="12.77734375" style="29" customWidth="1"/>
    <col min="14605" max="14605" width="8.77734375" style="29" customWidth="1"/>
    <col min="14606" max="14606" width="8.88671875" style="29"/>
    <col min="14607" max="14607" width="10.77734375" style="29" bestFit="1" customWidth="1"/>
    <col min="14608" max="14848" width="8.88671875" style="29"/>
    <col min="14849" max="14849" width="32.33203125" style="29" customWidth="1"/>
    <col min="14850" max="14850" width="16.77734375" style="29" customWidth="1"/>
    <col min="14851" max="14852" width="6.77734375" style="29" customWidth="1"/>
    <col min="14853" max="14853" width="8.77734375" style="29" customWidth="1"/>
    <col min="14854" max="14854" width="12.77734375" style="29" customWidth="1"/>
    <col min="14855" max="14855" width="8.77734375" style="29" customWidth="1"/>
    <col min="14856" max="14856" width="12.77734375" style="29" customWidth="1"/>
    <col min="14857" max="14857" width="8.77734375" style="29" customWidth="1"/>
    <col min="14858" max="14858" width="12.77734375" style="29" customWidth="1"/>
    <col min="14859" max="14859" width="8.77734375" style="29" customWidth="1"/>
    <col min="14860" max="14860" width="12.77734375" style="29" customWidth="1"/>
    <col min="14861" max="14861" width="8.77734375" style="29" customWidth="1"/>
    <col min="14862" max="14862" width="8.88671875" style="29"/>
    <col min="14863" max="14863" width="10.77734375" style="29" bestFit="1" customWidth="1"/>
    <col min="14864" max="15104" width="8.88671875" style="29"/>
    <col min="15105" max="15105" width="32.33203125" style="29" customWidth="1"/>
    <col min="15106" max="15106" width="16.77734375" style="29" customWidth="1"/>
    <col min="15107" max="15108" width="6.77734375" style="29" customWidth="1"/>
    <col min="15109" max="15109" width="8.77734375" style="29" customWidth="1"/>
    <col min="15110" max="15110" width="12.77734375" style="29" customWidth="1"/>
    <col min="15111" max="15111" width="8.77734375" style="29" customWidth="1"/>
    <col min="15112" max="15112" width="12.77734375" style="29" customWidth="1"/>
    <col min="15113" max="15113" width="8.77734375" style="29" customWidth="1"/>
    <col min="15114" max="15114" width="12.77734375" style="29" customWidth="1"/>
    <col min="15115" max="15115" width="8.77734375" style="29" customWidth="1"/>
    <col min="15116" max="15116" width="12.77734375" style="29" customWidth="1"/>
    <col min="15117" max="15117" width="8.77734375" style="29" customWidth="1"/>
    <col min="15118" max="15118" width="8.88671875" style="29"/>
    <col min="15119" max="15119" width="10.77734375" style="29" bestFit="1" customWidth="1"/>
    <col min="15120" max="15360" width="8.88671875" style="29"/>
    <col min="15361" max="15361" width="32.33203125" style="29" customWidth="1"/>
    <col min="15362" max="15362" width="16.77734375" style="29" customWidth="1"/>
    <col min="15363" max="15364" width="6.77734375" style="29" customWidth="1"/>
    <col min="15365" max="15365" width="8.77734375" style="29" customWidth="1"/>
    <col min="15366" max="15366" width="12.77734375" style="29" customWidth="1"/>
    <col min="15367" max="15367" width="8.77734375" style="29" customWidth="1"/>
    <col min="15368" max="15368" width="12.77734375" style="29" customWidth="1"/>
    <col min="15369" max="15369" width="8.77734375" style="29" customWidth="1"/>
    <col min="15370" max="15370" width="12.77734375" style="29" customWidth="1"/>
    <col min="15371" max="15371" width="8.77734375" style="29" customWidth="1"/>
    <col min="15372" max="15372" width="12.77734375" style="29" customWidth="1"/>
    <col min="15373" max="15373" width="8.77734375" style="29" customWidth="1"/>
    <col min="15374" max="15374" width="8.88671875" style="29"/>
    <col min="15375" max="15375" width="10.77734375" style="29" bestFit="1" customWidth="1"/>
    <col min="15376" max="15616" width="8.88671875" style="29"/>
    <col min="15617" max="15617" width="32.33203125" style="29" customWidth="1"/>
    <col min="15618" max="15618" width="16.77734375" style="29" customWidth="1"/>
    <col min="15619" max="15620" width="6.77734375" style="29" customWidth="1"/>
    <col min="15621" max="15621" width="8.77734375" style="29" customWidth="1"/>
    <col min="15622" max="15622" width="12.77734375" style="29" customWidth="1"/>
    <col min="15623" max="15623" width="8.77734375" style="29" customWidth="1"/>
    <col min="15624" max="15624" width="12.77734375" style="29" customWidth="1"/>
    <col min="15625" max="15625" width="8.77734375" style="29" customWidth="1"/>
    <col min="15626" max="15626" width="12.77734375" style="29" customWidth="1"/>
    <col min="15627" max="15627" width="8.77734375" style="29" customWidth="1"/>
    <col min="15628" max="15628" width="12.77734375" style="29" customWidth="1"/>
    <col min="15629" max="15629" width="8.77734375" style="29" customWidth="1"/>
    <col min="15630" max="15630" width="8.88671875" style="29"/>
    <col min="15631" max="15631" width="10.77734375" style="29" bestFit="1" customWidth="1"/>
    <col min="15632" max="15872" width="8.88671875" style="29"/>
    <col min="15873" max="15873" width="32.33203125" style="29" customWidth="1"/>
    <col min="15874" max="15874" width="16.77734375" style="29" customWidth="1"/>
    <col min="15875" max="15876" width="6.77734375" style="29" customWidth="1"/>
    <col min="15877" max="15877" width="8.77734375" style="29" customWidth="1"/>
    <col min="15878" max="15878" width="12.77734375" style="29" customWidth="1"/>
    <col min="15879" max="15879" width="8.77734375" style="29" customWidth="1"/>
    <col min="15880" max="15880" width="12.77734375" style="29" customWidth="1"/>
    <col min="15881" max="15881" width="8.77734375" style="29" customWidth="1"/>
    <col min="15882" max="15882" width="12.77734375" style="29" customWidth="1"/>
    <col min="15883" max="15883" width="8.77734375" style="29" customWidth="1"/>
    <col min="15884" max="15884" width="12.77734375" style="29" customWidth="1"/>
    <col min="15885" max="15885" width="8.77734375" style="29" customWidth="1"/>
    <col min="15886" max="15886" width="8.88671875" style="29"/>
    <col min="15887" max="15887" width="10.77734375" style="29" bestFit="1" customWidth="1"/>
    <col min="15888" max="16128" width="8.88671875" style="29"/>
    <col min="16129" max="16129" width="32.33203125" style="29" customWidth="1"/>
    <col min="16130" max="16130" width="16.77734375" style="29" customWidth="1"/>
    <col min="16131" max="16132" width="6.77734375" style="29" customWidth="1"/>
    <col min="16133" max="16133" width="8.77734375" style="29" customWidth="1"/>
    <col min="16134" max="16134" width="12.77734375" style="29" customWidth="1"/>
    <col min="16135" max="16135" width="8.77734375" style="29" customWidth="1"/>
    <col min="16136" max="16136" width="12.77734375" style="29" customWidth="1"/>
    <col min="16137" max="16137" width="8.77734375" style="29" customWidth="1"/>
    <col min="16138" max="16138" width="12.77734375" style="29" customWidth="1"/>
    <col min="16139" max="16139" width="8.77734375" style="29" customWidth="1"/>
    <col min="16140" max="16140" width="12.77734375" style="29" customWidth="1"/>
    <col min="16141" max="16141" width="8.77734375" style="29" customWidth="1"/>
    <col min="16142" max="16142" width="8.88671875" style="29"/>
    <col min="16143" max="16143" width="10.77734375" style="29" bestFit="1" customWidth="1"/>
    <col min="16144" max="16384" width="8.88671875" style="29"/>
  </cols>
  <sheetData>
    <row r="1" spans="1:15" ht="39" customHeight="1" x14ac:dyDescent="0.4">
      <c r="A1" s="177" t="s">
        <v>46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</row>
    <row r="2" spans="1:15" ht="15.75" customHeight="1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5" ht="36" customHeight="1" x14ac:dyDescent="0.15">
      <c r="A3" s="31" t="s">
        <v>508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5" s="34" customFormat="1" ht="21.95" customHeight="1" x14ac:dyDescent="0.15">
      <c r="A4" s="178" t="s">
        <v>47</v>
      </c>
      <c r="B4" s="180" t="s">
        <v>48</v>
      </c>
      <c r="C4" s="182" t="s">
        <v>49</v>
      </c>
      <c r="D4" s="184" t="s">
        <v>50</v>
      </c>
      <c r="E4" s="32" t="s">
        <v>51</v>
      </c>
      <c r="F4" s="32"/>
      <c r="G4" s="32" t="s">
        <v>52</v>
      </c>
      <c r="H4" s="32"/>
      <c r="I4" s="32" t="s">
        <v>53</v>
      </c>
      <c r="J4" s="32"/>
      <c r="K4" s="33" t="s">
        <v>54</v>
      </c>
      <c r="L4" s="32"/>
      <c r="M4" s="186" t="s">
        <v>55</v>
      </c>
    </row>
    <row r="5" spans="1:15" s="34" customFormat="1" ht="21.95" customHeight="1" x14ac:dyDescent="0.15">
      <c r="A5" s="179"/>
      <c r="B5" s="181"/>
      <c r="C5" s="183"/>
      <c r="D5" s="185"/>
      <c r="E5" s="35" t="s">
        <v>56</v>
      </c>
      <c r="F5" s="35" t="s">
        <v>57</v>
      </c>
      <c r="G5" s="35" t="s">
        <v>58</v>
      </c>
      <c r="H5" s="35" t="s">
        <v>57</v>
      </c>
      <c r="I5" s="35" t="s">
        <v>58</v>
      </c>
      <c r="J5" s="35" t="s">
        <v>57</v>
      </c>
      <c r="K5" s="36" t="s">
        <v>58</v>
      </c>
      <c r="L5" s="35" t="s">
        <v>57</v>
      </c>
      <c r="M5" s="187"/>
    </row>
    <row r="6" spans="1:15" s="34" customFormat="1" ht="21.95" customHeight="1" x14ac:dyDescent="0.15">
      <c r="A6" s="37" t="s">
        <v>507</v>
      </c>
      <c r="B6" s="38"/>
      <c r="C6" s="48"/>
      <c r="D6" s="49"/>
      <c r="E6" s="160"/>
      <c r="F6" s="160"/>
      <c r="G6" s="160"/>
      <c r="H6" s="160"/>
      <c r="I6" s="160"/>
      <c r="J6" s="160"/>
      <c r="K6" s="161"/>
      <c r="L6" s="32"/>
      <c r="M6" s="51"/>
    </row>
    <row r="7" spans="1:15" s="34" customFormat="1" ht="21.95" customHeight="1" x14ac:dyDescent="0.15">
      <c r="A7" s="37" t="s">
        <v>548</v>
      </c>
      <c r="B7" s="38" t="s">
        <v>511</v>
      </c>
      <c r="C7" s="39">
        <v>1</v>
      </c>
      <c r="D7" s="40" t="s">
        <v>60</v>
      </c>
      <c r="E7" s="41"/>
      <c r="F7" s="164"/>
      <c r="G7" s="164"/>
      <c r="H7" s="164"/>
      <c r="I7" s="164"/>
      <c r="J7" s="164"/>
      <c r="K7" s="164"/>
      <c r="L7" s="164">
        <f>F7+H7+J7</f>
        <v>0</v>
      </c>
      <c r="M7" s="168"/>
    </row>
    <row r="8" spans="1:15" s="34" customFormat="1" ht="21.95" customHeight="1" x14ac:dyDescent="0.15">
      <c r="A8" s="44" t="s">
        <v>547</v>
      </c>
      <c r="B8" s="38" t="s">
        <v>59</v>
      </c>
      <c r="C8" s="39">
        <v>1</v>
      </c>
      <c r="D8" s="40" t="s">
        <v>60</v>
      </c>
      <c r="E8" s="41"/>
      <c r="F8" s="164"/>
      <c r="G8" s="164"/>
      <c r="H8" s="164"/>
      <c r="I8" s="164"/>
      <c r="J8" s="41"/>
      <c r="K8" s="164"/>
      <c r="L8" s="164">
        <f>F8+H8+J8</f>
        <v>0</v>
      </c>
      <c r="M8" s="168"/>
    </row>
    <row r="9" spans="1:15" s="34" customFormat="1" ht="21.95" customHeight="1" x14ac:dyDescent="0.15">
      <c r="A9" s="37" t="s">
        <v>509</v>
      </c>
      <c r="B9" s="45"/>
      <c r="C9" s="39"/>
      <c r="D9" s="40"/>
      <c r="E9" s="41"/>
      <c r="F9" s="164"/>
      <c r="G9" s="164"/>
      <c r="H9" s="164"/>
      <c r="I9" s="164"/>
      <c r="J9" s="41"/>
      <c r="K9" s="164"/>
      <c r="L9" s="164"/>
      <c r="M9" s="165"/>
    </row>
    <row r="10" spans="1:15" s="34" customFormat="1" ht="21.95" customHeight="1" x14ac:dyDescent="0.15">
      <c r="A10" s="37" t="s">
        <v>549</v>
      </c>
      <c r="B10" s="46" t="s">
        <v>512</v>
      </c>
      <c r="C10" s="39">
        <v>1</v>
      </c>
      <c r="D10" s="40" t="s">
        <v>61</v>
      </c>
      <c r="E10" s="41"/>
      <c r="F10" s="164"/>
      <c r="G10" s="164"/>
      <c r="H10" s="164"/>
      <c r="I10" s="164"/>
      <c r="J10" s="41"/>
      <c r="K10" s="164"/>
      <c r="L10" s="164">
        <f t="shared" ref="L10:L11" si="0">F10+H10+J10</f>
        <v>0</v>
      </c>
      <c r="M10" s="165"/>
    </row>
    <row r="11" spans="1:15" s="34" customFormat="1" ht="21.95" customHeight="1" x14ac:dyDescent="0.15">
      <c r="A11" s="37" t="s">
        <v>510</v>
      </c>
      <c r="B11" s="38" t="s">
        <v>493</v>
      </c>
      <c r="C11" s="39">
        <v>1</v>
      </c>
      <c r="D11" s="40" t="s">
        <v>61</v>
      </c>
      <c r="E11" s="41"/>
      <c r="F11" s="164"/>
      <c r="G11" s="164"/>
      <c r="H11" s="164"/>
      <c r="I11" s="164"/>
      <c r="J11" s="41"/>
      <c r="K11" s="164"/>
      <c r="L11" s="164">
        <f t="shared" si="0"/>
        <v>0</v>
      </c>
      <c r="M11" s="165"/>
    </row>
    <row r="12" spans="1:15" s="34" customFormat="1" ht="21.95" customHeight="1" x14ac:dyDescent="0.15">
      <c r="A12" s="37"/>
      <c r="B12" s="46"/>
      <c r="C12" s="39"/>
      <c r="D12" s="40"/>
      <c r="E12" s="41"/>
      <c r="F12" s="164"/>
      <c r="G12" s="164"/>
      <c r="H12" s="164"/>
      <c r="I12" s="164"/>
      <c r="J12" s="164"/>
      <c r="K12" s="164"/>
      <c r="L12" s="164"/>
      <c r="M12" s="165"/>
    </row>
    <row r="13" spans="1:15" s="34" customFormat="1" ht="21.95" customHeight="1" x14ac:dyDescent="0.15">
      <c r="A13" s="37"/>
      <c r="B13" s="46"/>
      <c r="C13" s="39"/>
      <c r="D13" s="40"/>
      <c r="E13" s="41"/>
      <c r="F13" s="164"/>
      <c r="G13" s="164"/>
      <c r="H13" s="164"/>
      <c r="I13" s="164"/>
      <c r="J13" s="164"/>
      <c r="K13" s="164"/>
      <c r="L13" s="164"/>
      <c r="M13" s="165"/>
      <c r="O13" s="47"/>
    </row>
    <row r="14" spans="1:15" s="34" customFormat="1" ht="21.95" customHeight="1" x14ac:dyDescent="0.15">
      <c r="A14" s="37"/>
      <c r="B14" s="45"/>
      <c r="C14" s="39"/>
      <c r="D14" s="40"/>
      <c r="E14" s="41"/>
      <c r="F14" s="164"/>
      <c r="G14" s="164"/>
      <c r="H14" s="164"/>
      <c r="I14" s="164"/>
      <c r="J14" s="41"/>
      <c r="K14" s="164"/>
      <c r="L14" s="164"/>
      <c r="M14" s="165"/>
    </row>
    <row r="15" spans="1:15" s="34" customFormat="1" ht="21.95" customHeight="1" x14ac:dyDescent="0.15">
      <c r="A15" s="37"/>
      <c r="B15" s="45"/>
      <c r="C15" s="39"/>
      <c r="D15" s="40"/>
      <c r="E15" s="41"/>
      <c r="F15" s="164"/>
      <c r="G15" s="164"/>
      <c r="H15" s="164"/>
      <c r="I15" s="164"/>
      <c r="J15" s="41"/>
      <c r="K15" s="164"/>
      <c r="L15" s="164"/>
      <c r="M15" s="165"/>
    </row>
    <row r="16" spans="1:15" s="34" customFormat="1" ht="21.95" customHeight="1" x14ac:dyDescent="0.15">
      <c r="A16" s="37"/>
      <c r="B16" s="45"/>
      <c r="C16" s="39"/>
      <c r="D16" s="40"/>
      <c r="E16" s="41"/>
      <c r="F16" s="164"/>
      <c r="G16" s="164"/>
      <c r="H16" s="164"/>
      <c r="I16" s="164"/>
      <c r="J16" s="41"/>
      <c r="K16" s="164"/>
      <c r="L16" s="164"/>
      <c r="M16" s="165"/>
    </row>
    <row r="17" spans="1:13" s="34" customFormat="1" ht="21.95" customHeight="1" x14ac:dyDescent="0.15">
      <c r="A17" s="37"/>
      <c r="B17" s="45"/>
      <c r="C17" s="39"/>
      <c r="D17" s="40"/>
      <c r="E17" s="41"/>
      <c r="F17" s="164"/>
      <c r="G17" s="164"/>
      <c r="H17" s="164"/>
      <c r="I17" s="164"/>
      <c r="J17" s="41"/>
      <c r="K17" s="164"/>
      <c r="L17" s="164"/>
      <c r="M17" s="165"/>
    </row>
    <row r="18" spans="1:13" s="34" customFormat="1" ht="21.95" customHeight="1" x14ac:dyDescent="0.15">
      <c r="A18" s="37"/>
      <c r="B18" s="45"/>
      <c r="C18" s="39"/>
      <c r="D18" s="40"/>
      <c r="E18" s="41"/>
      <c r="F18" s="164"/>
      <c r="G18" s="164"/>
      <c r="H18" s="164"/>
      <c r="I18" s="164"/>
      <c r="J18" s="41"/>
      <c r="K18" s="164"/>
      <c r="L18" s="164"/>
      <c r="M18" s="165"/>
    </row>
    <row r="19" spans="1:13" s="34" customFormat="1" ht="21.95" customHeight="1" x14ac:dyDescent="0.15">
      <c r="A19" s="44"/>
      <c r="B19" s="45"/>
      <c r="C19" s="39"/>
      <c r="D19" s="40"/>
      <c r="E19" s="41"/>
      <c r="F19" s="164"/>
      <c r="G19" s="164"/>
      <c r="H19" s="164"/>
      <c r="I19" s="164"/>
      <c r="J19" s="164"/>
      <c r="K19" s="164"/>
      <c r="L19" s="164"/>
      <c r="M19" s="165"/>
    </row>
    <row r="20" spans="1:13" s="34" customFormat="1" ht="21.95" customHeight="1" x14ac:dyDescent="0.15">
      <c r="A20" s="44"/>
      <c r="B20" s="45"/>
      <c r="C20" s="39"/>
      <c r="D20" s="40"/>
      <c r="E20" s="41"/>
      <c r="F20" s="164"/>
      <c r="G20" s="164"/>
      <c r="H20" s="164"/>
      <c r="I20" s="164"/>
      <c r="J20" s="164"/>
      <c r="K20" s="164"/>
      <c r="L20" s="164"/>
      <c r="M20" s="165"/>
    </row>
    <row r="21" spans="1:13" s="34" customFormat="1" ht="21.95" customHeight="1" x14ac:dyDescent="0.15">
      <c r="A21" s="44"/>
      <c r="B21" s="45"/>
      <c r="C21" s="39"/>
      <c r="D21" s="40"/>
      <c r="E21" s="41"/>
      <c r="F21" s="164"/>
      <c r="G21" s="164"/>
      <c r="H21" s="164"/>
      <c r="I21" s="164"/>
      <c r="J21" s="164"/>
      <c r="K21" s="164"/>
      <c r="L21" s="164"/>
      <c r="M21" s="165"/>
    </row>
    <row r="22" spans="1:13" s="34" customFormat="1" ht="21.95" customHeight="1" x14ac:dyDescent="0.15">
      <c r="A22" s="44"/>
      <c r="B22" s="45"/>
      <c r="C22" s="39"/>
      <c r="D22" s="40"/>
      <c r="E22" s="41"/>
      <c r="F22" s="164"/>
      <c r="G22" s="164"/>
      <c r="H22" s="164"/>
      <c r="I22" s="164"/>
      <c r="J22" s="164"/>
      <c r="K22" s="164"/>
      <c r="L22" s="164"/>
      <c r="M22" s="165"/>
    </row>
    <row r="23" spans="1:13" s="34" customFormat="1" ht="21.95" customHeight="1" x14ac:dyDescent="0.15">
      <c r="A23" s="44"/>
      <c r="B23" s="45"/>
      <c r="C23" s="39"/>
      <c r="D23" s="40"/>
      <c r="E23" s="41"/>
      <c r="F23" s="164"/>
      <c r="G23" s="164"/>
      <c r="H23" s="164"/>
      <c r="I23" s="164"/>
      <c r="J23" s="164"/>
      <c r="K23" s="164"/>
      <c r="L23" s="164"/>
      <c r="M23" s="165"/>
    </row>
    <row r="24" spans="1:13" s="34" customFormat="1" ht="21.95" customHeight="1" x14ac:dyDescent="0.15">
      <c r="A24" s="44"/>
      <c r="B24" s="45"/>
      <c r="C24" s="39"/>
      <c r="D24" s="40"/>
      <c r="E24" s="41"/>
      <c r="F24" s="164"/>
      <c r="G24" s="164"/>
      <c r="H24" s="164"/>
      <c r="I24" s="164"/>
      <c r="J24" s="164"/>
      <c r="K24" s="164"/>
      <c r="L24" s="164"/>
      <c r="M24" s="165"/>
    </row>
    <row r="25" spans="1:13" s="34" customFormat="1" ht="21.95" customHeight="1" x14ac:dyDescent="0.15">
      <c r="A25" s="44"/>
      <c r="B25" s="45"/>
      <c r="C25" s="39"/>
      <c r="D25" s="40"/>
      <c r="E25" s="41"/>
      <c r="F25" s="164"/>
      <c r="G25" s="164"/>
      <c r="H25" s="164"/>
      <c r="I25" s="164"/>
      <c r="J25" s="164"/>
      <c r="K25" s="164"/>
      <c r="L25" s="164"/>
      <c r="M25" s="165"/>
    </row>
    <row r="26" spans="1:13" s="34" customFormat="1" ht="21.95" customHeight="1" x14ac:dyDescent="0.15">
      <c r="A26" s="44"/>
      <c r="B26" s="45"/>
      <c r="C26" s="39"/>
      <c r="D26" s="40"/>
      <c r="E26" s="41"/>
      <c r="F26" s="164"/>
      <c r="G26" s="164"/>
      <c r="H26" s="164"/>
      <c r="I26" s="164"/>
      <c r="J26" s="164"/>
      <c r="K26" s="164"/>
      <c r="L26" s="164"/>
      <c r="M26" s="165"/>
    </row>
    <row r="27" spans="1:13" s="34" customFormat="1" ht="21.95" customHeight="1" x14ac:dyDescent="0.15">
      <c r="A27" s="44"/>
      <c r="B27" s="45"/>
      <c r="C27" s="39"/>
      <c r="D27" s="40"/>
      <c r="E27" s="41"/>
      <c r="F27" s="164"/>
      <c r="G27" s="164"/>
      <c r="H27" s="164"/>
      <c r="I27" s="164"/>
      <c r="J27" s="164"/>
      <c r="K27" s="164"/>
      <c r="L27" s="164"/>
      <c r="M27" s="165"/>
    </row>
    <row r="28" spans="1:13" s="34" customFormat="1" ht="21.95" customHeight="1" x14ac:dyDescent="0.15">
      <c r="A28" s="44"/>
      <c r="B28" s="45"/>
      <c r="C28" s="39"/>
      <c r="D28" s="40"/>
      <c r="E28" s="41"/>
      <c r="F28" s="164"/>
      <c r="G28" s="164"/>
      <c r="H28" s="164"/>
      <c r="I28" s="164"/>
      <c r="J28" s="164"/>
      <c r="K28" s="164"/>
      <c r="L28" s="164"/>
      <c r="M28" s="165"/>
    </row>
    <row r="29" spans="1:13" s="34" customFormat="1" ht="21.95" customHeight="1" x14ac:dyDescent="0.15">
      <c r="A29" s="37"/>
      <c r="B29" s="38"/>
      <c r="C29" s="48"/>
      <c r="D29" s="49"/>
      <c r="E29" s="50"/>
      <c r="F29" s="166"/>
      <c r="G29" s="166"/>
      <c r="H29" s="166"/>
      <c r="I29" s="166"/>
      <c r="J29" s="166"/>
      <c r="K29" s="166"/>
      <c r="L29" s="166"/>
      <c r="M29" s="167"/>
    </row>
    <row r="30" spans="1:13" s="34" customFormat="1" ht="21.95" customHeight="1" x14ac:dyDescent="0.15">
      <c r="A30" s="52" t="s">
        <v>62</v>
      </c>
      <c r="B30" s="53"/>
      <c r="C30" s="54"/>
      <c r="D30" s="55"/>
      <c r="E30" s="56"/>
      <c r="F30" s="57">
        <f>SUM(F7:F13)</f>
        <v>0</v>
      </c>
      <c r="G30" s="57"/>
      <c r="H30" s="57">
        <f>SUM(H7:H15)</f>
        <v>0</v>
      </c>
      <c r="I30" s="57"/>
      <c r="J30" s="57"/>
      <c r="K30" s="57"/>
      <c r="L30" s="57">
        <f>SUM(J30,H30,F30)</f>
        <v>0</v>
      </c>
      <c r="M30" s="58"/>
    </row>
    <row r="32" spans="1:13" x14ac:dyDescent="0.15">
      <c r="F32" s="59"/>
    </row>
    <row r="34" spans="8:8" x14ac:dyDescent="0.15">
      <c r="H34" s="60"/>
    </row>
  </sheetData>
  <mergeCells count="6">
    <mergeCell ref="A1:M1"/>
    <mergeCell ref="A4:A5"/>
    <mergeCell ref="B4:B5"/>
    <mergeCell ref="C4:C5"/>
    <mergeCell ref="D4:D5"/>
    <mergeCell ref="M4:M5"/>
  </mergeCells>
  <phoneticPr fontId="2" type="noConversion"/>
  <printOptions horizontalCentered="1"/>
  <pageMargins left="0.19685039370078741" right="0.19685039370078741" top="0.47" bottom="0.42" header="0.19685039370078741" footer="0.19685039370078741"/>
  <pageSetup paperSize="9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2"/>
  <sheetViews>
    <sheetView view="pageBreakPreview" zoomScaleNormal="100" zoomScaleSheetLayoutView="100" workbookViewId="0">
      <selection activeCell="G18" sqref="G18"/>
    </sheetView>
  </sheetViews>
  <sheetFormatPr defaultRowHeight="12" x14ac:dyDescent="0.15"/>
  <cols>
    <col min="1" max="1" width="27.21875" style="66" customWidth="1"/>
    <col min="2" max="2" width="16.77734375" style="152" customWidth="1"/>
    <col min="3" max="4" width="6.77734375" style="153" customWidth="1"/>
    <col min="5" max="5" width="6.77734375" style="154" customWidth="1"/>
    <col min="6" max="6" width="9.77734375" style="155" customWidth="1"/>
    <col min="7" max="7" width="13.33203125" style="156" customWidth="1"/>
    <col min="8" max="8" width="9.5546875" style="156" customWidth="1"/>
    <col min="9" max="9" width="13.5546875" style="156" customWidth="1"/>
    <col min="10" max="10" width="8.77734375" style="156" customWidth="1"/>
    <col min="11" max="11" width="12.77734375" style="156" customWidth="1"/>
    <col min="12" max="12" width="8.77734375" style="156" customWidth="1"/>
    <col min="13" max="13" width="13.5546875" style="156" customWidth="1"/>
    <col min="14" max="14" width="8.77734375" style="157" customWidth="1"/>
    <col min="15" max="16" width="7.6640625" style="66" customWidth="1"/>
    <col min="17" max="17" width="11.21875" style="66" customWidth="1"/>
    <col min="18" max="18" width="10.5546875" style="66" customWidth="1"/>
    <col min="19" max="19" width="7.109375" style="66" customWidth="1"/>
    <col min="20" max="20" width="7.6640625" style="66" customWidth="1"/>
    <col min="21" max="21" width="9.33203125" style="66" customWidth="1"/>
    <col min="22" max="256" width="8.88671875" style="66"/>
    <col min="257" max="257" width="27.21875" style="66" customWidth="1"/>
    <col min="258" max="258" width="16.77734375" style="66" customWidth="1"/>
    <col min="259" max="261" width="6.77734375" style="66" customWidth="1"/>
    <col min="262" max="262" width="9.77734375" style="66" customWidth="1"/>
    <col min="263" max="263" width="13.33203125" style="66" customWidth="1"/>
    <col min="264" max="264" width="9.5546875" style="66" customWidth="1"/>
    <col min="265" max="265" width="13.5546875" style="66" customWidth="1"/>
    <col min="266" max="266" width="8.77734375" style="66" customWidth="1"/>
    <col min="267" max="267" width="12.77734375" style="66" customWidth="1"/>
    <col min="268" max="268" width="8.77734375" style="66" customWidth="1"/>
    <col min="269" max="269" width="13.5546875" style="66" customWidth="1"/>
    <col min="270" max="270" width="8.77734375" style="66" customWidth="1"/>
    <col min="271" max="272" width="7.6640625" style="66" customWidth="1"/>
    <col min="273" max="273" width="11.21875" style="66" customWidth="1"/>
    <col min="274" max="274" width="10.5546875" style="66" customWidth="1"/>
    <col min="275" max="275" width="7.109375" style="66" customWidth="1"/>
    <col min="276" max="276" width="7.6640625" style="66" customWidth="1"/>
    <col min="277" max="277" width="9.33203125" style="66" customWidth="1"/>
    <col min="278" max="512" width="8.88671875" style="66"/>
    <col min="513" max="513" width="27.21875" style="66" customWidth="1"/>
    <col min="514" max="514" width="16.77734375" style="66" customWidth="1"/>
    <col min="515" max="517" width="6.77734375" style="66" customWidth="1"/>
    <col min="518" max="518" width="9.77734375" style="66" customWidth="1"/>
    <col min="519" max="519" width="13.33203125" style="66" customWidth="1"/>
    <col min="520" max="520" width="9.5546875" style="66" customWidth="1"/>
    <col min="521" max="521" width="13.5546875" style="66" customWidth="1"/>
    <col min="522" max="522" width="8.77734375" style="66" customWidth="1"/>
    <col min="523" max="523" width="12.77734375" style="66" customWidth="1"/>
    <col min="524" max="524" width="8.77734375" style="66" customWidth="1"/>
    <col min="525" max="525" width="13.5546875" style="66" customWidth="1"/>
    <col min="526" max="526" width="8.77734375" style="66" customWidth="1"/>
    <col min="527" max="528" width="7.6640625" style="66" customWidth="1"/>
    <col min="529" max="529" width="11.21875" style="66" customWidth="1"/>
    <col min="530" max="530" width="10.5546875" style="66" customWidth="1"/>
    <col min="531" max="531" width="7.109375" style="66" customWidth="1"/>
    <col min="532" max="532" width="7.6640625" style="66" customWidth="1"/>
    <col min="533" max="533" width="9.33203125" style="66" customWidth="1"/>
    <col min="534" max="768" width="8.88671875" style="66"/>
    <col min="769" max="769" width="27.21875" style="66" customWidth="1"/>
    <col min="770" max="770" width="16.77734375" style="66" customWidth="1"/>
    <col min="771" max="773" width="6.77734375" style="66" customWidth="1"/>
    <col min="774" max="774" width="9.77734375" style="66" customWidth="1"/>
    <col min="775" max="775" width="13.33203125" style="66" customWidth="1"/>
    <col min="776" max="776" width="9.5546875" style="66" customWidth="1"/>
    <col min="777" max="777" width="13.5546875" style="66" customWidth="1"/>
    <col min="778" max="778" width="8.77734375" style="66" customWidth="1"/>
    <col min="779" max="779" width="12.77734375" style="66" customWidth="1"/>
    <col min="780" max="780" width="8.77734375" style="66" customWidth="1"/>
    <col min="781" max="781" width="13.5546875" style="66" customWidth="1"/>
    <col min="782" max="782" width="8.77734375" style="66" customWidth="1"/>
    <col min="783" max="784" width="7.6640625" style="66" customWidth="1"/>
    <col min="785" max="785" width="11.21875" style="66" customWidth="1"/>
    <col min="786" max="786" width="10.5546875" style="66" customWidth="1"/>
    <col min="787" max="787" width="7.109375" style="66" customWidth="1"/>
    <col min="788" max="788" width="7.6640625" style="66" customWidth="1"/>
    <col min="789" max="789" width="9.33203125" style="66" customWidth="1"/>
    <col min="790" max="1024" width="8.88671875" style="66"/>
    <col min="1025" max="1025" width="27.21875" style="66" customWidth="1"/>
    <col min="1026" max="1026" width="16.77734375" style="66" customWidth="1"/>
    <col min="1027" max="1029" width="6.77734375" style="66" customWidth="1"/>
    <col min="1030" max="1030" width="9.77734375" style="66" customWidth="1"/>
    <col min="1031" max="1031" width="13.33203125" style="66" customWidth="1"/>
    <col min="1032" max="1032" width="9.5546875" style="66" customWidth="1"/>
    <col min="1033" max="1033" width="13.5546875" style="66" customWidth="1"/>
    <col min="1034" max="1034" width="8.77734375" style="66" customWidth="1"/>
    <col min="1035" max="1035" width="12.77734375" style="66" customWidth="1"/>
    <col min="1036" max="1036" width="8.77734375" style="66" customWidth="1"/>
    <col min="1037" max="1037" width="13.5546875" style="66" customWidth="1"/>
    <col min="1038" max="1038" width="8.77734375" style="66" customWidth="1"/>
    <col min="1039" max="1040" width="7.6640625" style="66" customWidth="1"/>
    <col min="1041" max="1041" width="11.21875" style="66" customWidth="1"/>
    <col min="1042" max="1042" width="10.5546875" style="66" customWidth="1"/>
    <col min="1043" max="1043" width="7.109375" style="66" customWidth="1"/>
    <col min="1044" max="1044" width="7.6640625" style="66" customWidth="1"/>
    <col min="1045" max="1045" width="9.33203125" style="66" customWidth="1"/>
    <col min="1046" max="1280" width="8.88671875" style="66"/>
    <col min="1281" max="1281" width="27.21875" style="66" customWidth="1"/>
    <col min="1282" max="1282" width="16.77734375" style="66" customWidth="1"/>
    <col min="1283" max="1285" width="6.77734375" style="66" customWidth="1"/>
    <col min="1286" max="1286" width="9.77734375" style="66" customWidth="1"/>
    <col min="1287" max="1287" width="13.33203125" style="66" customWidth="1"/>
    <col min="1288" max="1288" width="9.5546875" style="66" customWidth="1"/>
    <col min="1289" max="1289" width="13.5546875" style="66" customWidth="1"/>
    <col min="1290" max="1290" width="8.77734375" style="66" customWidth="1"/>
    <col min="1291" max="1291" width="12.77734375" style="66" customWidth="1"/>
    <col min="1292" max="1292" width="8.77734375" style="66" customWidth="1"/>
    <col min="1293" max="1293" width="13.5546875" style="66" customWidth="1"/>
    <col min="1294" max="1294" width="8.77734375" style="66" customWidth="1"/>
    <col min="1295" max="1296" width="7.6640625" style="66" customWidth="1"/>
    <col min="1297" max="1297" width="11.21875" style="66" customWidth="1"/>
    <col min="1298" max="1298" width="10.5546875" style="66" customWidth="1"/>
    <col min="1299" max="1299" width="7.109375" style="66" customWidth="1"/>
    <col min="1300" max="1300" width="7.6640625" style="66" customWidth="1"/>
    <col min="1301" max="1301" width="9.33203125" style="66" customWidth="1"/>
    <col min="1302" max="1536" width="8.88671875" style="66"/>
    <col min="1537" max="1537" width="27.21875" style="66" customWidth="1"/>
    <col min="1538" max="1538" width="16.77734375" style="66" customWidth="1"/>
    <col min="1539" max="1541" width="6.77734375" style="66" customWidth="1"/>
    <col min="1542" max="1542" width="9.77734375" style="66" customWidth="1"/>
    <col min="1543" max="1543" width="13.33203125" style="66" customWidth="1"/>
    <col min="1544" max="1544" width="9.5546875" style="66" customWidth="1"/>
    <col min="1545" max="1545" width="13.5546875" style="66" customWidth="1"/>
    <col min="1546" max="1546" width="8.77734375" style="66" customWidth="1"/>
    <col min="1547" max="1547" width="12.77734375" style="66" customWidth="1"/>
    <col min="1548" max="1548" width="8.77734375" style="66" customWidth="1"/>
    <col min="1549" max="1549" width="13.5546875" style="66" customWidth="1"/>
    <col min="1550" max="1550" width="8.77734375" style="66" customWidth="1"/>
    <col min="1551" max="1552" width="7.6640625" style="66" customWidth="1"/>
    <col min="1553" max="1553" width="11.21875" style="66" customWidth="1"/>
    <col min="1554" max="1554" width="10.5546875" style="66" customWidth="1"/>
    <col min="1555" max="1555" width="7.109375" style="66" customWidth="1"/>
    <col min="1556" max="1556" width="7.6640625" style="66" customWidth="1"/>
    <col min="1557" max="1557" width="9.33203125" style="66" customWidth="1"/>
    <col min="1558" max="1792" width="8.88671875" style="66"/>
    <col min="1793" max="1793" width="27.21875" style="66" customWidth="1"/>
    <col min="1794" max="1794" width="16.77734375" style="66" customWidth="1"/>
    <col min="1795" max="1797" width="6.77734375" style="66" customWidth="1"/>
    <col min="1798" max="1798" width="9.77734375" style="66" customWidth="1"/>
    <col min="1799" max="1799" width="13.33203125" style="66" customWidth="1"/>
    <col min="1800" max="1800" width="9.5546875" style="66" customWidth="1"/>
    <col min="1801" max="1801" width="13.5546875" style="66" customWidth="1"/>
    <col min="1802" max="1802" width="8.77734375" style="66" customWidth="1"/>
    <col min="1803" max="1803" width="12.77734375" style="66" customWidth="1"/>
    <col min="1804" max="1804" width="8.77734375" style="66" customWidth="1"/>
    <col min="1805" max="1805" width="13.5546875" style="66" customWidth="1"/>
    <col min="1806" max="1806" width="8.77734375" style="66" customWidth="1"/>
    <col min="1807" max="1808" width="7.6640625" style="66" customWidth="1"/>
    <col min="1809" max="1809" width="11.21875" style="66" customWidth="1"/>
    <col min="1810" max="1810" width="10.5546875" style="66" customWidth="1"/>
    <col min="1811" max="1811" width="7.109375" style="66" customWidth="1"/>
    <col min="1812" max="1812" width="7.6640625" style="66" customWidth="1"/>
    <col min="1813" max="1813" width="9.33203125" style="66" customWidth="1"/>
    <col min="1814" max="2048" width="8.88671875" style="66"/>
    <col min="2049" max="2049" width="27.21875" style="66" customWidth="1"/>
    <col min="2050" max="2050" width="16.77734375" style="66" customWidth="1"/>
    <col min="2051" max="2053" width="6.77734375" style="66" customWidth="1"/>
    <col min="2054" max="2054" width="9.77734375" style="66" customWidth="1"/>
    <col min="2055" max="2055" width="13.33203125" style="66" customWidth="1"/>
    <col min="2056" max="2056" width="9.5546875" style="66" customWidth="1"/>
    <col min="2057" max="2057" width="13.5546875" style="66" customWidth="1"/>
    <col min="2058" max="2058" width="8.77734375" style="66" customWidth="1"/>
    <col min="2059" max="2059" width="12.77734375" style="66" customWidth="1"/>
    <col min="2060" max="2060" width="8.77734375" style="66" customWidth="1"/>
    <col min="2061" max="2061" width="13.5546875" style="66" customWidth="1"/>
    <col min="2062" max="2062" width="8.77734375" style="66" customWidth="1"/>
    <col min="2063" max="2064" width="7.6640625" style="66" customWidth="1"/>
    <col min="2065" max="2065" width="11.21875" style="66" customWidth="1"/>
    <col min="2066" max="2066" width="10.5546875" style="66" customWidth="1"/>
    <col min="2067" max="2067" width="7.109375" style="66" customWidth="1"/>
    <col min="2068" max="2068" width="7.6640625" style="66" customWidth="1"/>
    <col min="2069" max="2069" width="9.33203125" style="66" customWidth="1"/>
    <col min="2070" max="2304" width="8.88671875" style="66"/>
    <col min="2305" max="2305" width="27.21875" style="66" customWidth="1"/>
    <col min="2306" max="2306" width="16.77734375" style="66" customWidth="1"/>
    <col min="2307" max="2309" width="6.77734375" style="66" customWidth="1"/>
    <col min="2310" max="2310" width="9.77734375" style="66" customWidth="1"/>
    <col min="2311" max="2311" width="13.33203125" style="66" customWidth="1"/>
    <col min="2312" max="2312" width="9.5546875" style="66" customWidth="1"/>
    <col min="2313" max="2313" width="13.5546875" style="66" customWidth="1"/>
    <col min="2314" max="2314" width="8.77734375" style="66" customWidth="1"/>
    <col min="2315" max="2315" width="12.77734375" style="66" customWidth="1"/>
    <col min="2316" max="2316" width="8.77734375" style="66" customWidth="1"/>
    <col min="2317" max="2317" width="13.5546875" style="66" customWidth="1"/>
    <col min="2318" max="2318" width="8.77734375" style="66" customWidth="1"/>
    <col min="2319" max="2320" width="7.6640625" style="66" customWidth="1"/>
    <col min="2321" max="2321" width="11.21875" style="66" customWidth="1"/>
    <col min="2322" max="2322" width="10.5546875" style="66" customWidth="1"/>
    <col min="2323" max="2323" width="7.109375" style="66" customWidth="1"/>
    <col min="2324" max="2324" width="7.6640625" style="66" customWidth="1"/>
    <col min="2325" max="2325" width="9.33203125" style="66" customWidth="1"/>
    <col min="2326" max="2560" width="8.88671875" style="66"/>
    <col min="2561" max="2561" width="27.21875" style="66" customWidth="1"/>
    <col min="2562" max="2562" width="16.77734375" style="66" customWidth="1"/>
    <col min="2563" max="2565" width="6.77734375" style="66" customWidth="1"/>
    <col min="2566" max="2566" width="9.77734375" style="66" customWidth="1"/>
    <col min="2567" max="2567" width="13.33203125" style="66" customWidth="1"/>
    <col min="2568" max="2568" width="9.5546875" style="66" customWidth="1"/>
    <col min="2569" max="2569" width="13.5546875" style="66" customWidth="1"/>
    <col min="2570" max="2570" width="8.77734375" style="66" customWidth="1"/>
    <col min="2571" max="2571" width="12.77734375" style="66" customWidth="1"/>
    <col min="2572" max="2572" width="8.77734375" style="66" customWidth="1"/>
    <col min="2573" max="2573" width="13.5546875" style="66" customWidth="1"/>
    <col min="2574" max="2574" width="8.77734375" style="66" customWidth="1"/>
    <col min="2575" max="2576" width="7.6640625" style="66" customWidth="1"/>
    <col min="2577" max="2577" width="11.21875" style="66" customWidth="1"/>
    <col min="2578" max="2578" width="10.5546875" style="66" customWidth="1"/>
    <col min="2579" max="2579" width="7.109375" style="66" customWidth="1"/>
    <col min="2580" max="2580" width="7.6640625" style="66" customWidth="1"/>
    <col min="2581" max="2581" width="9.33203125" style="66" customWidth="1"/>
    <col min="2582" max="2816" width="8.88671875" style="66"/>
    <col min="2817" max="2817" width="27.21875" style="66" customWidth="1"/>
    <col min="2818" max="2818" width="16.77734375" style="66" customWidth="1"/>
    <col min="2819" max="2821" width="6.77734375" style="66" customWidth="1"/>
    <col min="2822" max="2822" width="9.77734375" style="66" customWidth="1"/>
    <col min="2823" max="2823" width="13.33203125" style="66" customWidth="1"/>
    <col min="2824" max="2824" width="9.5546875" style="66" customWidth="1"/>
    <col min="2825" max="2825" width="13.5546875" style="66" customWidth="1"/>
    <col min="2826" max="2826" width="8.77734375" style="66" customWidth="1"/>
    <col min="2827" max="2827" width="12.77734375" style="66" customWidth="1"/>
    <col min="2828" max="2828" width="8.77734375" style="66" customWidth="1"/>
    <col min="2829" max="2829" width="13.5546875" style="66" customWidth="1"/>
    <col min="2830" max="2830" width="8.77734375" style="66" customWidth="1"/>
    <col min="2831" max="2832" width="7.6640625" style="66" customWidth="1"/>
    <col min="2833" max="2833" width="11.21875" style="66" customWidth="1"/>
    <col min="2834" max="2834" width="10.5546875" style="66" customWidth="1"/>
    <col min="2835" max="2835" width="7.109375" style="66" customWidth="1"/>
    <col min="2836" max="2836" width="7.6640625" style="66" customWidth="1"/>
    <col min="2837" max="2837" width="9.33203125" style="66" customWidth="1"/>
    <col min="2838" max="3072" width="8.88671875" style="66"/>
    <col min="3073" max="3073" width="27.21875" style="66" customWidth="1"/>
    <col min="3074" max="3074" width="16.77734375" style="66" customWidth="1"/>
    <col min="3075" max="3077" width="6.77734375" style="66" customWidth="1"/>
    <col min="3078" max="3078" width="9.77734375" style="66" customWidth="1"/>
    <col min="3079" max="3079" width="13.33203125" style="66" customWidth="1"/>
    <col min="3080" max="3080" width="9.5546875" style="66" customWidth="1"/>
    <col min="3081" max="3081" width="13.5546875" style="66" customWidth="1"/>
    <col min="3082" max="3082" width="8.77734375" style="66" customWidth="1"/>
    <col min="3083" max="3083" width="12.77734375" style="66" customWidth="1"/>
    <col min="3084" max="3084" width="8.77734375" style="66" customWidth="1"/>
    <col min="3085" max="3085" width="13.5546875" style="66" customWidth="1"/>
    <col min="3086" max="3086" width="8.77734375" style="66" customWidth="1"/>
    <col min="3087" max="3088" width="7.6640625" style="66" customWidth="1"/>
    <col min="3089" max="3089" width="11.21875" style="66" customWidth="1"/>
    <col min="3090" max="3090" width="10.5546875" style="66" customWidth="1"/>
    <col min="3091" max="3091" width="7.109375" style="66" customWidth="1"/>
    <col min="3092" max="3092" width="7.6640625" style="66" customWidth="1"/>
    <col min="3093" max="3093" width="9.33203125" style="66" customWidth="1"/>
    <col min="3094" max="3328" width="8.88671875" style="66"/>
    <col min="3329" max="3329" width="27.21875" style="66" customWidth="1"/>
    <col min="3330" max="3330" width="16.77734375" style="66" customWidth="1"/>
    <col min="3331" max="3333" width="6.77734375" style="66" customWidth="1"/>
    <col min="3334" max="3334" width="9.77734375" style="66" customWidth="1"/>
    <col min="3335" max="3335" width="13.33203125" style="66" customWidth="1"/>
    <col min="3336" max="3336" width="9.5546875" style="66" customWidth="1"/>
    <col min="3337" max="3337" width="13.5546875" style="66" customWidth="1"/>
    <col min="3338" max="3338" width="8.77734375" style="66" customWidth="1"/>
    <col min="3339" max="3339" width="12.77734375" style="66" customWidth="1"/>
    <col min="3340" max="3340" width="8.77734375" style="66" customWidth="1"/>
    <col min="3341" max="3341" width="13.5546875" style="66" customWidth="1"/>
    <col min="3342" max="3342" width="8.77734375" style="66" customWidth="1"/>
    <col min="3343" max="3344" width="7.6640625" style="66" customWidth="1"/>
    <col min="3345" max="3345" width="11.21875" style="66" customWidth="1"/>
    <col min="3346" max="3346" width="10.5546875" style="66" customWidth="1"/>
    <col min="3347" max="3347" width="7.109375" style="66" customWidth="1"/>
    <col min="3348" max="3348" width="7.6640625" style="66" customWidth="1"/>
    <col min="3349" max="3349" width="9.33203125" style="66" customWidth="1"/>
    <col min="3350" max="3584" width="8.88671875" style="66"/>
    <col min="3585" max="3585" width="27.21875" style="66" customWidth="1"/>
    <col min="3586" max="3586" width="16.77734375" style="66" customWidth="1"/>
    <col min="3587" max="3589" width="6.77734375" style="66" customWidth="1"/>
    <col min="3590" max="3590" width="9.77734375" style="66" customWidth="1"/>
    <col min="3591" max="3591" width="13.33203125" style="66" customWidth="1"/>
    <col min="3592" max="3592" width="9.5546875" style="66" customWidth="1"/>
    <col min="3593" max="3593" width="13.5546875" style="66" customWidth="1"/>
    <col min="3594" max="3594" width="8.77734375" style="66" customWidth="1"/>
    <col min="3595" max="3595" width="12.77734375" style="66" customWidth="1"/>
    <col min="3596" max="3596" width="8.77734375" style="66" customWidth="1"/>
    <col min="3597" max="3597" width="13.5546875" style="66" customWidth="1"/>
    <col min="3598" max="3598" width="8.77734375" style="66" customWidth="1"/>
    <col min="3599" max="3600" width="7.6640625" style="66" customWidth="1"/>
    <col min="3601" max="3601" width="11.21875" style="66" customWidth="1"/>
    <col min="3602" max="3602" width="10.5546875" style="66" customWidth="1"/>
    <col min="3603" max="3603" width="7.109375" style="66" customWidth="1"/>
    <col min="3604" max="3604" width="7.6640625" style="66" customWidth="1"/>
    <col min="3605" max="3605" width="9.33203125" style="66" customWidth="1"/>
    <col min="3606" max="3840" width="8.88671875" style="66"/>
    <col min="3841" max="3841" width="27.21875" style="66" customWidth="1"/>
    <col min="3842" max="3842" width="16.77734375" style="66" customWidth="1"/>
    <col min="3843" max="3845" width="6.77734375" style="66" customWidth="1"/>
    <col min="3846" max="3846" width="9.77734375" style="66" customWidth="1"/>
    <col min="3847" max="3847" width="13.33203125" style="66" customWidth="1"/>
    <col min="3848" max="3848" width="9.5546875" style="66" customWidth="1"/>
    <col min="3849" max="3849" width="13.5546875" style="66" customWidth="1"/>
    <col min="3850" max="3850" width="8.77734375" style="66" customWidth="1"/>
    <col min="3851" max="3851" width="12.77734375" style="66" customWidth="1"/>
    <col min="3852" max="3852" width="8.77734375" style="66" customWidth="1"/>
    <col min="3853" max="3853" width="13.5546875" style="66" customWidth="1"/>
    <col min="3854" max="3854" width="8.77734375" style="66" customWidth="1"/>
    <col min="3855" max="3856" width="7.6640625" style="66" customWidth="1"/>
    <col min="3857" max="3857" width="11.21875" style="66" customWidth="1"/>
    <col min="3858" max="3858" width="10.5546875" style="66" customWidth="1"/>
    <col min="3859" max="3859" width="7.109375" style="66" customWidth="1"/>
    <col min="3860" max="3860" width="7.6640625" style="66" customWidth="1"/>
    <col min="3861" max="3861" width="9.33203125" style="66" customWidth="1"/>
    <col min="3862" max="4096" width="8.88671875" style="66"/>
    <col min="4097" max="4097" width="27.21875" style="66" customWidth="1"/>
    <col min="4098" max="4098" width="16.77734375" style="66" customWidth="1"/>
    <col min="4099" max="4101" width="6.77734375" style="66" customWidth="1"/>
    <col min="4102" max="4102" width="9.77734375" style="66" customWidth="1"/>
    <col min="4103" max="4103" width="13.33203125" style="66" customWidth="1"/>
    <col min="4104" max="4104" width="9.5546875" style="66" customWidth="1"/>
    <col min="4105" max="4105" width="13.5546875" style="66" customWidth="1"/>
    <col min="4106" max="4106" width="8.77734375" style="66" customWidth="1"/>
    <col min="4107" max="4107" width="12.77734375" style="66" customWidth="1"/>
    <col min="4108" max="4108" width="8.77734375" style="66" customWidth="1"/>
    <col min="4109" max="4109" width="13.5546875" style="66" customWidth="1"/>
    <col min="4110" max="4110" width="8.77734375" style="66" customWidth="1"/>
    <col min="4111" max="4112" width="7.6640625" style="66" customWidth="1"/>
    <col min="4113" max="4113" width="11.21875" style="66" customWidth="1"/>
    <col min="4114" max="4114" width="10.5546875" style="66" customWidth="1"/>
    <col min="4115" max="4115" width="7.109375" style="66" customWidth="1"/>
    <col min="4116" max="4116" width="7.6640625" style="66" customWidth="1"/>
    <col min="4117" max="4117" width="9.33203125" style="66" customWidth="1"/>
    <col min="4118" max="4352" width="8.88671875" style="66"/>
    <col min="4353" max="4353" width="27.21875" style="66" customWidth="1"/>
    <col min="4354" max="4354" width="16.77734375" style="66" customWidth="1"/>
    <col min="4355" max="4357" width="6.77734375" style="66" customWidth="1"/>
    <col min="4358" max="4358" width="9.77734375" style="66" customWidth="1"/>
    <col min="4359" max="4359" width="13.33203125" style="66" customWidth="1"/>
    <col min="4360" max="4360" width="9.5546875" style="66" customWidth="1"/>
    <col min="4361" max="4361" width="13.5546875" style="66" customWidth="1"/>
    <col min="4362" max="4362" width="8.77734375" style="66" customWidth="1"/>
    <col min="4363" max="4363" width="12.77734375" style="66" customWidth="1"/>
    <col min="4364" max="4364" width="8.77734375" style="66" customWidth="1"/>
    <col min="4365" max="4365" width="13.5546875" style="66" customWidth="1"/>
    <col min="4366" max="4366" width="8.77734375" style="66" customWidth="1"/>
    <col min="4367" max="4368" width="7.6640625" style="66" customWidth="1"/>
    <col min="4369" max="4369" width="11.21875" style="66" customWidth="1"/>
    <col min="4370" max="4370" width="10.5546875" style="66" customWidth="1"/>
    <col min="4371" max="4371" width="7.109375" style="66" customWidth="1"/>
    <col min="4372" max="4372" width="7.6640625" style="66" customWidth="1"/>
    <col min="4373" max="4373" width="9.33203125" style="66" customWidth="1"/>
    <col min="4374" max="4608" width="8.88671875" style="66"/>
    <col min="4609" max="4609" width="27.21875" style="66" customWidth="1"/>
    <col min="4610" max="4610" width="16.77734375" style="66" customWidth="1"/>
    <col min="4611" max="4613" width="6.77734375" style="66" customWidth="1"/>
    <col min="4614" max="4614" width="9.77734375" style="66" customWidth="1"/>
    <col min="4615" max="4615" width="13.33203125" style="66" customWidth="1"/>
    <col min="4616" max="4616" width="9.5546875" style="66" customWidth="1"/>
    <col min="4617" max="4617" width="13.5546875" style="66" customWidth="1"/>
    <col min="4618" max="4618" width="8.77734375" style="66" customWidth="1"/>
    <col min="4619" max="4619" width="12.77734375" style="66" customWidth="1"/>
    <col min="4620" max="4620" width="8.77734375" style="66" customWidth="1"/>
    <col min="4621" max="4621" width="13.5546875" style="66" customWidth="1"/>
    <col min="4622" max="4622" width="8.77734375" style="66" customWidth="1"/>
    <col min="4623" max="4624" width="7.6640625" style="66" customWidth="1"/>
    <col min="4625" max="4625" width="11.21875" style="66" customWidth="1"/>
    <col min="4626" max="4626" width="10.5546875" style="66" customWidth="1"/>
    <col min="4627" max="4627" width="7.109375" style="66" customWidth="1"/>
    <col min="4628" max="4628" width="7.6640625" style="66" customWidth="1"/>
    <col min="4629" max="4629" width="9.33203125" style="66" customWidth="1"/>
    <col min="4630" max="4864" width="8.88671875" style="66"/>
    <col min="4865" max="4865" width="27.21875" style="66" customWidth="1"/>
    <col min="4866" max="4866" width="16.77734375" style="66" customWidth="1"/>
    <col min="4867" max="4869" width="6.77734375" style="66" customWidth="1"/>
    <col min="4870" max="4870" width="9.77734375" style="66" customWidth="1"/>
    <col min="4871" max="4871" width="13.33203125" style="66" customWidth="1"/>
    <col min="4872" max="4872" width="9.5546875" style="66" customWidth="1"/>
    <col min="4873" max="4873" width="13.5546875" style="66" customWidth="1"/>
    <col min="4874" max="4874" width="8.77734375" style="66" customWidth="1"/>
    <col min="4875" max="4875" width="12.77734375" style="66" customWidth="1"/>
    <col min="4876" max="4876" width="8.77734375" style="66" customWidth="1"/>
    <col min="4877" max="4877" width="13.5546875" style="66" customWidth="1"/>
    <col min="4878" max="4878" width="8.77734375" style="66" customWidth="1"/>
    <col min="4879" max="4880" width="7.6640625" style="66" customWidth="1"/>
    <col min="4881" max="4881" width="11.21875" style="66" customWidth="1"/>
    <col min="4882" max="4882" width="10.5546875" style="66" customWidth="1"/>
    <col min="4883" max="4883" width="7.109375" style="66" customWidth="1"/>
    <col min="4884" max="4884" width="7.6640625" style="66" customWidth="1"/>
    <col min="4885" max="4885" width="9.33203125" style="66" customWidth="1"/>
    <col min="4886" max="5120" width="8.88671875" style="66"/>
    <col min="5121" max="5121" width="27.21875" style="66" customWidth="1"/>
    <col min="5122" max="5122" width="16.77734375" style="66" customWidth="1"/>
    <col min="5123" max="5125" width="6.77734375" style="66" customWidth="1"/>
    <col min="5126" max="5126" width="9.77734375" style="66" customWidth="1"/>
    <col min="5127" max="5127" width="13.33203125" style="66" customWidth="1"/>
    <col min="5128" max="5128" width="9.5546875" style="66" customWidth="1"/>
    <col min="5129" max="5129" width="13.5546875" style="66" customWidth="1"/>
    <col min="5130" max="5130" width="8.77734375" style="66" customWidth="1"/>
    <col min="5131" max="5131" width="12.77734375" style="66" customWidth="1"/>
    <col min="5132" max="5132" width="8.77734375" style="66" customWidth="1"/>
    <col min="5133" max="5133" width="13.5546875" style="66" customWidth="1"/>
    <col min="5134" max="5134" width="8.77734375" style="66" customWidth="1"/>
    <col min="5135" max="5136" width="7.6640625" style="66" customWidth="1"/>
    <col min="5137" max="5137" width="11.21875" style="66" customWidth="1"/>
    <col min="5138" max="5138" width="10.5546875" style="66" customWidth="1"/>
    <col min="5139" max="5139" width="7.109375" style="66" customWidth="1"/>
    <col min="5140" max="5140" width="7.6640625" style="66" customWidth="1"/>
    <col min="5141" max="5141" width="9.33203125" style="66" customWidth="1"/>
    <col min="5142" max="5376" width="8.88671875" style="66"/>
    <col min="5377" max="5377" width="27.21875" style="66" customWidth="1"/>
    <col min="5378" max="5378" width="16.77734375" style="66" customWidth="1"/>
    <col min="5379" max="5381" width="6.77734375" style="66" customWidth="1"/>
    <col min="5382" max="5382" width="9.77734375" style="66" customWidth="1"/>
    <col min="5383" max="5383" width="13.33203125" style="66" customWidth="1"/>
    <col min="5384" max="5384" width="9.5546875" style="66" customWidth="1"/>
    <col min="5385" max="5385" width="13.5546875" style="66" customWidth="1"/>
    <col min="5386" max="5386" width="8.77734375" style="66" customWidth="1"/>
    <col min="5387" max="5387" width="12.77734375" style="66" customWidth="1"/>
    <col min="5388" max="5388" width="8.77734375" style="66" customWidth="1"/>
    <col min="5389" max="5389" width="13.5546875" style="66" customWidth="1"/>
    <col min="5390" max="5390" width="8.77734375" style="66" customWidth="1"/>
    <col min="5391" max="5392" width="7.6640625" style="66" customWidth="1"/>
    <col min="5393" max="5393" width="11.21875" style="66" customWidth="1"/>
    <col min="5394" max="5394" width="10.5546875" style="66" customWidth="1"/>
    <col min="5395" max="5395" width="7.109375" style="66" customWidth="1"/>
    <col min="5396" max="5396" width="7.6640625" style="66" customWidth="1"/>
    <col min="5397" max="5397" width="9.33203125" style="66" customWidth="1"/>
    <col min="5398" max="5632" width="8.88671875" style="66"/>
    <col min="5633" max="5633" width="27.21875" style="66" customWidth="1"/>
    <col min="5634" max="5634" width="16.77734375" style="66" customWidth="1"/>
    <col min="5635" max="5637" width="6.77734375" style="66" customWidth="1"/>
    <col min="5638" max="5638" width="9.77734375" style="66" customWidth="1"/>
    <col min="5639" max="5639" width="13.33203125" style="66" customWidth="1"/>
    <col min="5640" max="5640" width="9.5546875" style="66" customWidth="1"/>
    <col min="5641" max="5641" width="13.5546875" style="66" customWidth="1"/>
    <col min="5642" max="5642" width="8.77734375" style="66" customWidth="1"/>
    <col min="5643" max="5643" width="12.77734375" style="66" customWidth="1"/>
    <col min="5644" max="5644" width="8.77734375" style="66" customWidth="1"/>
    <col min="5645" max="5645" width="13.5546875" style="66" customWidth="1"/>
    <col min="5646" max="5646" width="8.77734375" style="66" customWidth="1"/>
    <col min="5647" max="5648" width="7.6640625" style="66" customWidth="1"/>
    <col min="5649" max="5649" width="11.21875" style="66" customWidth="1"/>
    <col min="5650" max="5650" width="10.5546875" style="66" customWidth="1"/>
    <col min="5651" max="5651" width="7.109375" style="66" customWidth="1"/>
    <col min="5652" max="5652" width="7.6640625" style="66" customWidth="1"/>
    <col min="5653" max="5653" width="9.33203125" style="66" customWidth="1"/>
    <col min="5654" max="5888" width="8.88671875" style="66"/>
    <col min="5889" max="5889" width="27.21875" style="66" customWidth="1"/>
    <col min="5890" max="5890" width="16.77734375" style="66" customWidth="1"/>
    <col min="5891" max="5893" width="6.77734375" style="66" customWidth="1"/>
    <col min="5894" max="5894" width="9.77734375" style="66" customWidth="1"/>
    <col min="5895" max="5895" width="13.33203125" style="66" customWidth="1"/>
    <col min="5896" max="5896" width="9.5546875" style="66" customWidth="1"/>
    <col min="5897" max="5897" width="13.5546875" style="66" customWidth="1"/>
    <col min="5898" max="5898" width="8.77734375" style="66" customWidth="1"/>
    <col min="5899" max="5899" width="12.77734375" style="66" customWidth="1"/>
    <col min="5900" max="5900" width="8.77734375" style="66" customWidth="1"/>
    <col min="5901" max="5901" width="13.5546875" style="66" customWidth="1"/>
    <col min="5902" max="5902" width="8.77734375" style="66" customWidth="1"/>
    <col min="5903" max="5904" width="7.6640625" style="66" customWidth="1"/>
    <col min="5905" max="5905" width="11.21875" style="66" customWidth="1"/>
    <col min="5906" max="5906" width="10.5546875" style="66" customWidth="1"/>
    <col min="5907" max="5907" width="7.109375" style="66" customWidth="1"/>
    <col min="5908" max="5908" width="7.6640625" style="66" customWidth="1"/>
    <col min="5909" max="5909" width="9.33203125" style="66" customWidth="1"/>
    <col min="5910" max="6144" width="8.88671875" style="66"/>
    <col min="6145" max="6145" width="27.21875" style="66" customWidth="1"/>
    <col min="6146" max="6146" width="16.77734375" style="66" customWidth="1"/>
    <col min="6147" max="6149" width="6.77734375" style="66" customWidth="1"/>
    <col min="6150" max="6150" width="9.77734375" style="66" customWidth="1"/>
    <col min="6151" max="6151" width="13.33203125" style="66" customWidth="1"/>
    <col min="6152" max="6152" width="9.5546875" style="66" customWidth="1"/>
    <col min="6153" max="6153" width="13.5546875" style="66" customWidth="1"/>
    <col min="6154" max="6154" width="8.77734375" style="66" customWidth="1"/>
    <col min="6155" max="6155" width="12.77734375" style="66" customWidth="1"/>
    <col min="6156" max="6156" width="8.77734375" style="66" customWidth="1"/>
    <col min="6157" max="6157" width="13.5546875" style="66" customWidth="1"/>
    <col min="6158" max="6158" width="8.77734375" style="66" customWidth="1"/>
    <col min="6159" max="6160" width="7.6640625" style="66" customWidth="1"/>
    <col min="6161" max="6161" width="11.21875" style="66" customWidth="1"/>
    <col min="6162" max="6162" width="10.5546875" style="66" customWidth="1"/>
    <col min="6163" max="6163" width="7.109375" style="66" customWidth="1"/>
    <col min="6164" max="6164" width="7.6640625" style="66" customWidth="1"/>
    <col min="6165" max="6165" width="9.33203125" style="66" customWidth="1"/>
    <col min="6166" max="6400" width="8.88671875" style="66"/>
    <col min="6401" max="6401" width="27.21875" style="66" customWidth="1"/>
    <col min="6402" max="6402" width="16.77734375" style="66" customWidth="1"/>
    <col min="6403" max="6405" width="6.77734375" style="66" customWidth="1"/>
    <col min="6406" max="6406" width="9.77734375" style="66" customWidth="1"/>
    <col min="6407" max="6407" width="13.33203125" style="66" customWidth="1"/>
    <col min="6408" max="6408" width="9.5546875" style="66" customWidth="1"/>
    <col min="6409" max="6409" width="13.5546875" style="66" customWidth="1"/>
    <col min="6410" max="6410" width="8.77734375" style="66" customWidth="1"/>
    <col min="6411" max="6411" width="12.77734375" style="66" customWidth="1"/>
    <col min="6412" max="6412" width="8.77734375" style="66" customWidth="1"/>
    <col min="6413" max="6413" width="13.5546875" style="66" customWidth="1"/>
    <col min="6414" max="6414" width="8.77734375" style="66" customWidth="1"/>
    <col min="6415" max="6416" width="7.6640625" style="66" customWidth="1"/>
    <col min="6417" max="6417" width="11.21875" style="66" customWidth="1"/>
    <col min="6418" max="6418" width="10.5546875" style="66" customWidth="1"/>
    <col min="6419" max="6419" width="7.109375" style="66" customWidth="1"/>
    <col min="6420" max="6420" width="7.6640625" style="66" customWidth="1"/>
    <col min="6421" max="6421" width="9.33203125" style="66" customWidth="1"/>
    <col min="6422" max="6656" width="8.88671875" style="66"/>
    <col min="6657" max="6657" width="27.21875" style="66" customWidth="1"/>
    <col min="6658" max="6658" width="16.77734375" style="66" customWidth="1"/>
    <col min="6659" max="6661" width="6.77734375" style="66" customWidth="1"/>
    <col min="6662" max="6662" width="9.77734375" style="66" customWidth="1"/>
    <col min="6663" max="6663" width="13.33203125" style="66" customWidth="1"/>
    <col min="6664" max="6664" width="9.5546875" style="66" customWidth="1"/>
    <col min="6665" max="6665" width="13.5546875" style="66" customWidth="1"/>
    <col min="6666" max="6666" width="8.77734375" style="66" customWidth="1"/>
    <col min="6667" max="6667" width="12.77734375" style="66" customWidth="1"/>
    <col min="6668" max="6668" width="8.77734375" style="66" customWidth="1"/>
    <col min="6669" max="6669" width="13.5546875" style="66" customWidth="1"/>
    <col min="6670" max="6670" width="8.77734375" style="66" customWidth="1"/>
    <col min="6671" max="6672" width="7.6640625" style="66" customWidth="1"/>
    <col min="6673" max="6673" width="11.21875" style="66" customWidth="1"/>
    <col min="6674" max="6674" width="10.5546875" style="66" customWidth="1"/>
    <col min="6675" max="6675" width="7.109375" style="66" customWidth="1"/>
    <col min="6676" max="6676" width="7.6640625" style="66" customWidth="1"/>
    <col min="6677" max="6677" width="9.33203125" style="66" customWidth="1"/>
    <col min="6678" max="6912" width="8.88671875" style="66"/>
    <col min="6913" max="6913" width="27.21875" style="66" customWidth="1"/>
    <col min="6914" max="6914" width="16.77734375" style="66" customWidth="1"/>
    <col min="6915" max="6917" width="6.77734375" style="66" customWidth="1"/>
    <col min="6918" max="6918" width="9.77734375" style="66" customWidth="1"/>
    <col min="6919" max="6919" width="13.33203125" style="66" customWidth="1"/>
    <col min="6920" max="6920" width="9.5546875" style="66" customWidth="1"/>
    <col min="6921" max="6921" width="13.5546875" style="66" customWidth="1"/>
    <col min="6922" max="6922" width="8.77734375" style="66" customWidth="1"/>
    <col min="6923" max="6923" width="12.77734375" style="66" customWidth="1"/>
    <col min="6924" max="6924" width="8.77734375" style="66" customWidth="1"/>
    <col min="6925" max="6925" width="13.5546875" style="66" customWidth="1"/>
    <col min="6926" max="6926" width="8.77734375" style="66" customWidth="1"/>
    <col min="6927" max="6928" width="7.6640625" style="66" customWidth="1"/>
    <col min="6929" max="6929" width="11.21875" style="66" customWidth="1"/>
    <col min="6930" max="6930" width="10.5546875" style="66" customWidth="1"/>
    <col min="6931" max="6931" width="7.109375" style="66" customWidth="1"/>
    <col min="6932" max="6932" width="7.6640625" style="66" customWidth="1"/>
    <col min="6933" max="6933" width="9.33203125" style="66" customWidth="1"/>
    <col min="6934" max="7168" width="8.88671875" style="66"/>
    <col min="7169" max="7169" width="27.21875" style="66" customWidth="1"/>
    <col min="7170" max="7170" width="16.77734375" style="66" customWidth="1"/>
    <col min="7171" max="7173" width="6.77734375" style="66" customWidth="1"/>
    <col min="7174" max="7174" width="9.77734375" style="66" customWidth="1"/>
    <col min="7175" max="7175" width="13.33203125" style="66" customWidth="1"/>
    <col min="7176" max="7176" width="9.5546875" style="66" customWidth="1"/>
    <col min="7177" max="7177" width="13.5546875" style="66" customWidth="1"/>
    <col min="7178" max="7178" width="8.77734375" style="66" customWidth="1"/>
    <col min="7179" max="7179" width="12.77734375" style="66" customWidth="1"/>
    <col min="7180" max="7180" width="8.77734375" style="66" customWidth="1"/>
    <col min="7181" max="7181" width="13.5546875" style="66" customWidth="1"/>
    <col min="7182" max="7182" width="8.77734375" style="66" customWidth="1"/>
    <col min="7183" max="7184" width="7.6640625" style="66" customWidth="1"/>
    <col min="7185" max="7185" width="11.21875" style="66" customWidth="1"/>
    <col min="7186" max="7186" width="10.5546875" style="66" customWidth="1"/>
    <col min="7187" max="7187" width="7.109375" style="66" customWidth="1"/>
    <col min="7188" max="7188" width="7.6640625" style="66" customWidth="1"/>
    <col min="7189" max="7189" width="9.33203125" style="66" customWidth="1"/>
    <col min="7190" max="7424" width="8.88671875" style="66"/>
    <col min="7425" max="7425" width="27.21875" style="66" customWidth="1"/>
    <col min="7426" max="7426" width="16.77734375" style="66" customWidth="1"/>
    <col min="7427" max="7429" width="6.77734375" style="66" customWidth="1"/>
    <col min="7430" max="7430" width="9.77734375" style="66" customWidth="1"/>
    <col min="7431" max="7431" width="13.33203125" style="66" customWidth="1"/>
    <col min="7432" max="7432" width="9.5546875" style="66" customWidth="1"/>
    <col min="7433" max="7433" width="13.5546875" style="66" customWidth="1"/>
    <col min="7434" max="7434" width="8.77734375" style="66" customWidth="1"/>
    <col min="7435" max="7435" width="12.77734375" style="66" customWidth="1"/>
    <col min="7436" max="7436" width="8.77734375" style="66" customWidth="1"/>
    <col min="7437" max="7437" width="13.5546875" style="66" customWidth="1"/>
    <col min="7438" max="7438" width="8.77734375" style="66" customWidth="1"/>
    <col min="7439" max="7440" width="7.6640625" style="66" customWidth="1"/>
    <col min="7441" max="7441" width="11.21875" style="66" customWidth="1"/>
    <col min="7442" max="7442" width="10.5546875" style="66" customWidth="1"/>
    <col min="7443" max="7443" width="7.109375" style="66" customWidth="1"/>
    <col min="7444" max="7444" width="7.6640625" style="66" customWidth="1"/>
    <col min="7445" max="7445" width="9.33203125" style="66" customWidth="1"/>
    <col min="7446" max="7680" width="8.88671875" style="66"/>
    <col min="7681" max="7681" width="27.21875" style="66" customWidth="1"/>
    <col min="7682" max="7682" width="16.77734375" style="66" customWidth="1"/>
    <col min="7683" max="7685" width="6.77734375" style="66" customWidth="1"/>
    <col min="7686" max="7686" width="9.77734375" style="66" customWidth="1"/>
    <col min="7687" max="7687" width="13.33203125" style="66" customWidth="1"/>
    <col min="7688" max="7688" width="9.5546875" style="66" customWidth="1"/>
    <col min="7689" max="7689" width="13.5546875" style="66" customWidth="1"/>
    <col min="7690" max="7690" width="8.77734375" style="66" customWidth="1"/>
    <col min="7691" max="7691" width="12.77734375" style="66" customWidth="1"/>
    <col min="7692" max="7692" width="8.77734375" style="66" customWidth="1"/>
    <col min="7693" max="7693" width="13.5546875" style="66" customWidth="1"/>
    <col min="7694" max="7694" width="8.77734375" style="66" customWidth="1"/>
    <col min="7695" max="7696" width="7.6640625" style="66" customWidth="1"/>
    <col min="7697" max="7697" width="11.21875" style="66" customWidth="1"/>
    <col min="7698" max="7698" width="10.5546875" style="66" customWidth="1"/>
    <col min="7699" max="7699" width="7.109375" style="66" customWidth="1"/>
    <col min="7700" max="7700" width="7.6640625" style="66" customWidth="1"/>
    <col min="7701" max="7701" width="9.33203125" style="66" customWidth="1"/>
    <col min="7702" max="7936" width="8.88671875" style="66"/>
    <col min="7937" max="7937" width="27.21875" style="66" customWidth="1"/>
    <col min="7938" max="7938" width="16.77734375" style="66" customWidth="1"/>
    <col min="7939" max="7941" width="6.77734375" style="66" customWidth="1"/>
    <col min="7942" max="7942" width="9.77734375" style="66" customWidth="1"/>
    <col min="7943" max="7943" width="13.33203125" style="66" customWidth="1"/>
    <col min="7944" max="7944" width="9.5546875" style="66" customWidth="1"/>
    <col min="7945" max="7945" width="13.5546875" style="66" customWidth="1"/>
    <col min="7946" max="7946" width="8.77734375" style="66" customWidth="1"/>
    <col min="7947" max="7947" width="12.77734375" style="66" customWidth="1"/>
    <col min="7948" max="7948" width="8.77734375" style="66" customWidth="1"/>
    <col min="7949" max="7949" width="13.5546875" style="66" customWidth="1"/>
    <col min="7950" max="7950" width="8.77734375" style="66" customWidth="1"/>
    <col min="7951" max="7952" width="7.6640625" style="66" customWidth="1"/>
    <col min="7953" max="7953" width="11.21875" style="66" customWidth="1"/>
    <col min="7954" max="7954" width="10.5546875" style="66" customWidth="1"/>
    <col min="7955" max="7955" width="7.109375" style="66" customWidth="1"/>
    <col min="7956" max="7956" width="7.6640625" style="66" customWidth="1"/>
    <col min="7957" max="7957" width="9.33203125" style="66" customWidth="1"/>
    <col min="7958" max="8192" width="8.88671875" style="66"/>
    <col min="8193" max="8193" width="27.21875" style="66" customWidth="1"/>
    <col min="8194" max="8194" width="16.77734375" style="66" customWidth="1"/>
    <col min="8195" max="8197" width="6.77734375" style="66" customWidth="1"/>
    <col min="8198" max="8198" width="9.77734375" style="66" customWidth="1"/>
    <col min="8199" max="8199" width="13.33203125" style="66" customWidth="1"/>
    <col min="8200" max="8200" width="9.5546875" style="66" customWidth="1"/>
    <col min="8201" max="8201" width="13.5546875" style="66" customWidth="1"/>
    <col min="8202" max="8202" width="8.77734375" style="66" customWidth="1"/>
    <col min="8203" max="8203" width="12.77734375" style="66" customWidth="1"/>
    <col min="8204" max="8204" width="8.77734375" style="66" customWidth="1"/>
    <col min="8205" max="8205" width="13.5546875" style="66" customWidth="1"/>
    <col min="8206" max="8206" width="8.77734375" style="66" customWidth="1"/>
    <col min="8207" max="8208" width="7.6640625" style="66" customWidth="1"/>
    <col min="8209" max="8209" width="11.21875" style="66" customWidth="1"/>
    <col min="8210" max="8210" width="10.5546875" style="66" customWidth="1"/>
    <col min="8211" max="8211" width="7.109375" style="66" customWidth="1"/>
    <col min="8212" max="8212" width="7.6640625" style="66" customWidth="1"/>
    <col min="8213" max="8213" width="9.33203125" style="66" customWidth="1"/>
    <col min="8214" max="8448" width="8.88671875" style="66"/>
    <col min="8449" max="8449" width="27.21875" style="66" customWidth="1"/>
    <col min="8450" max="8450" width="16.77734375" style="66" customWidth="1"/>
    <col min="8451" max="8453" width="6.77734375" style="66" customWidth="1"/>
    <col min="8454" max="8454" width="9.77734375" style="66" customWidth="1"/>
    <col min="8455" max="8455" width="13.33203125" style="66" customWidth="1"/>
    <col min="8456" max="8456" width="9.5546875" style="66" customWidth="1"/>
    <col min="8457" max="8457" width="13.5546875" style="66" customWidth="1"/>
    <col min="8458" max="8458" width="8.77734375" style="66" customWidth="1"/>
    <col min="8459" max="8459" width="12.77734375" style="66" customWidth="1"/>
    <col min="8460" max="8460" width="8.77734375" style="66" customWidth="1"/>
    <col min="8461" max="8461" width="13.5546875" style="66" customWidth="1"/>
    <col min="8462" max="8462" width="8.77734375" style="66" customWidth="1"/>
    <col min="8463" max="8464" width="7.6640625" style="66" customWidth="1"/>
    <col min="8465" max="8465" width="11.21875" style="66" customWidth="1"/>
    <col min="8466" max="8466" width="10.5546875" style="66" customWidth="1"/>
    <col min="8467" max="8467" width="7.109375" style="66" customWidth="1"/>
    <col min="8468" max="8468" width="7.6640625" style="66" customWidth="1"/>
    <col min="8469" max="8469" width="9.33203125" style="66" customWidth="1"/>
    <col min="8470" max="8704" width="8.88671875" style="66"/>
    <col min="8705" max="8705" width="27.21875" style="66" customWidth="1"/>
    <col min="8706" max="8706" width="16.77734375" style="66" customWidth="1"/>
    <col min="8707" max="8709" width="6.77734375" style="66" customWidth="1"/>
    <col min="8710" max="8710" width="9.77734375" style="66" customWidth="1"/>
    <col min="8711" max="8711" width="13.33203125" style="66" customWidth="1"/>
    <col min="8712" max="8712" width="9.5546875" style="66" customWidth="1"/>
    <col min="8713" max="8713" width="13.5546875" style="66" customWidth="1"/>
    <col min="8714" max="8714" width="8.77734375" style="66" customWidth="1"/>
    <col min="8715" max="8715" width="12.77734375" style="66" customWidth="1"/>
    <col min="8716" max="8716" width="8.77734375" style="66" customWidth="1"/>
    <col min="8717" max="8717" width="13.5546875" style="66" customWidth="1"/>
    <col min="8718" max="8718" width="8.77734375" style="66" customWidth="1"/>
    <col min="8719" max="8720" width="7.6640625" style="66" customWidth="1"/>
    <col min="8721" max="8721" width="11.21875" style="66" customWidth="1"/>
    <col min="8722" max="8722" width="10.5546875" style="66" customWidth="1"/>
    <col min="8723" max="8723" width="7.109375" style="66" customWidth="1"/>
    <col min="8724" max="8724" width="7.6640625" style="66" customWidth="1"/>
    <col min="8725" max="8725" width="9.33203125" style="66" customWidth="1"/>
    <col min="8726" max="8960" width="8.88671875" style="66"/>
    <col min="8961" max="8961" width="27.21875" style="66" customWidth="1"/>
    <col min="8962" max="8962" width="16.77734375" style="66" customWidth="1"/>
    <col min="8963" max="8965" width="6.77734375" style="66" customWidth="1"/>
    <col min="8966" max="8966" width="9.77734375" style="66" customWidth="1"/>
    <col min="8967" max="8967" width="13.33203125" style="66" customWidth="1"/>
    <col min="8968" max="8968" width="9.5546875" style="66" customWidth="1"/>
    <col min="8969" max="8969" width="13.5546875" style="66" customWidth="1"/>
    <col min="8970" max="8970" width="8.77734375" style="66" customWidth="1"/>
    <col min="8971" max="8971" width="12.77734375" style="66" customWidth="1"/>
    <col min="8972" max="8972" width="8.77734375" style="66" customWidth="1"/>
    <col min="8973" max="8973" width="13.5546875" style="66" customWidth="1"/>
    <col min="8974" max="8974" width="8.77734375" style="66" customWidth="1"/>
    <col min="8975" max="8976" width="7.6640625" style="66" customWidth="1"/>
    <col min="8977" max="8977" width="11.21875" style="66" customWidth="1"/>
    <col min="8978" max="8978" width="10.5546875" style="66" customWidth="1"/>
    <col min="8979" max="8979" width="7.109375" style="66" customWidth="1"/>
    <col min="8980" max="8980" width="7.6640625" style="66" customWidth="1"/>
    <col min="8981" max="8981" width="9.33203125" style="66" customWidth="1"/>
    <col min="8982" max="9216" width="8.88671875" style="66"/>
    <col min="9217" max="9217" width="27.21875" style="66" customWidth="1"/>
    <col min="9218" max="9218" width="16.77734375" style="66" customWidth="1"/>
    <col min="9219" max="9221" width="6.77734375" style="66" customWidth="1"/>
    <col min="9222" max="9222" width="9.77734375" style="66" customWidth="1"/>
    <col min="9223" max="9223" width="13.33203125" style="66" customWidth="1"/>
    <col min="9224" max="9224" width="9.5546875" style="66" customWidth="1"/>
    <col min="9225" max="9225" width="13.5546875" style="66" customWidth="1"/>
    <col min="9226" max="9226" width="8.77734375" style="66" customWidth="1"/>
    <col min="9227" max="9227" width="12.77734375" style="66" customWidth="1"/>
    <col min="9228" max="9228" width="8.77734375" style="66" customWidth="1"/>
    <col min="9229" max="9229" width="13.5546875" style="66" customWidth="1"/>
    <col min="9230" max="9230" width="8.77734375" style="66" customWidth="1"/>
    <col min="9231" max="9232" width="7.6640625" style="66" customWidth="1"/>
    <col min="9233" max="9233" width="11.21875" style="66" customWidth="1"/>
    <col min="9234" max="9234" width="10.5546875" style="66" customWidth="1"/>
    <col min="9235" max="9235" width="7.109375" style="66" customWidth="1"/>
    <col min="9236" max="9236" width="7.6640625" style="66" customWidth="1"/>
    <col min="9237" max="9237" width="9.33203125" style="66" customWidth="1"/>
    <col min="9238" max="9472" width="8.88671875" style="66"/>
    <col min="9473" max="9473" width="27.21875" style="66" customWidth="1"/>
    <col min="9474" max="9474" width="16.77734375" style="66" customWidth="1"/>
    <col min="9475" max="9477" width="6.77734375" style="66" customWidth="1"/>
    <col min="9478" max="9478" width="9.77734375" style="66" customWidth="1"/>
    <col min="9479" max="9479" width="13.33203125" style="66" customWidth="1"/>
    <col min="9480" max="9480" width="9.5546875" style="66" customWidth="1"/>
    <col min="9481" max="9481" width="13.5546875" style="66" customWidth="1"/>
    <col min="9482" max="9482" width="8.77734375" style="66" customWidth="1"/>
    <col min="9483" max="9483" width="12.77734375" style="66" customWidth="1"/>
    <col min="9484" max="9484" width="8.77734375" style="66" customWidth="1"/>
    <col min="9485" max="9485" width="13.5546875" style="66" customWidth="1"/>
    <col min="9486" max="9486" width="8.77734375" style="66" customWidth="1"/>
    <col min="9487" max="9488" width="7.6640625" style="66" customWidth="1"/>
    <col min="9489" max="9489" width="11.21875" style="66" customWidth="1"/>
    <col min="9490" max="9490" width="10.5546875" style="66" customWidth="1"/>
    <col min="9491" max="9491" width="7.109375" style="66" customWidth="1"/>
    <col min="9492" max="9492" width="7.6640625" style="66" customWidth="1"/>
    <col min="9493" max="9493" width="9.33203125" style="66" customWidth="1"/>
    <col min="9494" max="9728" width="8.88671875" style="66"/>
    <col min="9729" max="9729" width="27.21875" style="66" customWidth="1"/>
    <col min="9730" max="9730" width="16.77734375" style="66" customWidth="1"/>
    <col min="9731" max="9733" width="6.77734375" style="66" customWidth="1"/>
    <col min="9734" max="9734" width="9.77734375" style="66" customWidth="1"/>
    <col min="9735" max="9735" width="13.33203125" style="66" customWidth="1"/>
    <col min="9736" max="9736" width="9.5546875" style="66" customWidth="1"/>
    <col min="9737" max="9737" width="13.5546875" style="66" customWidth="1"/>
    <col min="9738" max="9738" width="8.77734375" style="66" customWidth="1"/>
    <col min="9739" max="9739" width="12.77734375" style="66" customWidth="1"/>
    <col min="9740" max="9740" width="8.77734375" style="66" customWidth="1"/>
    <col min="9741" max="9741" width="13.5546875" style="66" customWidth="1"/>
    <col min="9742" max="9742" width="8.77734375" style="66" customWidth="1"/>
    <col min="9743" max="9744" width="7.6640625" style="66" customWidth="1"/>
    <col min="9745" max="9745" width="11.21875" style="66" customWidth="1"/>
    <col min="9746" max="9746" width="10.5546875" style="66" customWidth="1"/>
    <col min="9747" max="9747" width="7.109375" style="66" customWidth="1"/>
    <col min="9748" max="9748" width="7.6640625" style="66" customWidth="1"/>
    <col min="9749" max="9749" width="9.33203125" style="66" customWidth="1"/>
    <col min="9750" max="9984" width="8.88671875" style="66"/>
    <col min="9985" max="9985" width="27.21875" style="66" customWidth="1"/>
    <col min="9986" max="9986" width="16.77734375" style="66" customWidth="1"/>
    <col min="9987" max="9989" width="6.77734375" style="66" customWidth="1"/>
    <col min="9990" max="9990" width="9.77734375" style="66" customWidth="1"/>
    <col min="9991" max="9991" width="13.33203125" style="66" customWidth="1"/>
    <col min="9992" max="9992" width="9.5546875" style="66" customWidth="1"/>
    <col min="9993" max="9993" width="13.5546875" style="66" customWidth="1"/>
    <col min="9994" max="9994" width="8.77734375" style="66" customWidth="1"/>
    <col min="9995" max="9995" width="12.77734375" style="66" customWidth="1"/>
    <col min="9996" max="9996" width="8.77734375" style="66" customWidth="1"/>
    <col min="9997" max="9997" width="13.5546875" style="66" customWidth="1"/>
    <col min="9998" max="9998" width="8.77734375" style="66" customWidth="1"/>
    <col min="9999" max="10000" width="7.6640625" style="66" customWidth="1"/>
    <col min="10001" max="10001" width="11.21875" style="66" customWidth="1"/>
    <col min="10002" max="10002" width="10.5546875" style="66" customWidth="1"/>
    <col min="10003" max="10003" width="7.109375" style="66" customWidth="1"/>
    <col min="10004" max="10004" width="7.6640625" style="66" customWidth="1"/>
    <col min="10005" max="10005" width="9.33203125" style="66" customWidth="1"/>
    <col min="10006" max="10240" width="8.88671875" style="66"/>
    <col min="10241" max="10241" width="27.21875" style="66" customWidth="1"/>
    <col min="10242" max="10242" width="16.77734375" style="66" customWidth="1"/>
    <col min="10243" max="10245" width="6.77734375" style="66" customWidth="1"/>
    <col min="10246" max="10246" width="9.77734375" style="66" customWidth="1"/>
    <col min="10247" max="10247" width="13.33203125" style="66" customWidth="1"/>
    <col min="10248" max="10248" width="9.5546875" style="66" customWidth="1"/>
    <col min="10249" max="10249" width="13.5546875" style="66" customWidth="1"/>
    <col min="10250" max="10250" width="8.77734375" style="66" customWidth="1"/>
    <col min="10251" max="10251" width="12.77734375" style="66" customWidth="1"/>
    <col min="10252" max="10252" width="8.77734375" style="66" customWidth="1"/>
    <col min="10253" max="10253" width="13.5546875" style="66" customWidth="1"/>
    <col min="10254" max="10254" width="8.77734375" style="66" customWidth="1"/>
    <col min="10255" max="10256" width="7.6640625" style="66" customWidth="1"/>
    <col min="10257" max="10257" width="11.21875" style="66" customWidth="1"/>
    <col min="10258" max="10258" width="10.5546875" style="66" customWidth="1"/>
    <col min="10259" max="10259" width="7.109375" style="66" customWidth="1"/>
    <col min="10260" max="10260" width="7.6640625" style="66" customWidth="1"/>
    <col min="10261" max="10261" width="9.33203125" style="66" customWidth="1"/>
    <col min="10262" max="10496" width="8.88671875" style="66"/>
    <col min="10497" max="10497" width="27.21875" style="66" customWidth="1"/>
    <col min="10498" max="10498" width="16.77734375" style="66" customWidth="1"/>
    <col min="10499" max="10501" width="6.77734375" style="66" customWidth="1"/>
    <col min="10502" max="10502" width="9.77734375" style="66" customWidth="1"/>
    <col min="10503" max="10503" width="13.33203125" style="66" customWidth="1"/>
    <col min="10504" max="10504" width="9.5546875" style="66" customWidth="1"/>
    <col min="10505" max="10505" width="13.5546875" style="66" customWidth="1"/>
    <col min="10506" max="10506" width="8.77734375" style="66" customWidth="1"/>
    <col min="10507" max="10507" width="12.77734375" style="66" customWidth="1"/>
    <col min="10508" max="10508" width="8.77734375" style="66" customWidth="1"/>
    <col min="10509" max="10509" width="13.5546875" style="66" customWidth="1"/>
    <col min="10510" max="10510" width="8.77734375" style="66" customWidth="1"/>
    <col min="10511" max="10512" width="7.6640625" style="66" customWidth="1"/>
    <col min="10513" max="10513" width="11.21875" style="66" customWidth="1"/>
    <col min="10514" max="10514" width="10.5546875" style="66" customWidth="1"/>
    <col min="10515" max="10515" width="7.109375" style="66" customWidth="1"/>
    <col min="10516" max="10516" width="7.6640625" style="66" customWidth="1"/>
    <col min="10517" max="10517" width="9.33203125" style="66" customWidth="1"/>
    <col min="10518" max="10752" width="8.88671875" style="66"/>
    <col min="10753" max="10753" width="27.21875" style="66" customWidth="1"/>
    <col min="10754" max="10754" width="16.77734375" style="66" customWidth="1"/>
    <col min="10755" max="10757" width="6.77734375" style="66" customWidth="1"/>
    <col min="10758" max="10758" width="9.77734375" style="66" customWidth="1"/>
    <col min="10759" max="10759" width="13.33203125" style="66" customWidth="1"/>
    <col min="10760" max="10760" width="9.5546875" style="66" customWidth="1"/>
    <col min="10761" max="10761" width="13.5546875" style="66" customWidth="1"/>
    <col min="10762" max="10762" width="8.77734375" style="66" customWidth="1"/>
    <col min="10763" max="10763" width="12.77734375" style="66" customWidth="1"/>
    <col min="10764" max="10764" width="8.77734375" style="66" customWidth="1"/>
    <col min="10765" max="10765" width="13.5546875" style="66" customWidth="1"/>
    <col min="10766" max="10766" width="8.77734375" style="66" customWidth="1"/>
    <col min="10767" max="10768" width="7.6640625" style="66" customWidth="1"/>
    <col min="10769" max="10769" width="11.21875" style="66" customWidth="1"/>
    <col min="10770" max="10770" width="10.5546875" style="66" customWidth="1"/>
    <col min="10771" max="10771" width="7.109375" style="66" customWidth="1"/>
    <col min="10772" max="10772" width="7.6640625" style="66" customWidth="1"/>
    <col min="10773" max="10773" width="9.33203125" style="66" customWidth="1"/>
    <col min="10774" max="11008" width="8.88671875" style="66"/>
    <col min="11009" max="11009" width="27.21875" style="66" customWidth="1"/>
    <col min="11010" max="11010" width="16.77734375" style="66" customWidth="1"/>
    <col min="11011" max="11013" width="6.77734375" style="66" customWidth="1"/>
    <col min="11014" max="11014" width="9.77734375" style="66" customWidth="1"/>
    <col min="11015" max="11015" width="13.33203125" style="66" customWidth="1"/>
    <col min="11016" max="11016" width="9.5546875" style="66" customWidth="1"/>
    <col min="11017" max="11017" width="13.5546875" style="66" customWidth="1"/>
    <col min="11018" max="11018" width="8.77734375" style="66" customWidth="1"/>
    <col min="11019" max="11019" width="12.77734375" style="66" customWidth="1"/>
    <col min="11020" max="11020" width="8.77734375" style="66" customWidth="1"/>
    <col min="11021" max="11021" width="13.5546875" style="66" customWidth="1"/>
    <col min="11022" max="11022" width="8.77734375" style="66" customWidth="1"/>
    <col min="11023" max="11024" width="7.6640625" style="66" customWidth="1"/>
    <col min="11025" max="11025" width="11.21875" style="66" customWidth="1"/>
    <col min="11026" max="11026" width="10.5546875" style="66" customWidth="1"/>
    <col min="11027" max="11027" width="7.109375" style="66" customWidth="1"/>
    <col min="11028" max="11028" width="7.6640625" style="66" customWidth="1"/>
    <col min="11029" max="11029" width="9.33203125" style="66" customWidth="1"/>
    <col min="11030" max="11264" width="8.88671875" style="66"/>
    <col min="11265" max="11265" width="27.21875" style="66" customWidth="1"/>
    <col min="11266" max="11266" width="16.77734375" style="66" customWidth="1"/>
    <col min="11267" max="11269" width="6.77734375" style="66" customWidth="1"/>
    <col min="11270" max="11270" width="9.77734375" style="66" customWidth="1"/>
    <col min="11271" max="11271" width="13.33203125" style="66" customWidth="1"/>
    <col min="11272" max="11272" width="9.5546875" style="66" customWidth="1"/>
    <col min="11273" max="11273" width="13.5546875" style="66" customWidth="1"/>
    <col min="11274" max="11274" width="8.77734375" style="66" customWidth="1"/>
    <col min="11275" max="11275" width="12.77734375" style="66" customWidth="1"/>
    <col min="11276" max="11276" width="8.77734375" style="66" customWidth="1"/>
    <col min="11277" max="11277" width="13.5546875" style="66" customWidth="1"/>
    <col min="11278" max="11278" width="8.77734375" style="66" customWidth="1"/>
    <col min="11279" max="11280" width="7.6640625" style="66" customWidth="1"/>
    <col min="11281" max="11281" width="11.21875" style="66" customWidth="1"/>
    <col min="11282" max="11282" width="10.5546875" style="66" customWidth="1"/>
    <col min="11283" max="11283" width="7.109375" style="66" customWidth="1"/>
    <col min="11284" max="11284" width="7.6640625" style="66" customWidth="1"/>
    <col min="11285" max="11285" width="9.33203125" style="66" customWidth="1"/>
    <col min="11286" max="11520" width="8.88671875" style="66"/>
    <col min="11521" max="11521" width="27.21875" style="66" customWidth="1"/>
    <col min="11522" max="11522" width="16.77734375" style="66" customWidth="1"/>
    <col min="11523" max="11525" width="6.77734375" style="66" customWidth="1"/>
    <col min="11526" max="11526" width="9.77734375" style="66" customWidth="1"/>
    <col min="11527" max="11527" width="13.33203125" style="66" customWidth="1"/>
    <col min="11528" max="11528" width="9.5546875" style="66" customWidth="1"/>
    <col min="11529" max="11529" width="13.5546875" style="66" customWidth="1"/>
    <col min="11530" max="11530" width="8.77734375" style="66" customWidth="1"/>
    <col min="11531" max="11531" width="12.77734375" style="66" customWidth="1"/>
    <col min="11532" max="11532" width="8.77734375" style="66" customWidth="1"/>
    <col min="11533" max="11533" width="13.5546875" style="66" customWidth="1"/>
    <col min="11534" max="11534" width="8.77734375" style="66" customWidth="1"/>
    <col min="11535" max="11536" width="7.6640625" style="66" customWidth="1"/>
    <col min="11537" max="11537" width="11.21875" style="66" customWidth="1"/>
    <col min="11538" max="11538" width="10.5546875" style="66" customWidth="1"/>
    <col min="11539" max="11539" width="7.109375" style="66" customWidth="1"/>
    <col min="11540" max="11540" width="7.6640625" style="66" customWidth="1"/>
    <col min="11541" max="11541" width="9.33203125" style="66" customWidth="1"/>
    <col min="11542" max="11776" width="8.88671875" style="66"/>
    <col min="11777" max="11777" width="27.21875" style="66" customWidth="1"/>
    <col min="11778" max="11778" width="16.77734375" style="66" customWidth="1"/>
    <col min="11779" max="11781" width="6.77734375" style="66" customWidth="1"/>
    <col min="11782" max="11782" width="9.77734375" style="66" customWidth="1"/>
    <col min="11783" max="11783" width="13.33203125" style="66" customWidth="1"/>
    <col min="11784" max="11784" width="9.5546875" style="66" customWidth="1"/>
    <col min="11785" max="11785" width="13.5546875" style="66" customWidth="1"/>
    <col min="11786" max="11786" width="8.77734375" style="66" customWidth="1"/>
    <col min="11787" max="11787" width="12.77734375" style="66" customWidth="1"/>
    <col min="11788" max="11788" width="8.77734375" style="66" customWidth="1"/>
    <col min="11789" max="11789" width="13.5546875" style="66" customWidth="1"/>
    <col min="11790" max="11790" width="8.77734375" style="66" customWidth="1"/>
    <col min="11791" max="11792" width="7.6640625" style="66" customWidth="1"/>
    <col min="11793" max="11793" width="11.21875" style="66" customWidth="1"/>
    <col min="11794" max="11794" width="10.5546875" style="66" customWidth="1"/>
    <col min="11795" max="11795" width="7.109375" style="66" customWidth="1"/>
    <col min="11796" max="11796" width="7.6640625" style="66" customWidth="1"/>
    <col min="11797" max="11797" width="9.33203125" style="66" customWidth="1"/>
    <col min="11798" max="12032" width="8.88671875" style="66"/>
    <col min="12033" max="12033" width="27.21875" style="66" customWidth="1"/>
    <col min="12034" max="12034" width="16.77734375" style="66" customWidth="1"/>
    <col min="12035" max="12037" width="6.77734375" style="66" customWidth="1"/>
    <col min="12038" max="12038" width="9.77734375" style="66" customWidth="1"/>
    <col min="12039" max="12039" width="13.33203125" style="66" customWidth="1"/>
    <col min="12040" max="12040" width="9.5546875" style="66" customWidth="1"/>
    <col min="12041" max="12041" width="13.5546875" style="66" customWidth="1"/>
    <col min="12042" max="12042" width="8.77734375" style="66" customWidth="1"/>
    <col min="12043" max="12043" width="12.77734375" style="66" customWidth="1"/>
    <col min="12044" max="12044" width="8.77734375" style="66" customWidth="1"/>
    <col min="12045" max="12045" width="13.5546875" style="66" customWidth="1"/>
    <col min="12046" max="12046" width="8.77734375" style="66" customWidth="1"/>
    <col min="12047" max="12048" width="7.6640625" style="66" customWidth="1"/>
    <col min="12049" max="12049" width="11.21875" style="66" customWidth="1"/>
    <col min="12050" max="12050" width="10.5546875" style="66" customWidth="1"/>
    <col min="12051" max="12051" width="7.109375" style="66" customWidth="1"/>
    <col min="12052" max="12052" width="7.6640625" style="66" customWidth="1"/>
    <col min="12053" max="12053" width="9.33203125" style="66" customWidth="1"/>
    <col min="12054" max="12288" width="8.88671875" style="66"/>
    <col min="12289" max="12289" width="27.21875" style="66" customWidth="1"/>
    <col min="12290" max="12290" width="16.77734375" style="66" customWidth="1"/>
    <col min="12291" max="12293" width="6.77734375" style="66" customWidth="1"/>
    <col min="12294" max="12294" width="9.77734375" style="66" customWidth="1"/>
    <col min="12295" max="12295" width="13.33203125" style="66" customWidth="1"/>
    <col min="12296" max="12296" width="9.5546875" style="66" customWidth="1"/>
    <col min="12297" max="12297" width="13.5546875" style="66" customWidth="1"/>
    <col min="12298" max="12298" width="8.77734375" style="66" customWidth="1"/>
    <col min="12299" max="12299" width="12.77734375" style="66" customWidth="1"/>
    <col min="12300" max="12300" width="8.77734375" style="66" customWidth="1"/>
    <col min="12301" max="12301" width="13.5546875" style="66" customWidth="1"/>
    <col min="12302" max="12302" width="8.77734375" style="66" customWidth="1"/>
    <col min="12303" max="12304" width="7.6640625" style="66" customWidth="1"/>
    <col min="12305" max="12305" width="11.21875" style="66" customWidth="1"/>
    <col min="12306" max="12306" width="10.5546875" style="66" customWidth="1"/>
    <col min="12307" max="12307" width="7.109375" style="66" customWidth="1"/>
    <col min="12308" max="12308" width="7.6640625" style="66" customWidth="1"/>
    <col min="12309" max="12309" width="9.33203125" style="66" customWidth="1"/>
    <col min="12310" max="12544" width="8.88671875" style="66"/>
    <col min="12545" max="12545" width="27.21875" style="66" customWidth="1"/>
    <col min="12546" max="12546" width="16.77734375" style="66" customWidth="1"/>
    <col min="12547" max="12549" width="6.77734375" style="66" customWidth="1"/>
    <col min="12550" max="12550" width="9.77734375" style="66" customWidth="1"/>
    <col min="12551" max="12551" width="13.33203125" style="66" customWidth="1"/>
    <col min="12552" max="12552" width="9.5546875" style="66" customWidth="1"/>
    <col min="12553" max="12553" width="13.5546875" style="66" customWidth="1"/>
    <col min="12554" max="12554" width="8.77734375" style="66" customWidth="1"/>
    <col min="12555" max="12555" width="12.77734375" style="66" customWidth="1"/>
    <col min="12556" max="12556" width="8.77734375" style="66" customWidth="1"/>
    <col min="12557" max="12557" width="13.5546875" style="66" customWidth="1"/>
    <col min="12558" max="12558" width="8.77734375" style="66" customWidth="1"/>
    <col min="12559" max="12560" width="7.6640625" style="66" customWidth="1"/>
    <col min="12561" max="12561" width="11.21875" style="66" customWidth="1"/>
    <col min="12562" max="12562" width="10.5546875" style="66" customWidth="1"/>
    <col min="12563" max="12563" width="7.109375" style="66" customWidth="1"/>
    <col min="12564" max="12564" width="7.6640625" style="66" customWidth="1"/>
    <col min="12565" max="12565" width="9.33203125" style="66" customWidth="1"/>
    <col min="12566" max="12800" width="8.88671875" style="66"/>
    <col min="12801" max="12801" width="27.21875" style="66" customWidth="1"/>
    <col min="12802" max="12802" width="16.77734375" style="66" customWidth="1"/>
    <col min="12803" max="12805" width="6.77734375" style="66" customWidth="1"/>
    <col min="12806" max="12806" width="9.77734375" style="66" customWidth="1"/>
    <col min="12807" max="12807" width="13.33203125" style="66" customWidth="1"/>
    <col min="12808" max="12808" width="9.5546875" style="66" customWidth="1"/>
    <col min="12809" max="12809" width="13.5546875" style="66" customWidth="1"/>
    <col min="12810" max="12810" width="8.77734375" style="66" customWidth="1"/>
    <col min="12811" max="12811" width="12.77734375" style="66" customWidth="1"/>
    <col min="12812" max="12812" width="8.77734375" style="66" customWidth="1"/>
    <col min="12813" max="12813" width="13.5546875" style="66" customWidth="1"/>
    <col min="12814" max="12814" width="8.77734375" style="66" customWidth="1"/>
    <col min="12815" max="12816" width="7.6640625" style="66" customWidth="1"/>
    <col min="12817" max="12817" width="11.21875" style="66" customWidth="1"/>
    <col min="12818" max="12818" width="10.5546875" style="66" customWidth="1"/>
    <col min="12819" max="12819" width="7.109375" style="66" customWidth="1"/>
    <col min="12820" max="12820" width="7.6640625" style="66" customWidth="1"/>
    <col min="12821" max="12821" width="9.33203125" style="66" customWidth="1"/>
    <col min="12822" max="13056" width="8.88671875" style="66"/>
    <col min="13057" max="13057" width="27.21875" style="66" customWidth="1"/>
    <col min="13058" max="13058" width="16.77734375" style="66" customWidth="1"/>
    <col min="13059" max="13061" width="6.77734375" style="66" customWidth="1"/>
    <col min="13062" max="13062" width="9.77734375" style="66" customWidth="1"/>
    <col min="13063" max="13063" width="13.33203125" style="66" customWidth="1"/>
    <col min="13064" max="13064" width="9.5546875" style="66" customWidth="1"/>
    <col min="13065" max="13065" width="13.5546875" style="66" customWidth="1"/>
    <col min="13066" max="13066" width="8.77734375" style="66" customWidth="1"/>
    <col min="13067" max="13067" width="12.77734375" style="66" customWidth="1"/>
    <col min="13068" max="13068" width="8.77734375" style="66" customWidth="1"/>
    <col min="13069" max="13069" width="13.5546875" style="66" customWidth="1"/>
    <col min="13070" max="13070" width="8.77734375" style="66" customWidth="1"/>
    <col min="13071" max="13072" width="7.6640625" style="66" customWidth="1"/>
    <col min="13073" max="13073" width="11.21875" style="66" customWidth="1"/>
    <col min="13074" max="13074" width="10.5546875" style="66" customWidth="1"/>
    <col min="13075" max="13075" width="7.109375" style="66" customWidth="1"/>
    <col min="13076" max="13076" width="7.6640625" style="66" customWidth="1"/>
    <col min="13077" max="13077" width="9.33203125" style="66" customWidth="1"/>
    <col min="13078" max="13312" width="8.88671875" style="66"/>
    <col min="13313" max="13313" width="27.21875" style="66" customWidth="1"/>
    <col min="13314" max="13314" width="16.77734375" style="66" customWidth="1"/>
    <col min="13315" max="13317" width="6.77734375" style="66" customWidth="1"/>
    <col min="13318" max="13318" width="9.77734375" style="66" customWidth="1"/>
    <col min="13319" max="13319" width="13.33203125" style="66" customWidth="1"/>
    <col min="13320" max="13320" width="9.5546875" style="66" customWidth="1"/>
    <col min="13321" max="13321" width="13.5546875" style="66" customWidth="1"/>
    <col min="13322" max="13322" width="8.77734375" style="66" customWidth="1"/>
    <col min="13323" max="13323" width="12.77734375" style="66" customWidth="1"/>
    <col min="13324" max="13324" width="8.77734375" style="66" customWidth="1"/>
    <col min="13325" max="13325" width="13.5546875" style="66" customWidth="1"/>
    <col min="13326" max="13326" width="8.77734375" style="66" customWidth="1"/>
    <col min="13327" max="13328" width="7.6640625" style="66" customWidth="1"/>
    <col min="13329" max="13329" width="11.21875" style="66" customWidth="1"/>
    <col min="13330" max="13330" width="10.5546875" style="66" customWidth="1"/>
    <col min="13331" max="13331" width="7.109375" style="66" customWidth="1"/>
    <col min="13332" max="13332" width="7.6640625" style="66" customWidth="1"/>
    <col min="13333" max="13333" width="9.33203125" style="66" customWidth="1"/>
    <col min="13334" max="13568" width="8.88671875" style="66"/>
    <col min="13569" max="13569" width="27.21875" style="66" customWidth="1"/>
    <col min="13570" max="13570" width="16.77734375" style="66" customWidth="1"/>
    <col min="13571" max="13573" width="6.77734375" style="66" customWidth="1"/>
    <col min="13574" max="13574" width="9.77734375" style="66" customWidth="1"/>
    <col min="13575" max="13575" width="13.33203125" style="66" customWidth="1"/>
    <col min="13576" max="13576" width="9.5546875" style="66" customWidth="1"/>
    <col min="13577" max="13577" width="13.5546875" style="66" customWidth="1"/>
    <col min="13578" max="13578" width="8.77734375" style="66" customWidth="1"/>
    <col min="13579" max="13579" width="12.77734375" style="66" customWidth="1"/>
    <col min="13580" max="13580" width="8.77734375" style="66" customWidth="1"/>
    <col min="13581" max="13581" width="13.5546875" style="66" customWidth="1"/>
    <col min="13582" max="13582" width="8.77734375" style="66" customWidth="1"/>
    <col min="13583" max="13584" width="7.6640625" style="66" customWidth="1"/>
    <col min="13585" max="13585" width="11.21875" style="66" customWidth="1"/>
    <col min="13586" max="13586" width="10.5546875" style="66" customWidth="1"/>
    <col min="13587" max="13587" width="7.109375" style="66" customWidth="1"/>
    <col min="13588" max="13588" width="7.6640625" style="66" customWidth="1"/>
    <col min="13589" max="13589" width="9.33203125" style="66" customWidth="1"/>
    <col min="13590" max="13824" width="8.88671875" style="66"/>
    <col min="13825" max="13825" width="27.21875" style="66" customWidth="1"/>
    <col min="13826" max="13826" width="16.77734375" style="66" customWidth="1"/>
    <col min="13827" max="13829" width="6.77734375" style="66" customWidth="1"/>
    <col min="13830" max="13830" width="9.77734375" style="66" customWidth="1"/>
    <col min="13831" max="13831" width="13.33203125" style="66" customWidth="1"/>
    <col min="13832" max="13832" width="9.5546875" style="66" customWidth="1"/>
    <col min="13833" max="13833" width="13.5546875" style="66" customWidth="1"/>
    <col min="13834" max="13834" width="8.77734375" style="66" customWidth="1"/>
    <col min="13835" max="13835" width="12.77734375" style="66" customWidth="1"/>
    <col min="13836" max="13836" width="8.77734375" style="66" customWidth="1"/>
    <col min="13837" max="13837" width="13.5546875" style="66" customWidth="1"/>
    <col min="13838" max="13838" width="8.77734375" style="66" customWidth="1"/>
    <col min="13839" max="13840" width="7.6640625" style="66" customWidth="1"/>
    <col min="13841" max="13841" width="11.21875" style="66" customWidth="1"/>
    <col min="13842" max="13842" width="10.5546875" style="66" customWidth="1"/>
    <col min="13843" max="13843" width="7.109375" style="66" customWidth="1"/>
    <col min="13844" max="13844" width="7.6640625" style="66" customWidth="1"/>
    <col min="13845" max="13845" width="9.33203125" style="66" customWidth="1"/>
    <col min="13846" max="14080" width="8.88671875" style="66"/>
    <col min="14081" max="14081" width="27.21875" style="66" customWidth="1"/>
    <col min="14082" max="14082" width="16.77734375" style="66" customWidth="1"/>
    <col min="14083" max="14085" width="6.77734375" style="66" customWidth="1"/>
    <col min="14086" max="14086" width="9.77734375" style="66" customWidth="1"/>
    <col min="14087" max="14087" width="13.33203125" style="66" customWidth="1"/>
    <col min="14088" max="14088" width="9.5546875" style="66" customWidth="1"/>
    <col min="14089" max="14089" width="13.5546875" style="66" customWidth="1"/>
    <col min="14090" max="14090" width="8.77734375" style="66" customWidth="1"/>
    <col min="14091" max="14091" width="12.77734375" style="66" customWidth="1"/>
    <col min="14092" max="14092" width="8.77734375" style="66" customWidth="1"/>
    <col min="14093" max="14093" width="13.5546875" style="66" customWidth="1"/>
    <col min="14094" max="14094" width="8.77734375" style="66" customWidth="1"/>
    <col min="14095" max="14096" width="7.6640625" style="66" customWidth="1"/>
    <col min="14097" max="14097" width="11.21875" style="66" customWidth="1"/>
    <col min="14098" max="14098" width="10.5546875" style="66" customWidth="1"/>
    <col min="14099" max="14099" width="7.109375" style="66" customWidth="1"/>
    <col min="14100" max="14100" width="7.6640625" style="66" customWidth="1"/>
    <col min="14101" max="14101" width="9.33203125" style="66" customWidth="1"/>
    <col min="14102" max="14336" width="8.88671875" style="66"/>
    <col min="14337" max="14337" width="27.21875" style="66" customWidth="1"/>
    <col min="14338" max="14338" width="16.77734375" style="66" customWidth="1"/>
    <col min="14339" max="14341" width="6.77734375" style="66" customWidth="1"/>
    <col min="14342" max="14342" width="9.77734375" style="66" customWidth="1"/>
    <col min="14343" max="14343" width="13.33203125" style="66" customWidth="1"/>
    <col min="14344" max="14344" width="9.5546875" style="66" customWidth="1"/>
    <col min="14345" max="14345" width="13.5546875" style="66" customWidth="1"/>
    <col min="14346" max="14346" width="8.77734375" style="66" customWidth="1"/>
    <col min="14347" max="14347" width="12.77734375" style="66" customWidth="1"/>
    <col min="14348" max="14348" width="8.77734375" style="66" customWidth="1"/>
    <col min="14349" max="14349" width="13.5546875" style="66" customWidth="1"/>
    <col min="14350" max="14350" width="8.77734375" style="66" customWidth="1"/>
    <col min="14351" max="14352" width="7.6640625" style="66" customWidth="1"/>
    <col min="14353" max="14353" width="11.21875" style="66" customWidth="1"/>
    <col min="14354" max="14354" width="10.5546875" style="66" customWidth="1"/>
    <col min="14355" max="14355" width="7.109375" style="66" customWidth="1"/>
    <col min="14356" max="14356" width="7.6640625" style="66" customWidth="1"/>
    <col min="14357" max="14357" width="9.33203125" style="66" customWidth="1"/>
    <col min="14358" max="14592" width="8.88671875" style="66"/>
    <col min="14593" max="14593" width="27.21875" style="66" customWidth="1"/>
    <col min="14594" max="14594" width="16.77734375" style="66" customWidth="1"/>
    <col min="14595" max="14597" width="6.77734375" style="66" customWidth="1"/>
    <col min="14598" max="14598" width="9.77734375" style="66" customWidth="1"/>
    <col min="14599" max="14599" width="13.33203125" style="66" customWidth="1"/>
    <col min="14600" max="14600" width="9.5546875" style="66" customWidth="1"/>
    <col min="14601" max="14601" width="13.5546875" style="66" customWidth="1"/>
    <col min="14602" max="14602" width="8.77734375" style="66" customWidth="1"/>
    <col min="14603" max="14603" width="12.77734375" style="66" customWidth="1"/>
    <col min="14604" max="14604" width="8.77734375" style="66" customWidth="1"/>
    <col min="14605" max="14605" width="13.5546875" style="66" customWidth="1"/>
    <col min="14606" max="14606" width="8.77734375" style="66" customWidth="1"/>
    <col min="14607" max="14608" width="7.6640625" style="66" customWidth="1"/>
    <col min="14609" max="14609" width="11.21875" style="66" customWidth="1"/>
    <col min="14610" max="14610" width="10.5546875" style="66" customWidth="1"/>
    <col min="14611" max="14611" width="7.109375" style="66" customWidth="1"/>
    <col min="14612" max="14612" width="7.6640625" style="66" customWidth="1"/>
    <col min="14613" max="14613" width="9.33203125" style="66" customWidth="1"/>
    <col min="14614" max="14848" width="8.88671875" style="66"/>
    <col min="14849" max="14849" width="27.21875" style="66" customWidth="1"/>
    <col min="14850" max="14850" width="16.77734375" style="66" customWidth="1"/>
    <col min="14851" max="14853" width="6.77734375" style="66" customWidth="1"/>
    <col min="14854" max="14854" width="9.77734375" style="66" customWidth="1"/>
    <col min="14855" max="14855" width="13.33203125" style="66" customWidth="1"/>
    <col min="14856" max="14856" width="9.5546875" style="66" customWidth="1"/>
    <col min="14857" max="14857" width="13.5546875" style="66" customWidth="1"/>
    <col min="14858" max="14858" width="8.77734375" style="66" customWidth="1"/>
    <col min="14859" max="14859" width="12.77734375" style="66" customWidth="1"/>
    <col min="14860" max="14860" width="8.77734375" style="66" customWidth="1"/>
    <col min="14861" max="14861" width="13.5546875" style="66" customWidth="1"/>
    <col min="14862" max="14862" width="8.77734375" style="66" customWidth="1"/>
    <col min="14863" max="14864" width="7.6640625" style="66" customWidth="1"/>
    <col min="14865" max="14865" width="11.21875" style="66" customWidth="1"/>
    <col min="14866" max="14866" width="10.5546875" style="66" customWidth="1"/>
    <col min="14867" max="14867" width="7.109375" style="66" customWidth="1"/>
    <col min="14868" max="14868" width="7.6640625" style="66" customWidth="1"/>
    <col min="14869" max="14869" width="9.33203125" style="66" customWidth="1"/>
    <col min="14870" max="15104" width="8.88671875" style="66"/>
    <col min="15105" max="15105" width="27.21875" style="66" customWidth="1"/>
    <col min="15106" max="15106" width="16.77734375" style="66" customWidth="1"/>
    <col min="15107" max="15109" width="6.77734375" style="66" customWidth="1"/>
    <col min="15110" max="15110" width="9.77734375" style="66" customWidth="1"/>
    <col min="15111" max="15111" width="13.33203125" style="66" customWidth="1"/>
    <col min="15112" max="15112" width="9.5546875" style="66" customWidth="1"/>
    <col min="15113" max="15113" width="13.5546875" style="66" customWidth="1"/>
    <col min="15114" max="15114" width="8.77734375" style="66" customWidth="1"/>
    <col min="15115" max="15115" width="12.77734375" style="66" customWidth="1"/>
    <col min="15116" max="15116" width="8.77734375" style="66" customWidth="1"/>
    <col min="15117" max="15117" width="13.5546875" style="66" customWidth="1"/>
    <col min="15118" max="15118" width="8.77734375" style="66" customWidth="1"/>
    <col min="15119" max="15120" width="7.6640625" style="66" customWidth="1"/>
    <col min="15121" max="15121" width="11.21875" style="66" customWidth="1"/>
    <col min="15122" max="15122" width="10.5546875" style="66" customWidth="1"/>
    <col min="15123" max="15123" width="7.109375" style="66" customWidth="1"/>
    <col min="15124" max="15124" width="7.6640625" style="66" customWidth="1"/>
    <col min="15125" max="15125" width="9.33203125" style="66" customWidth="1"/>
    <col min="15126" max="15360" width="8.88671875" style="66"/>
    <col min="15361" max="15361" width="27.21875" style="66" customWidth="1"/>
    <col min="15362" max="15362" width="16.77734375" style="66" customWidth="1"/>
    <col min="15363" max="15365" width="6.77734375" style="66" customWidth="1"/>
    <col min="15366" max="15366" width="9.77734375" style="66" customWidth="1"/>
    <col min="15367" max="15367" width="13.33203125" style="66" customWidth="1"/>
    <col min="15368" max="15368" width="9.5546875" style="66" customWidth="1"/>
    <col min="15369" max="15369" width="13.5546875" style="66" customWidth="1"/>
    <col min="15370" max="15370" width="8.77734375" style="66" customWidth="1"/>
    <col min="15371" max="15371" width="12.77734375" style="66" customWidth="1"/>
    <col min="15372" max="15372" width="8.77734375" style="66" customWidth="1"/>
    <col min="15373" max="15373" width="13.5546875" style="66" customWidth="1"/>
    <col min="15374" max="15374" width="8.77734375" style="66" customWidth="1"/>
    <col min="15375" max="15376" width="7.6640625" style="66" customWidth="1"/>
    <col min="15377" max="15377" width="11.21875" style="66" customWidth="1"/>
    <col min="15378" max="15378" width="10.5546875" style="66" customWidth="1"/>
    <col min="15379" max="15379" width="7.109375" style="66" customWidth="1"/>
    <col min="15380" max="15380" width="7.6640625" style="66" customWidth="1"/>
    <col min="15381" max="15381" width="9.33203125" style="66" customWidth="1"/>
    <col min="15382" max="15616" width="8.88671875" style="66"/>
    <col min="15617" max="15617" width="27.21875" style="66" customWidth="1"/>
    <col min="15618" max="15618" width="16.77734375" style="66" customWidth="1"/>
    <col min="15619" max="15621" width="6.77734375" style="66" customWidth="1"/>
    <col min="15622" max="15622" width="9.77734375" style="66" customWidth="1"/>
    <col min="15623" max="15623" width="13.33203125" style="66" customWidth="1"/>
    <col min="15624" max="15624" width="9.5546875" style="66" customWidth="1"/>
    <col min="15625" max="15625" width="13.5546875" style="66" customWidth="1"/>
    <col min="15626" max="15626" width="8.77734375" style="66" customWidth="1"/>
    <col min="15627" max="15627" width="12.77734375" style="66" customWidth="1"/>
    <col min="15628" max="15628" width="8.77734375" style="66" customWidth="1"/>
    <col min="15629" max="15629" width="13.5546875" style="66" customWidth="1"/>
    <col min="15630" max="15630" width="8.77734375" style="66" customWidth="1"/>
    <col min="15631" max="15632" width="7.6640625" style="66" customWidth="1"/>
    <col min="15633" max="15633" width="11.21875" style="66" customWidth="1"/>
    <col min="15634" max="15634" width="10.5546875" style="66" customWidth="1"/>
    <col min="15635" max="15635" width="7.109375" style="66" customWidth="1"/>
    <col min="15636" max="15636" width="7.6640625" style="66" customWidth="1"/>
    <col min="15637" max="15637" width="9.33203125" style="66" customWidth="1"/>
    <col min="15638" max="15872" width="8.88671875" style="66"/>
    <col min="15873" max="15873" width="27.21875" style="66" customWidth="1"/>
    <col min="15874" max="15874" width="16.77734375" style="66" customWidth="1"/>
    <col min="15875" max="15877" width="6.77734375" style="66" customWidth="1"/>
    <col min="15878" max="15878" width="9.77734375" style="66" customWidth="1"/>
    <col min="15879" max="15879" width="13.33203125" style="66" customWidth="1"/>
    <col min="15880" max="15880" width="9.5546875" style="66" customWidth="1"/>
    <col min="15881" max="15881" width="13.5546875" style="66" customWidth="1"/>
    <col min="15882" max="15882" width="8.77734375" style="66" customWidth="1"/>
    <col min="15883" max="15883" width="12.77734375" style="66" customWidth="1"/>
    <col min="15884" max="15884" width="8.77734375" style="66" customWidth="1"/>
    <col min="15885" max="15885" width="13.5546875" style="66" customWidth="1"/>
    <col min="15886" max="15886" width="8.77734375" style="66" customWidth="1"/>
    <col min="15887" max="15888" width="7.6640625" style="66" customWidth="1"/>
    <col min="15889" max="15889" width="11.21875" style="66" customWidth="1"/>
    <col min="15890" max="15890" width="10.5546875" style="66" customWidth="1"/>
    <col min="15891" max="15891" width="7.109375" style="66" customWidth="1"/>
    <col min="15892" max="15892" width="7.6640625" style="66" customWidth="1"/>
    <col min="15893" max="15893" width="9.33203125" style="66" customWidth="1"/>
    <col min="15894" max="16128" width="8.88671875" style="66"/>
    <col min="16129" max="16129" width="27.21875" style="66" customWidth="1"/>
    <col min="16130" max="16130" width="16.77734375" style="66" customWidth="1"/>
    <col min="16131" max="16133" width="6.77734375" style="66" customWidth="1"/>
    <col min="16134" max="16134" width="9.77734375" style="66" customWidth="1"/>
    <col min="16135" max="16135" width="13.33203125" style="66" customWidth="1"/>
    <col min="16136" max="16136" width="9.5546875" style="66" customWidth="1"/>
    <col min="16137" max="16137" width="13.5546875" style="66" customWidth="1"/>
    <col min="16138" max="16138" width="8.77734375" style="66" customWidth="1"/>
    <col min="16139" max="16139" width="12.77734375" style="66" customWidth="1"/>
    <col min="16140" max="16140" width="8.77734375" style="66" customWidth="1"/>
    <col min="16141" max="16141" width="13.5546875" style="66" customWidth="1"/>
    <col min="16142" max="16142" width="8.77734375" style="66" customWidth="1"/>
    <col min="16143" max="16144" width="7.6640625" style="66" customWidth="1"/>
    <col min="16145" max="16145" width="11.21875" style="66" customWidth="1"/>
    <col min="16146" max="16146" width="10.5546875" style="66" customWidth="1"/>
    <col min="16147" max="16147" width="7.109375" style="66" customWidth="1"/>
    <col min="16148" max="16148" width="7.6640625" style="66" customWidth="1"/>
    <col min="16149" max="16149" width="9.33203125" style="66" customWidth="1"/>
    <col min="16150" max="16384" width="8.88671875" style="66"/>
  </cols>
  <sheetData>
    <row r="1" spans="1:14" ht="21.75" customHeight="1" x14ac:dyDescent="0.15">
      <c r="A1" s="198" t="s">
        <v>494</v>
      </c>
      <c r="B1" s="199"/>
      <c r="C1" s="200"/>
      <c r="D1" s="61"/>
      <c r="E1" s="62"/>
      <c r="F1" s="63"/>
      <c r="G1" s="64"/>
      <c r="H1" s="64"/>
      <c r="I1" s="64"/>
      <c r="J1" s="64"/>
      <c r="K1" s="64"/>
      <c r="L1" s="64"/>
      <c r="M1" s="64"/>
      <c r="N1" s="65"/>
    </row>
    <row r="2" spans="1:14" ht="18" customHeight="1" x14ac:dyDescent="0.15">
      <c r="A2" s="190" t="s">
        <v>47</v>
      </c>
      <c r="B2" s="192" t="s">
        <v>48</v>
      </c>
      <c r="C2" s="194" t="s">
        <v>49</v>
      </c>
      <c r="D2" s="194" t="s">
        <v>63</v>
      </c>
      <c r="E2" s="196" t="s">
        <v>50</v>
      </c>
      <c r="F2" s="67" t="s">
        <v>51</v>
      </c>
      <c r="G2" s="67"/>
      <c r="H2" s="67" t="s">
        <v>52</v>
      </c>
      <c r="I2" s="67"/>
      <c r="J2" s="67" t="s">
        <v>53</v>
      </c>
      <c r="K2" s="67"/>
      <c r="L2" s="67" t="s">
        <v>54</v>
      </c>
      <c r="M2" s="67"/>
      <c r="N2" s="188" t="s">
        <v>55</v>
      </c>
    </row>
    <row r="3" spans="1:14" ht="18" customHeight="1" x14ac:dyDescent="0.15">
      <c r="A3" s="191"/>
      <c r="B3" s="193"/>
      <c r="C3" s="195"/>
      <c r="D3" s="195"/>
      <c r="E3" s="197"/>
      <c r="F3" s="68" t="s">
        <v>56</v>
      </c>
      <c r="G3" s="69" t="s">
        <v>57</v>
      </c>
      <c r="H3" s="69" t="s">
        <v>58</v>
      </c>
      <c r="I3" s="69" t="s">
        <v>57</v>
      </c>
      <c r="J3" s="69" t="s">
        <v>58</v>
      </c>
      <c r="K3" s="69" t="s">
        <v>57</v>
      </c>
      <c r="L3" s="69" t="s">
        <v>58</v>
      </c>
      <c r="M3" s="69" t="s">
        <v>57</v>
      </c>
      <c r="N3" s="189"/>
    </row>
    <row r="4" spans="1:14" ht="18" customHeight="1" x14ac:dyDescent="0.15">
      <c r="A4" s="70" t="s">
        <v>64</v>
      </c>
      <c r="B4" s="71"/>
      <c r="C4" s="72"/>
      <c r="D4" s="72"/>
      <c r="E4" s="73"/>
      <c r="F4" s="74"/>
      <c r="G4" s="75"/>
      <c r="H4" s="75"/>
      <c r="I4" s="75"/>
      <c r="J4" s="75"/>
      <c r="K4" s="75"/>
      <c r="L4" s="76"/>
      <c r="M4" s="77">
        <f t="shared" ref="M4:M68" si="0">G4+I4+K4</f>
        <v>0</v>
      </c>
      <c r="N4" s="78"/>
    </row>
    <row r="5" spans="1:14" ht="18" customHeight="1" x14ac:dyDescent="0.15">
      <c r="A5" s="118" t="s">
        <v>550</v>
      </c>
      <c r="B5" s="119"/>
      <c r="C5" s="120"/>
      <c r="D5" s="120"/>
      <c r="E5" s="121"/>
      <c r="F5" s="122"/>
      <c r="G5" s="123"/>
      <c r="H5" s="123"/>
      <c r="I5" s="123"/>
      <c r="J5" s="162"/>
      <c r="K5" s="122"/>
      <c r="L5" s="162"/>
      <c r="M5" s="163">
        <f>SUM(K5,I5,G5)</f>
        <v>0</v>
      </c>
      <c r="N5" s="125"/>
    </row>
    <row r="6" spans="1:14" ht="18" customHeight="1" x14ac:dyDescent="0.15">
      <c r="A6" s="87" t="s">
        <v>65</v>
      </c>
      <c r="B6" s="88"/>
      <c r="C6" s="82"/>
      <c r="D6" s="81">
        <v>1</v>
      </c>
      <c r="E6" s="82" t="s">
        <v>60</v>
      </c>
      <c r="F6" s="83"/>
      <c r="G6" s="84"/>
      <c r="H6" s="84"/>
      <c r="I6" s="84"/>
      <c r="J6" s="84"/>
      <c r="K6" s="84"/>
      <c r="L6" s="84"/>
      <c r="M6" s="42">
        <f t="shared" si="0"/>
        <v>0</v>
      </c>
      <c r="N6" s="89" t="s">
        <v>66</v>
      </c>
    </row>
    <row r="7" spans="1:14" ht="18" customHeight="1" x14ac:dyDescent="0.15">
      <c r="A7" s="90" t="s">
        <v>67</v>
      </c>
      <c r="B7" s="88"/>
      <c r="C7" s="81"/>
      <c r="D7" s="81"/>
      <c r="E7" s="82"/>
      <c r="F7" s="91"/>
      <c r="G7" s="84"/>
      <c r="H7" s="84"/>
      <c r="I7" s="84"/>
      <c r="J7" s="84"/>
      <c r="K7" s="84"/>
      <c r="L7" s="84"/>
      <c r="M7" s="42">
        <f t="shared" si="0"/>
        <v>0</v>
      </c>
      <c r="N7" s="86"/>
    </row>
    <row r="8" spans="1:14" ht="18" customHeight="1" x14ac:dyDescent="0.15">
      <c r="A8" s="90" t="s">
        <v>68</v>
      </c>
      <c r="B8" s="88"/>
      <c r="C8" s="82"/>
      <c r="D8" s="81">
        <v>1</v>
      </c>
      <c r="E8" s="82" t="s">
        <v>60</v>
      </c>
      <c r="F8" s="83"/>
      <c r="G8" s="84"/>
      <c r="H8" s="84"/>
      <c r="I8" s="84"/>
      <c r="J8" s="84"/>
      <c r="K8" s="84"/>
      <c r="L8" s="84"/>
      <c r="M8" s="42">
        <f t="shared" si="0"/>
        <v>0</v>
      </c>
      <c r="N8" s="89" t="s">
        <v>69</v>
      </c>
    </row>
    <row r="9" spans="1:14" ht="18" customHeight="1" x14ac:dyDescent="0.15">
      <c r="A9" s="92" t="s">
        <v>70</v>
      </c>
      <c r="B9" s="93" t="s">
        <v>71</v>
      </c>
      <c r="C9" s="94">
        <v>1</v>
      </c>
      <c r="D9" s="94"/>
      <c r="E9" s="82" t="s">
        <v>72</v>
      </c>
      <c r="F9" s="83"/>
      <c r="G9" s="84"/>
      <c r="H9" s="84"/>
      <c r="I9" s="84"/>
      <c r="J9" s="84"/>
      <c r="K9" s="84"/>
      <c r="L9" s="84"/>
      <c r="M9" s="42">
        <f t="shared" si="0"/>
        <v>0</v>
      </c>
      <c r="N9" s="89"/>
    </row>
    <row r="10" spans="1:14" ht="18" customHeight="1" x14ac:dyDescent="0.15">
      <c r="A10" s="92" t="s">
        <v>70</v>
      </c>
      <c r="B10" s="93" t="s">
        <v>73</v>
      </c>
      <c r="C10" s="94">
        <v>1</v>
      </c>
      <c r="D10" s="94"/>
      <c r="E10" s="82" t="s">
        <v>72</v>
      </c>
      <c r="F10" s="83"/>
      <c r="G10" s="84"/>
      <c r="H10" s="84"/>
      <c r="I10" s="84"/>
      <c r="J10" s="84"/>
      <c r="K10" s="84"/>
      <c r="L10" s="84"/>
      <c r="M10" s="42">
        <f t="shared" si="0"/>
        <v>0</v>
      </c>
      <c r="N10" s="89"/>
    </row>
    <row r="11" spans="1:14" ht="18" customHeight="1" x14ac:dyDescent="0.15">
      <c r="A11" s="92" t="s">
        <v>74</v>
      </c>
      <c r="B11" s="93" t="s">
        <v>75</v>
      </c>
      <c r="C11" s="94">
        <v>2</v>
      </c>
      <c r="D11" s="94"/>
      <c r="E11" s="82" t="s">
        <v>76</v>
      </c>
      <c r="F11" s="83"/>
      <c r="G11" s="84"/>
      <c r="H11" s="84"/>
      <c r="I11" s="84"/>
      <c r="J11" s="84"/>
      <c r="K11" s="84"/>
      <c r="L11" s="84"/>
      <c r="M11" s="42">
        <f t="shared" si="0"/>
        <v>0</v>
      </c>
      <c r="N11" s="89"/>
    </row>
    <row r="12" spans="1:14" ht="18" customHeight="1" x14ac:dyDescent="0.15">
      <c r="A12" s="87" t="s">
        <v>77</v>
      </c>
      <c r="B12" s="88"/>
      <c r="C12" s="81"/>
      <c r="D12" s="81"/>
      <c r="E12" s="82"/>
      <c r="F12" s="91"/>
      <c r="G12" s="84"/>
      <c r="H12" s="84"/>
      <c r="I12" s="84"/>
      <c r="J12" s="84"/>
      <c r="K12" s="84"/>
      <c r="L12" s="84"/>
      <c r="M12" s="42">
        <f t="shared" si="0"/>
        <v>0</v>
      </c>
      <c r="N12" s="86"/>
    </row>
    <row r="13" spans="1:14" ht="18" customHeight="1" x14ac:dyDescent="0.15">
      <c r="A13" s="87" t="s">
        <v>78</v>
      </c>
      <c r="B13" s="88"/>
      <c r="C13" s="82"/>
      <c r="D13" s="81">
        <v>1</v>
      </c>
      <c r="E13" s="82" t="s">
        <v>60</v>
      </c>
      <c r="F13" s="83"/>
      <c r="G13" s="84"/>
      <c r="H13" s="84"/>
      <c r="I13" s="84"/>
      <c r="J13" s="84"/>
      <c r="K13" s="84"/>
      <c r="L13" s="84"/>
      <c r="M13" s="42">
        <f t="shared" si="0"/>
        <v>0</v>
      </c>
      <c r="N13" s="89" t="s">
        <v>79</v>
      </c>
    </row>
    <row r="14" spans="1:14" ht="18" customHeight="1" x14ac:dyDescent="0.15">
      <c r="A14" s="87" t="s">
        <v>80</v>
      </c>
      <c r="B14" s="88"/>
      <c r="C14" s="82"/>
      <c r="D14" s="81">
        <v>1</v>
      </c>
      <c r="E14" s="82" t="s">
        <v>60</v>
      </c>
      <c r="F14" s="83"/>
      <c r="G14" s="84"/>
      <c r="H14" s="84"/>
      <c r="I14" s="84"/>
      <c r="J14" s="84"/>
      <c r="K14" s="84"/>
      <c r="L14" s="84"/>
      <c r="M14" s="42">
        <f t="shared" si="0"/>
        <v>0</v>
      </c>
      <c r="N14" s="89" t="s">
        <v>81</v>
      </c>
    </row>
    <row r="15" spans="1:14" ht="18" customHeight="1" x14ac:dyDescent="0.15">
      <c r="A15" s="87" t="s">
        <v>82</v>
      </c>
      <c r="B15" s="88"/>
      <c r="C15" s="82"/>
      <c r="D15" s="81"/>
      <c r="E15" s="82"/>
      <c r="F15" s="83"/>
      <c r="G15" s="84"/>
      <c r="H15" s="84"/>
      <c r="I15" s="84"/>
      <c r="J15" s="84"/>
      <c r="K15" s="84"/>
      <c r="L15" s="84"/>
      <c r="M15" s="42">
        <f t="shared" si="0"/>
        <v>0</v>
      </c>
      <c r="N15" s="89"/>
    </row>
    <row r="16" spans="1:14" ht="18" customHeight="1" x14ac:dyDescent="0.15">
      <c r="A16" s="87" t="s">
        <v>83</v>
      </c>
      <c r="B16" s="88"/>
      <c r="C16" s="82"/>
      <c r="D16" s="81">
        <v>1</v>
      </c>
      <c r="E16" s="82" t="s">
        <v>60</v>
      </c>
      <c r="F16" s="83"/>
      <c r="G16" s="84"/>
      <c r="H16" s="84"/>
      <c r="I16" s="84"/>
      <c r="J16" s="84"/>
      <c r="K16" s="84"/>
      <c r="L16" s="84"/>
      <c r="M16" s="42">
        <f t="shared" si="0"/>
        <v>0</v>
      </c>
      <c r="N16" s="89" t="s">
        <v>84</v>
      </c>
    </row>
    <row r="17" spans="1:14" ht="18" customHeight="1" x14ac:dyDescent="0.15">
      <c r="A17" s="90" t="s">
        <v>85</v>
      </c>
      <c r="B17" s="88" t="s">
        <v>86</v>
      </c>
      <c r="C17" s="81">
        <v>12</v>
      </c>
      <c r="D17" s="81">
        <v>1</v>
      </c>
      <c r="E17" s="82" t="s">
        <v>87</v>
      </c>
      <c r="F17" s="91"/>
      <c r="G17" s="84"/>
      <c r="H17" s="84"/>
      <c r="I17" s="84"/>
      <c r="J17" s="84"/>
      <c r="K17" s="84"/>
      <c r="L17" s="84"/>
      <c r="M17" s="42">
        <f t="shared" si="0"/>
        <v>0</v>
      </c>
      <c r="N17" s="86" t="s">
        <v>88</v>
      </c>
    </row>
    <row r="18" spans="1:14" ht="18" customHeight="1" x14ac:dyDescent="0.15">
      <c r="A18" s="90" t="s">
        <v>89</v>
      </c>
      <c r="B18" s="88" t="s">
        <v>90</v>
      </c>
      <c r="C18" s="81">
        <v>12</v>
      </c>
      <c r="D18" s="81">
        <v>1</v>
      </c>
      <c r="E18" s="82" t="s">
        <v>87</v>
      </c>
      <c r="F18" s="91"/>
      <c r="G18" s="84"/>
      <c r="H18" s="84"/>
      <c r="I18" s="84"/>
      <c r="J18" s="84"/>
      <c r="K18" s="84"/>
      <c r="L18" s="84"/>
      <c r="M18" s="42">
        <f t="shared" si="0"/>
        <v>0</v>
      </c>
      <c r="N18" s="86" t="s">
        <v>88</v>
      </c>
    </row>
    <row r="19" spans="1:14" ht="18" customHeight="1" x14ac:dyDescent="0.15">
      <c r="A19" s="92" t="s">
        <v>91</v>
      </c>
      <c r="B19" s="93" t="s">
        <v>92</v>
      </c>
      <c r="C19" s="94">
        <v>6</v>
      </c>
      <c r="D19" s="81">
        <v>1</v>
      </c>
      <c r="E19" s="82" t="s">
        <v>76</v>
      </c>
      <c r="F19" s="91"/>
      <c r="G19" s="84"/>
      <c r="H19" s="84"/>
      <c r="I19" s="84"/>
      <c r="J19" s="84"/>
      <c r="K19" s="84"/>
      <c r="L19" s="84"/>
      <c r="M19" s="42">
        <f t="shared" si="0"/>
        <v>0</v>
      </c>
      <c r="N19" s="86"/>
    </row>
    <row r="20" spans="1:14" ht="18" customHeight="1" x14ac:dyDescent="0.15">
      <c r="A20" s="92" t="s">
        <v>93</v>
      </c>
      <c r="B20" s="93" t="s">
        <v>94</v>
      </c>
      <c r="C20" s="94">
        <v>6</v>
      </c>
      <c r="D20" s="81">
        <v>1</v>
      </c>
      <c r="E20" s="82" t="s">
        <v>76</v>
      </c>
      <c r="F20" s="91"/>
      <c r="G20" s="84"/>
      <c r="H20" s="84"/>
      <c r="I20" s="84"/>
      <c r="J20" s="84"/>
      <c r="K20" s="84"/>
      <c r="L20" s="84"/>
      <c r="M20" s="42">
        <f t="shared" si="0"/>
        <v>0</v>
      </c>
      <c r="N20" s="86"/>
    </row>
    <row r="21" spans="1:14" ht="18" customHeight="1" x14ac:dyDescent="0.15">
      <c r="A21" s="90" t="s">
        <v>95</v>
      </c>
      <c r="B21" s="88" t="s">
        <v>96</v>
      </c>
      <c r="C21" s="81">
        <v>3</v>
      </c>
      <c r="D21" s="81">
        <v>1</v>
      </c>
      <c r="E21" s="82" t="s">
        <v>87</v>
      </c>
      <c r="F21" s="91"/>
      <c r="G21" s="84"/>
      <c r="H21" s="84"/>
      <c r="I21" s="84"/>
      <c r="J21" s="84"/>
      <c r="K21" s="84"/>
      <c r="L21" s="84"/>
      <c r="M21" s="42">
        <f t="shared" si="0"/>
        <v>0</v>
      </c>
      <c r="N21" s="86" t="s">
        <v>88</v>
      </c>
    </row>
    <row r="22" spans="1:14" ht="18" customHeight="1" x14ac:dyDescent="0.15">
      <c r="A22" s="90" t="s">
        <v>95</v>
      </c>
      <c r="B22" s="88" t="s">
        <v>97</v>
      </c>
      <c r="C22" s="81">
        <v>6</v>
      </c>
      <c r="D22" s="81">
        <v>1</v>
      </c>
      <c r="E22" s="82" t="s">
        <v>87</v>
      </c>
      <c r="F22" s="91"/>
      <c r="G22" s="84"/>
      <c r="H22" s="84"/>
      <c r="I22" s="84"/>
      <c r="J22" s="84"/>
      <c r="K22" s="84"/>
      <c r="L22" s="84"/>
      <c r="M22" s="42">
        <f t="shared" si="0"/>
        <v>0</v>
      </c>
      <c r="N22" s="86" t="s">
        <v>88</v>
      </c>
    </row>
    <row r="23" spans="1:14" ht="18" customHeight="1" x14ac:dyDescent="0.15">
      <c r="A23" s="87" t="s">
        <v>98</v>
      </c>
      <c r="B23" s="88"/>
      <c r="C23" s="81"/>
      <c r="D23" s="81"/>
      <c r="E23" s="82"/>
      <c r="F23" s="83"/>
      <c r="G23" s="84"/>
      <c r="H23" s="85"/>
      <c r="I23" s="84"/>
      <c r="J23" s="85"/>
      <c r="K23" s="85"/>
      <c r="L23" s="84"/>
      <c r="M23" s="42">
        <f t="shared" si="0"/>
        <v>0</v>
      </c>
      <c r="N23" s="86"/>
    </row>
    <row r="24" spans="1:14" ht="18" customHeight="1" x14ac:dyDescent="0.15">
      <c r="A24" s="87" t="s">
        <v>99</v>
      </c>
      <c r="B24" s="88"/>
      <c r="C24" s="82"/>
      <c r="D24" s="81">
        <v>1</v>
      </c>
      <c r="E24" s="82" t="s">
        <v>60</v>
      </c>
      <c r="F24" s="83"/>
      <c r="G24" s="84"/>
      <c r="H24" s="84"/>
      <c r="I24" s="84"/>
      <c r="J24" s="84"/>
      <c r="K24" s="84"/>
      <c r="L24" s="84"/>
      <c r="M24" s="42">
        <f t="shared" si="0"/>
        <v>0</v>
      </c>
      <c r="N24" s="89" t="s">
        <v>100</v>
      </c>
    </row>
    <row r="25" spans="1:14" ht="18" customHeight="1" x14ac:dyDescent="0.15">
      <c r="A25" s="87" t="s">
        <v>101</v>
      </c>
      <c r="B25" s="88"/>
      <c r="C25" s="82"/>
      <c r="D25" s="81">
        <v>1</v>
      </c>
      <c r="E25" s="82" t="s">
        <v>60</v>
      </c>
      <c r="F25" s="83"/>
      <c r="G25" s="84"/>
      <c r="H25" s="84"/>
      <c r="I25" s="84"/>
      <c r="J25" s="84"/>
      <c r="K25" s="84"/>
      <c r="L25" s="84"/>
      <c r="M25" s="42">
        <f t="shared" si="0"/>
        <v>0</v>
      </c>
      <c r="N25" s="89" t="s">
        <v>102</v>
      </c>
    </row>
    <row r="26" spans="1:14" ht="18" customHeight="1" x14ac:dyDescent="0.15">
      <c r="A26" s="87" t="s">
        <v>103</v>
      </c>
      <c r="B26" s="88"/>
      <c r="C26" s="82"/>
      <c r="D26" s="81">
        <v>1</v>
      </c>
      <c r="E26" s="82" t="s">
        <v>60</v>
      </c>
      <c r="F26" s="83"/>
      <c r="G26" s="84"/>
      <c r="H26" s="84"/>
      <c r="I26" s="84"/>
      <c r="J26" s="84"/>
      <c r="K26" s="84"/>
      <c r="L26" s="84"/>
      <c r="M26" s="42">
        <f t="shared" si="0"/>
        <v>0</v>
      </c>
      <c r="N26" s="89" t="s">
        <v>104</v>
      </c>
    </row>
    <row r="27" spans="1:14" ht="18" customHeight="1" x14ac:dyDescent="0.15">
      <c r="A27" s="87" t="s">
        <v>105</v>
      </c>
      <c r="B27" s="88"/>
      <c r="C27" s="82"/>
      <c r="D27" s="81">
        <v>1</v>
      </c>
      <c r="E27" s="82" t="s">
        <v>60</v>
      </c>
      <c r="F27" s="83"/>
      <c r="G27" s="84"/>
      <c r="H27" s="84"/>
      <c r="I27" s="84"/>
      <c r="J27" s="84"/>
      <c r="K27" s="84"/>
      <c r="L27" s="84"/>
      <c r="M27" s="42">
        <f t="shared" si="0"/>
        <v>0</v>
      </c>
      <c r="N27" s="89" t="s">
        <v>106</v>
      </c>
    </row>
    <row r="28" spans="1:14" ht="18" customHeight="1" x14ac:dyDescent="0.15">
      <c r="A28" s="87" t="s">
        <v>107</v>
      </c>
      <c r="B28" s="88"/>
      <c r="C28" s="82"/>
      <c r="D28" s="81">
        <v>1</v>
      </c>
      <c r="E28" s="82" t="s">
        <v>60</v>
      </c>
      <c r="F28" s="83"/>
      <c r="G28" s="84"/>
      <c r="H28" s="84"/>
      <c r="I28" s="84"/>
      <c r="J28" s="84"/>
      <c r="K28" s="84"/>
      <c r="L28" s="84"/>
      <c r="M28" s="42">
        <f t="shared" si="0"/>
        <v>0</v>
      </c>
      <c r="N28" s="89" t="s">
        <v>108</v>
      </c>
    </row>
    <row r="29" spans="1:14" ht="18" customHeight="1" x14ac:dyDescent="0.15">
      <c r="A29" s="87" t="s">
        <v>109</v>
      </c>
      <c r="B29" s="88"/>
      <c r="C29" s="82"/>
      <c r="D29" s="81">
        <v>1</v>
      </c>
      <c r="E29" s="82" t="s">
        <v>60</v>
      </c>
      <c r="F29" s="83"/>
      <c r="G29" s="84"/>
      <c r="H29" s="84"/>
      <c r="I29" s="84"/>
      <c r="J29" s="84"/>
      <c r="K29" s="84"/>
      <c r="L29" s="84"/>
      <c r="M29" s="42">
        <f t="shared" si="0"/>
        <v>0</v>
      </c>
      <c r="N29" s="89" t="s">
        <v>110</v>
      </c>
    </row>
    <row r="30" spans="1:14" ht="18" customHeight="1" x14ac:dyDescent="0.15">
      <c r="A30" s="90" t="s">
        <v>111</v>
      </c>
      <c r="B30" s="88" t="s">
        <v>112</v>
      </c>
      <c r="C30" s="81">
        <v>24</v>
      </c>
      <c r="D30" s="81">
        <v>1</v>
      </c>
      <c r="E30" s="82" t="s">
        <v>87</v>
      </c>
      <c r="F30" s="91"/>
      <c r="G30" s="84"/>
      <c r="H30" s="84"/>
      <c r="I30" s="84"/>
      <c r="J30" s="84"/>
      <c r="K30" s="84"/>
      <c r="L30" s="84"/>
      <c r="M30" s="42">
        <f t="shared" si="0"/>
        <v>0</v>
      </c>
      <c r="N30" s="86" t="s">
        <v>88</v>
      </c>
    </row>
    <row r="31" spans="1:14" ht="18" customHeight="1" x14ac:dyDescent="0.15">
      <c r="A31" s="90" t="s">
        <v>113</v>
      </c>
      <c r="B31" s="88" t="s">
        <v>114</v>
      </c>
      <c r="C31" s="81">
        <v>48</v>
      </c>
      <c r="D31" s="81">
        <v>1</v>
      </c>
      <c r="E31" s="82" t="s">
        <v>87</v>
      </c>
      <c r="F31" s="91"/>
      <c r="G31" s="84"/>
      <c r="H31" s="84"/>
      <c r="I31" s="84"/>
      <c r="J31" s="84"/>
      <c r="K31" s="84"/>
      <c r="L31" s="84"/>
      <c r="M31" s="42">
        <f t="shared" si="0"/>
        <v>0</v>
      </c>
      <c r="N31" s="86" t="s">
        <v>88</v>
      </c>
    </row>
    <row r="32" spans="1:14" ht="18" customHeight="1" x14ac:dyDescent="0.15">
      <c r="A32" s="90" t="s">
        <v>115</v>
      </c>
      <c r="B32" s="88" t="s">
        <v>116</v>
      </c>
      <c r="C32" s="81">
        <v>2</v>
      </c>
      <c r="D32" s="81">
        <v>1</v>
      </c>
      <c r="E32" s="82" t="s">
        <v>76</v>
      </c>
      <c r="F32" s="91"/>
      <c r="G32" s="84"/>
      <c r="H32" s="84"/>
      <c r="I32" s="84"/>
      <c r="J32" s="84"/>
      <c r="K32" s="84"/>
      <c r="L32" s="84"/>
      <c r="M32" s="42">
        <f t="shared" si="0"/>
        <v>0</v>
      </c>
      <c r="N32" s="86" t="s">
        <v>88</v>
      </c>
    </row>
    <row r="33" spans="1:14" ht="18" customHeight="1" x14ac:dyDescent="0.15">
      <c r="A33" s="92" t="s">
        <v>117</v>
      </c>
      <c r="B33" s="93" t="s">
        <v>118</v>
      </c>
      <c r="C33" s="81">
        <v>6</v>
      </c>
      <c r="D33" s="81">
        <v>1</v>
      </c>
      <c r="E33" s="82" t="s">
        <v>76</v>
      </c>
      <c r="F33" s="91"/>
      <c r="G33" s="84"/>
      <c r="H33" s="84"/>
      <c r="I33" s="84"/>
      <c r="J33" s="84"/>
      <c r="K33" s="84"/>
      <c r="L33" s="84"/>
      <c r="M33" s="42">
        <f t="shared" si="0"/>
        <v>0</v>
      </c>
      <c r="N33" s="86" t="s">
        <v>88</v>
      </c>
    </row>
    <row r="34" spans="1:14" ht="18" customHeight="1" x14ac:dyDescent="0.15">
      <c r="A34" s="90" t="s">
        <v>113</v>
      </c>
      <c r="B34" s="88" t="s">
        <v>119</v>
      </c>
      <c r="C34" s="81">
        <v>12</v>
      </c>
      <c r="D34" s="81">
        <v>1</v>
      </c>
      <c r="E34" s="82" t="s">
        <v>87</v>
      </c>
      <c r="F34" s="91"/>
      <c r="G34" s="84"/>
      <c r="H34" s="84"/>
      <c r="I34" s="84"/>
      <c r="J34" s="84"/>
      <c r="K34" s="84"/>
      <c r="L34" s="84"/>
      <c r="M34" s="42">
        <f t="shared" si="0"/>
        <v>0</v>
      </c>
      <c r="N34" s="86" t="s">
        <v>88</v>
      </c>
    </row>
    <row r="35" spans="1:14" ht="18" customHeight="1" x14ac:dyDescent="0.15">
      <c r="A35" s="92" t="s">
        <v>120</v>
      </c>
      <c r="B35" s="93" t="s">
        <v>121</v>
      </c>
      <c r="C35" s="81">
        <v>6</v>
      </c>
      <c r="D35" s="81">
        <v>1</v>
      </c>
      <c r="E35" s="82" t="s">
        <v>76</v>
      </c>
      <c r="F35" s="91"/>
      <c r="G35" s="84"/>
      <c r="H35" s="84"/>
      <c r="I35" s="84"/>
      <c r="J35" s="84"/>
      <c r="K35" s="84"/>
      <c r="L35" s="84"/>
      <c r="M35" s="42">
        <f t="shared" si="0"/>
        <v>0</v>
      </c>
      <c r="N35" s="86" t="s">
        <v>88</v>
      </c>
    </row>
    <row r="36" spans="1:14" ht="18" customHeight="1" x14ac:dyDescent="0.15">
      <c r="A36" s="92" t="s">
        <v>122</v>
      </c>
      <c r="B36" s="93" t="s">
        <v>123</v>
      </c>
      <c r="C36" s="81">
        <v>6</v>
      </c>
      <c r="D36" s="81">
        <v>1</v>
      </c>
      <c r="E36" s="82" t="s">
        <v>76</v>
      </c>
      <c r="F36" s="91"/>
      <c r="G36" s="84"/>
      <c r="H36" s="84"/>
      <c r="I36" s="84"/>
      <c r="J36" s="84"/>
      <c r="K36" s="84"/>
      <c r="L36" s="84"/>
      <c r="M36" s="42">
        <f t="shared" si="0"/>
        <v>0</v>
      </c>
      <c r="N36" s="86" t="s">
        <v>88</v>
      </c>
    </row>
    <row r="37" spans="1:14" ht="18" customHeight="1" x14ac:dyDescent="0.15">
      <c r="A37" s="92" t="s">
        <v>122</v>
      </c>
      <c r="B37" s="93" t="s">
        <v>124</v>
      </c>
      <c r="C37" s="81">
        <v>1</v>
      </c>
      <c r="D37" s="81">
        <v>1</v>
      </c>
      <c r="E37" s="82" t="s">
        <v>76</v>
      </c>
      <c r="F37" s="91"/>
      <c r="G37" s="84"/>
      <c r="H37" s="84"/>
      <c r="I37" s="84"/>
      <c r="J37" s="84"/>
      <c r="K37" s="84"/>
      <c r="L37" s="84"/>
      <c r="M37" s="42">
        <f>G37+I37+K37</f>
        <v>0</v>
      </c>
      <c r="N37" s="86" t="s">
        <v>88</v>
      </c>
    </row>
    <row r="38" spans="1:14" ht="18" customHeight="1" x14ac:dyDescent="0.15">
      <c r="A38" s="79" t="s">
        <v>125</v>
      </c>
      <c r="B38" s="80"/>
      <c r="C38" s="81"/>
      <c r="D38" s="81"/>
      <c r="E38" s="82"/>
      <c r="F38" s="91"/>
      <c r="G38" s="42"/>
      <c r="H38" s="84"/>
      <c r="I38" s="42"/>
      <c r="J38" s="84"/>
      <c r="K38" s="84"/>
      <c r="L38" s="84"/>
      <c r="M38" s="42">
        <f t="shared" si="0"/>
        <v>0</v>
      </c>
      <c r="N38" s="86" t="s">
        <v>88</v>
      </c>
    </row>
    <row r="39" spans="1:14" ht="18" customHeight="1" x14ac:dyDescent="0.15">
      <c r="A39" s="87" t="s">
        <v>126</v>
      </c>
      <c r="B39" s="88"/>
      <c r="C39" s="82"/>
      <c r="D39" s="81">
        <v>1</v>
      </c>
      <c r="E39" s="82" t="s">
        <v>60</v>
      </c>
      <c r="F39" s="83"/>
      <c r="G39" s="84"/>
      <c r="H39" s="84"/>
      <c r="I39" s="84"/>
      <c r="J39" s="84"/>
      <c r="K39" s="84"/>
      <c r="L39" s="84"/>
      <c r="M39" s="42">
        <f t="shared" si="0"/>
        <v>0</v>
      </c>
      <c r="N39" s="89" t="s">
        <v>127</v>
      </c>
    </row>
    <row r="40" spans="1:14" ht="18" customHeight="1" x14ac:dyDescent="0.15">
      <c r="A40" s="87" t="s">
        <v>128</v>
      </c>
      <c r="B40" s="88"/>
      <c r="C40" s="82"/>
      <c r="D40" s="81">
        <v>1</v>
      </c>
      <c r="E40" s="82" t="s">
        <v>60</v>
      </c>
      <c r="F40" s="83"/>
      <c r="G40" s="84"/>
      <c r="H40" s="84"/>
      <c r="I40" s="84"/>
      <c r="J40" s="84"/>
      <c r="K40" s="84"/>
      <c r="L40" s="84"/>
      <c r="M40" s="42">
        <f t="shared" si="0"/>
        <v>0</v>
      </c>
      <c r="N40" s="89" t="s">
        <v>129</v>
      </c>
    </row>
    <row r="41" spans="1:14" ht="18" customHeight="1" x14ac:dyDescent="0.15">
      <c r="A41" s="87" t="s">
        <v>130</v>
      </c>
      <c r="B41" s="95" t="s">
        <v>131</v>
      </c>
      <c r="C41" s="82">
        <v>6</v>
      </c>
      <c r="D41" s="81">
        <v>1</v>
      </c>
      <c r="E41" s="82" t="s">
        <v>76</v>
      </c>
      <c r="F41" s="83"/>
      <c r="G41" s="84"/>
      <c r="H41" s="84"/>
      <c r="I41" s="84"/>
      <c r="J41" s="84"/>
      <c r="K41" s="84"/>
      <c r="L41" s="84"/>
      <c r="M41" s="42">
        <f t="shared" si="0"/>
        <v>0</v>
      </c>
      <c r="N41" s="89" t="s">
        <v>88</v>
      </c>
    </row>
    <row r="42" spans="1:14" ht="18" customHeight="1" x14ac:dyDescent="0.15">
      <c r="A42" s="90" t="s">
        <v>132</v>
      </c>
      <c r="B42" s="88" t="s">
        <v>546</v>
      </c>
      <c r="C42" s="81">
        <v>6</v>
      </c>
      <c r="D42" s="81">
        <v>1</v>
      </c>
      <c r="E42" s="82" t="s">
        <v>72</v>
      </c>
      <c r="F42" s="83"/>
      <c r="G42" s="84"/>
      <c r="H42" s="84"/>
      <c r="I42" s="84"/>
      <c r="J42" s="84"/>
      <c r="K42" s="84"/>
      <c r="L42" s="84"/>
      <c r="M42" s="42">
        <f t="shared" si="0"/>
        <v>0</v>
      </c>
      <c r="N42" s="89" t="s">
        <v>88</v>
      </c>
    </row>
    <row r="43" spans="1:14" ht="18" customHeight="1" x14ac:dyDescent="0.15">
      <c r="A43" s="44" t="s">
        <v>133</v>
      </c>
      <c r="B43" s="95" t="s">
        <v>134</v>
      </c>
      <c r="C43" s="81">
        <v>3</v>
      </c>
      <c r="D43" s="81">
        <v>1</v>
      </c>
      <c r="E43" s="82" t="s">
        <v>72</v>
      </c>
      <c r="F43" s="83"/>
      <c r="G43" s="84"/>
      <c r="H43" s="84"/>
      <c r="I43" s="84"/>
      <c r="J43" s="84"/>
      <c r="K43" s="84"/>
      <c r="L43" s="84"/>
      <c r="M43" s="42">
        <f t="shared" si="0"/>
        <v>0</v>
      </c>
      <c r="N43" s="89" t="s">
        <v>88</v>
      </c>
    </row>
    <row r="44" spans="1:14" ht="18" customHeight="1" x14ac:dyDescent="0.15">
      <c r="A44" s="92" t="s">
        <v>135</v>
      </c>
      <c r="B44" s="93" t="s">
        <v>136</v>
      </c>
      <c r="C44" s="94">
        <v>6</v>
      </c>
      <c r="D44" s="81">
        <v>1</v>
      </c>
      <c r="E44" s="94" t="s">
        <v>137</v>
      </c>
      <c r="F44" s="83"/>
      <c r="G44" s="84"/>
      <c r="H44" s="84"/>
      <c r="I44" s="84"/>
      <c r="J44" s="84"/>
      <c r="K44" s="84"/>
      <c r="L44" s="84"/>
      <c r="M44" s="42">
        <f t="shared" si="0"/>
        <v>0</v>
      </c>
      <c r="N44" s="89" t="s">
        <v>88</v>
      </c>
    </row>
    <row r="45" spans="1:14" ht="18" customHeight="1" x14ac:dyDescent="0.15">
      <c r="A45" s="90" t="s">
        <v>138</v>
      </c>
      <c r="B45" s="88" t="s">
        <v>139</v>
      </c>
      <c r="C45" s="81">
        <v>24</v>
      </c>
      <c r="D45" s="81">
        <v>1</v>
      </c>
      <c r="E45" s="82" t="s">
        <v>87</v>
      </c>
      <c r="F45" s="83"/>
      <c r="G45" s="84"/>
      <c r="H45" s="84"/>
      <c r="I45" s="84"/>
      <c r="J45" s="84"/>
      <c r="K45" s="84"/>
      <c r="L45" s="84"/>
      <c r="M45" s="42">
        <f t="shared" si="0"/>
        <v>0</v>
      </c>
      <c r="N45" s="89" t="s">
        <v>88</v>
      </c>
    </row>
    <row r="46" spans="1:14" ht="18" customHeight="1" x14ac:dyDescent="0.15">
      <c r="A46" s="90" t="s">
        <v>140</v>
      </c>
      <c r="B46" s="88"/>
      <c r="C46" s="81"/>
      <c r="D46" s="81"/>
      <c r="E46" s="82"/>
      <c r="F46" s="91"/>
      <c r="G46" s="84"/>
      <c r="H46" s="84"/>
      <c r="I46" s="84"/>
      <c r="J46" s="84"/>
      <c r="K46" s="84"/>
      <c r="L46" s="84"/>
      <c r="M46" s="42">
        <f t="shared" si="0"/>
        <v>0</v>
      </c>
      <c r="N46" s="86"/>
    </row>
    <row r="47" spans="1:14" ht="18" customHeight="1" x14ac:dyDescent="0.15">
      <c r="A47" s="90" t="s">
        <v>113</v>
      </c>
      <c r="B47" s="88" t="s">
        <v>141</v>
      </c>
      <c r="C47" s="81">
        <v>1</v>
      </c>
      <c r="D47" s="81">
        <v>1</v>
      </c>
      <c r="E47" s="82" t="s">
        <v>87</v>
      </c>
      <c r="F47" s="91"/>
      <c r="G47" s="84"/>
      <c r="H47" s="84"/>
      <c r="I47" s="84"/>
      <c r="J47" s="84"/>
      <c r="K47" s="84"/>
      <c r="L47" s="84"/>
      <c r="M47" s="42">
        <f t="shared" si="0"/>
        <v>0</v>
      </c>
      <c r="N47" s="86" t="s">
        <v>88</v>
      </c>
    </row>
    <row r="48" spans="1:14" ht="18" customHeight="1" x14ac:dyDescent="0.15">
      <c r="A48" s="90" t="s">
        <v>142</v>
      </c>
      <c r="B48" s="88"/>
      <c r="C48" s="81"/>
      <c r="D48" s="81">
        <v>1</v>
      </c>
      <c r="E48" s="82" t="s">
        <v>60</v>
      </c>
      <c r="F48" s="91"/>
      <c r="G48" s="84"/>
      <c r="H48" s="84"/>
      <c r="I48" s="84"/>
      <c r="J48" s="84"/>
      <c r="K48" s="84"/>
      <c r="L48" s="84"/>
      <c r="M48" s="42">
        <f t="shared" si="0"/>
        <v>0</v>
      </c>
      <c r="N48" s="96" t="s">
        <v>143</v>
      </c>
    </row>
    <row r="49" spans="1:14" ht="18" customHeight="1" x14ac:dyDescent="0.15">
      <c r="A49" s="90" t="s">
        <v>144</v>
      </c>
      <c r="B49" s="88"/>
      <c r="C49" s="81"/>
      <c r="D49" s="81"/>
      <c r="E49" s="82"/>
      <c r="F49" s="91"/>
      <c r="G49" s="84"/>
      <c r="H49" s="84"/>
      <c r="I49" s="84"/>
      <c r="J49" s="84"/>
      <c r="K49" s="84"/>
      <c r="L49" s="84"/>
      <c r="M49" s="42">
        <f t="shared" si="0"/>
        <v>0</v>
      </c>
      <c r="N49" s="86"/>
    </row>
    <row r="50" spans="1:14" ht="18" customHeight="1" x14ac:dyDescent="0.15">
      <c r="A50" s="90" t="s">
        <v>145</v>
      </c>
      <c r="B50" s="88" t="s">
        <v>146</v>
      </c>
      <c r="C50" s="81">
        <v>1</v>
      </c>
      <c r="D50" s="81">
        <v>1</v>
      </c>
      <c r="E50" s="82" t="s">
        <v>87</v>
      </c>
      <c r="F50" s="91"/>
      <c r="G50" s="84"/>
      <c r="H50" s="84"/>
      <c r="I50" s="84"/>
      <c r="J50" s="84"/>
      <c r="K50" s="84"/>
      <c r="L50" s="84"/>
      <c r="M50" s="42">
        <f t="shared" si="0"/>
        <v>0</v>
      </c>
      <c r="N50" s="86" t="s">
        <v>88</v>
      </c>
    </row>
    <row r="51" spans="1:14" ht="18" customHeight="1" x14ac:dyDescent="0.15">
      <c r="A51" s="90" t="s">
        <v>147</v>
      </c>
      <c r="B51" s="88"/>
      <c r="C51" s="81"/>
      <c r="D51" s="81"/>
      <c r="E51" s="82"/>
      <c r="F51" s="91"/>
      <c r="G51" s="84"/>
      <c r="H51" s="84"/>
      <c r="I51" s="84"/>
      <c r="J51" s="84"/>
      <c r="K51" s="84"/>
      <c r="L51" s="84"/>
      <c r="M51" s="42">
        <f t="shared" si="0"/>
        <v>0</v>
      </c>
      <c r="N51" s="86"/>
    </row>
    <row r="52" spans="1:14" ht="18" customHeight="1" x14ac:dyDescent="0.15">
      <c r="A52" s="90" t="s">
        <v>113</v>
      </c>
      <c r="B52" s="88" t="s">
        <v>148</v>
      </c>
      <c r="C52" s="81">
        <v>6</v>
      </c>
      <c r="D52" s="81">
        <v>1</v>
      </c>
      <c r="E52" s="82" t="s">
        <v>87</v>
      </c>
      <c r="F52" s="91"/>
      <c r="G52" s="84"/>
      <c r="H52" s="84"/>
      <c r="I52" s="84"/>
      <c r="J52" s="84"/>
      <c r="K52" s="84"/>
      <c r="L52" s="84"/>
      <c r="M52" s="42">
        <f t="shared" si="0"/>
        <v>0</v>
      </c>
      <c r="N52" s="86" t="s">
        <v>88</v>
      </c>
    </row>
    <row r="53" spans="1:14" ht="18" customHeight="1" x14ac:dyDescent="0.15">
      <c r="A53" s="90" t="s">
        <v>113</v>
      </c>
      <c r="B53" s="88" t="s">
        <v>149</v>
      </c>
      <c r="C53" s="81">
        <v>6</v>
      </c>
      <c r="D53" s="81">
        <v>1</v>
      </c>
      <c r="E53" s="82" t="s">
        <v>87</v>
      </c>
      <c r="F53" s="91"/>
      <c r="G53" s="84"/>
      <c r="H53" s="84"/>
      <c r="I53" s="84"/>
      <c r="J53" s="84"/>
      <c r="K53" s="84"/>
      <c r="L53" s="84"/>
      <c r="M53" s="42">
        <f t="shared" si="0"/>
        <v>0</v>
      </c>
      <c r="N53" s="86" t="s">
        <v>88</v>
      </c>
    </row>
    <row r="54" spans="1:14" ht="18" customHeight="1" x14ac:dyDescent="0.15">
      <c r="A54" s="90" t="s">
        <v>95</v>
      </c>
      <c r="B54" s="88" t="s">
        <v>150</v>
      </c>
      <c r="C54" s="81">
        <v>2</v>
      </c>
      <c r="D54" s="81">
        <v>1</v>
      </c>
      <c r="E54" s="82" t="s">
        <v>87</v>
      </c>
      <c r="F54" s="91"/>
      <c r="G54" s="84"/>
      <c r="H54" s="84"/>
      <c r="I54" s="84"/>
      <c r="J54" s="84"/>
      <c r="K54" s="84"/>
      <c r="L54" s="84"/>
      <c r="M54" s="42">
        <f t="shared" si="0"/>
        <v>0</v>
      </c>
      <c r="N54" s="86" t="s">
        <v>88</v>
      </c>
    </row>
    <row r="55" spans="1:14" ht="18" customHeight="1" x14ac:dyDescent="0.15">
      <c r="A55" s="90" t="s">
        <v>151</v>
      </c>
      <c r="B55" s="88"/>
      <c r="C55" s="81"/>
      <c r="D55" s="81"/>
      <c r="E55" s="82"/>
      <c r="F55" s="91"/>
      <c r="G55" s="84"/>
      <c r="H55" s="84"/>
      <c r="I55" s="84"/>
      <c r="J55" s="84"/>
      <c r="K55" s="84"/>
      <c r="L55" s="84"/>
      <c r="M55" s="42">
        <f t="shared" si="0"/>
        <v>0</v>
      </c>
      <c r="N55" s="86"/>
    </row>
    <row r="56" spans="1:14" ht="18" customHeight="1" x14ac:dyDescent="0.15">
      <c r="A56" s="87" t="s">
        <v>152</v>
      </c>
      <c r="B56" s="88"/>
      <c r="C56" s="82"/>
      <c r="D56" s="81">
        <v>1</v>
      </c>
      <c r="E56" s="82" t="s">
        <v>60</v>
      </c>
      <c r="F56" s="83"/>
      <c r="G56" s="84"/>
      <c r="H56" s="84"/>
      <c r="I56" s="84"/>
      <c r="J56" s="84"/>
      <c r="K56" s="84"/>
      <c r="L56" s="84"/>
      <c r="M56" s="42">
        <f t="shared" si="0"/>
        <v>0</v>
      </c>
      <c r="N56" s="89" t="s">
        <v>153</v>
      </c>
    </row>
    <row r="57" spans="1:14" ht="18" customHeight="1" x14ac:dyDescent="0.15">
      <c r="A57" s="92" t="s">
        <v>154</v>
      </c>
      <c r="B57" s="93" t="s">
        <v>155</v>
      </c>
      <c r="C57" s="94">
        <v>12</v>
      </c>
      <c r="D57" s="81">
        <v>1</v>
      </c>
      <c r="E57" s="94" t="s">
        <v>156</v>
      </c>
      <c r="F57" s="83"/>
      <c r="G57" s="84"/>
      <c r="H57" s="84"/>
      <c r="I57" s="84"/>
      <c r="J57" s="84"/>
      <c r="K57" s="84"/>
      <c r="L57" s="84"/>
      <c r="M57" s="42">
        <f t="shared" si="0"/>
        <v>0</v>
      </c>
      <c r="N57" s="86" t="s">
        <v>88</v>
      </c>
    </row>
    <row r="58" spans="1:14" ht="18" customHeight="1" x14ac:dyDescent="0.15">
      <c r="A58" s="92" t="s">
        <v>157</v>
      </c>
      <c r="B58" s="93" t="s">
        <v>158</v>
      </c>
      <c r="C58" s="94">
        <v>2</v>
      </c>
      <c r="D58" s="81">
        <v>1</v>
      </c>
      <c r="E58" s="94" t="s">
        <v>156</v>
      </c>
      <c r="F58" s="83"/>
      <c r="G58" s="84"/>
      <c r="H58" s="84"/>
      <c r="I58" s="84"/>
      <c r="J58" s="84"/>
      <c r="K58" s="84"/>
      <c r="L58" s="84"/>
      <c r="M58" s="42">
        <f t="shared" si="0"/>
        <v>0</v>
      </c>
      <c r="N58" s="86" t="s">
        <v>88</v>
      </c>
    </row>
    <row r="59" spans="1:14" ht="18" customHeight="1" x14ac:dyDescent="0.15">
      <c r="A59" s="92" t="s">
        <v>159</v>
      </c>
      <c r="B59" s="93" t="s">
        <v>160</v>
      </c>
      <c r="C59" s="94">
        <v>12</v>
      </c>
      <c r="D59" s="81">
        <v>1</v>
      </c>
      <c r="E59" s="94" t="s">
        <v>156</v>
      </c>
      <c r="F59" s="83"/>
      <c r="G59" s="84"/>
      <c r="H59" s="84"/>
      <c r="I59" s="84"/>
      <c r="J59" s="84"/>
      <c r="K59" s="84"/>
      <c r="L59" s="84"/>
      <c r="M59" s="42">
        <f t="shared" si="0"/>
        <v>0</v>
      </c>
      <c r="N59" s="86" t="s">
        <v>88</v>
      </c>
    </row>
    <row r="60" spans="1:14" ht="18" customHeight="1" x14ac:dyDescent="0.15">
      <c r="A60" s="92" t="s">
        <v>161</v>
      </c>
      <c r="B60" s="93" t="s">
        <v>162</v>
      </c>
      <c r="C60" s="94">
        <v>2</v>
      </c>
      <c r="D60" s="81">
        <v>1</v>
      </c>
      <c r="E60" s="94" t="s">
        <v>156</v>
      </c>
      <c r="F60" s="83"/>
      <c r="G60" s="84"/>
      <c r="H60" s="84"/>
      <c r="I60" s="84"/>
      <c r="J60" s="84"/>
      <c r="K60" s="84"/>
      <c r="L60" s="84"/>
      <c r="M60" s="42">
        <f t="shared" si="0"/>
        <v>0</v>
      </c>
      <c r="N60" s="86" t="s">
        <v>88</v>
      </c>
    </row>
    <row r="61" spans="1:14" ht="18" customHeight="1" x14ac:dyDescent="0.15">
      <c r="A61" s="92" t="s">
        <v>163</v>
      </c>
      <c r="B61" s="93" t="s">
        <v>164</v>
      </c>
      <c r="C61" s="94">
        <v>2</v>
      </c>
      <c r="D61" s="81">
        <v>1</v>
      </c>
      <c r="E61" s="94" t="s">
        <v>156</v>
      </c>
      <c r="F61" s="83"/>
      <c r="G61" s="84"/>
      <c r="H61" s="84"/>
      <c r="I61" s="84"/>
      <c r="J61" s="84"/>
      <c r="K61" s="84"/>
      <c r="L61" s="84"/>
      <c r="M61" s="42">
        <f t="shared" si="0"/>
        <v>0</v>
      </c>
      <c r="N61" s="86" t="s">
        <v>88</v>
      </c>
    </row>
    <row r="62" spans="1:14" ht="18" customHeight="1" x14ac:dyDescent="0.15">
      <c r="A62" s="92" t="s">
        <v>165</v>
      </c>
      <c r="B62" s="93" t="s">
        <v>166</v>
      </c>
      <c r="C62" s="94">
        <v>12</v>
      </c>
      <c r="D62" s="81">
        <v>1</v>
      </c>
      <c r="E62" s="94" t="s">
        <v>156</v>
      </c>
      <c r="F62" s="83"/>
      <c r="G62" s="84"/>
      <c r="H62" s="84"/>
      <c r="I62" s="84"/>
      <c r="J62" s="84"/>
      <c r="K62" s="84"/>
      <c r="L62" s="84"/>
      <c r="M62" s="42">
        <f t="shared" si="0"/>
        <v>0</v>
      </c>
      <c r="N62" s="86" t="s">
        <v>88</v>
      </c>
    </row>
    <row r="63" spans="1:14" ht="18" customHeight="1" x14ac:dyDescent="0.15">
      <c r="A63" s="90" t="s">
        <v>167</v>
      </c>
      <c r="B63" s="88"/>
      <c r="C63" s="81"/>
      <c r="D63" s="81"/>
      <c r="E63" s="82"/>
      <c r="F63" s="91"/>
      <c r="G63" s="84"/>
      <c r="H63" s="84"/>
      <c r="I63" s="84"/>
      <c r="J63" s="84"/>
      <c r="K63" s="84"/>
      <c r="L63" s="84"/>
      <c r="M63" s="42">
        <f t="shared" si="0"/>
        <v>0</v>
      </c>
      <c r="N63" s="86"/>
    </row>
    <row r="64" spans="1:14" ht="18" customHeight="1" x14ac:dyDescent="0.15">
      <c r="A64" s="87" t="s">
        <v>168</v>
      </c>
      <c r="B64" s="88"/>
      <c r="C64" s="82"/>
      <c r="D64" s="81">
        <v>1</v>
      </c>
      <c r="E64" s="82" t="s">
        <v>60</v>
      </c>
      <c r="F64" s="83"/>
      <c r="G64" s="84"/>
      <c r="H64" s="84"/>
      <c r="I64" s="84"/>
      <c r="J64" s="84"/>
      <c r="K64" s="84"/>
      <c r="L64" s="84"/>
      <c r="M64" s="42">
        <f t="shared" si="0"/>
        <v>0</v>
      </c>
      <c r="N64" s="89" t="s">
        <v>169</v>
      </c>
    </row>
    <row r="65" spans="1:14" ht="18" customHeight="1" x14ac:dyDescent="0.15">
      <c r="A65" s="90" t="s">
        <v>170</v>
      </c>
      <c r="B65" s="88" t="s">
        <v>171</v>
      </c>
      <c r="C65" s="81">
        <v>12</v>
      </c>
      <c r="D65" s="81">
        <v>1</v>
      </c>
      <c r="E65" s="82" t="s">
        <v>87</v>
      </c>
      <c r="F65" s="91"/>
      <c r="G65" s="84"/>
      <c r="H65" s="84"/>
      <c r="I65" s="84"/>
      <c r="J65" s="84"/>
      <c r="K65" s="84"/>
      <c r="L65" s="84"/>
      <c r="M65" s="42">
        <f t="shared" si="0"/>
        <v>0</v>
      </c>
      <c r="N65" s="86" t="s">
        <v>88</v>
      </c>
    </row>
    <row r="66" spans="1:14" ht="18" customHeight="1" x14ac:dyDescent="0.15">
      <c r="A66" s="90" t="s">
        <v>157</v>
      </c>
      <c r="B66" s="88" t="s">
        <v>172</v>
      </c>
      <c r="C66" s="81">
        <v>2</v>
      </c>
      <c r="D66" s="81">
        <v>1</v>
      </c>
      <c r="E66" s="82" t="s">
        <v>87</v>
      </c>
      <c r="F66" s="91"/>
      <c r="G66" s="84"/>
      <c r="H66" s="84"/>
      <c r="I66" s="84"/>
      <c r="J66" s="84"/>
      <c r="K66" s="84"/>
      <c r="L66" s="84"/>
      <c r="M66" s="42">
        <f t="shared" si="0"/>
        <v>0</v>
      </c>
      <c r="N66" s="86" t="s">
        <v>88</v>
      </c>
    </row>
    <row r="67" spans="1:14" ht="18" customHeight="1" x14ac:dyDescent="0.15">
      <c r="A67" s="90" t="s">
        <v>159</v>
      </c>
      <c r="B67" s="88" t="s">
        <v>173</v>
      </c>
      <c r="C67" s="81">
        <v>6</v>
      </c>
      <c r="D67" s="81">
        <v>1</v>
      </c>
      <c r="E67" s="82" t="s">
        <v>87</v>
      </c>
      <c r="F67" s="91"/>
      <c r="G67" s="84"/>
      <c r="H67" s="84"/>
      <c r="I67" s="84"/>
      <c r="J67" s="84"/>
      <c r="K67" s="84"/>
      <c r="L67" s="84"/>
      <c r="M67" s="42">
        <f t="shared" si="0"/>
        <v>0</v>
      </c>
      <c r="N67" s="86" t="s">
        <v>88</v>
      </c>
    </row>
    <row r="68" spans="1:14" ht="18" customHeight="1" x14ac:dyDescent="0.15">
      <c r="A68" s="90" t="s">
        <v>161</v>
      </c>
      <c r="B68" s="88" t="s">
        <v>174</v>
      </c>
      <c r="C68" s="81">
        <v>2</v>
      </c>
      <c r="D68" s="81">
        <v>1</v>
      </c>
      <c r="E68" s="82" t="s">
        <v>87</v>
      </c>
      <c r="F68" s="91"/>
      <c r="G68" s="84"/>
      <c r="H68" s="84"/>
      <c r="I68" s="84"/>
      <c r="J68" s="84"/>
      <c r="K68" s="84"/>
      <c r="L68" s="84"/>
      <c r="M68" s="42">
        <f t="shared" si="0"/>
        <v>0</v>
      </c>
      <c r="N68" s="86" t="s">
        <v>88</v>
      </c>
    </row>
    <row r="69" spans="1:14" ht="18" customHeight="1" x14ac:dyDescent="0.15">
      <c r="A69" s="90" t="s">
        <v>163</v>
      </c>
      <c r="B69" s="88" t="s">
        <v>175</v>
      </c>
      <c r="C69" s="81">
        <v>2</v>
      </c>
      <c r="D69" s="81">
        <v>1</v>
      </c>
      <c r="E69" s="82" t="s">
        <v>87</v>
      </c>
      <c r="F69" s="91"/>
      <c r="G69" s="84"/>
      <c r="H69" s="84"/>
      <c r="I69" s="84"/>
      <c r="J69" s="84"/>
      <c r="K69" s="84"/>
      <c r="L69" s="84"/>
      <c r="M69" s="42">
        <f t="shared" ref="M69:M126" si="1">G69+I69+K69</f>
        <v>0</v>
      </c>
      <c r="N69" s="86" t="s">
        <v>88</v>
      </c>
    </row>
    <row r="70" spans="1:14" ht="18" customHeight="1" x14ac:dyDescent="0.15">
      <c r="A70" s="90" t="s">
        <v>165</v>
      </c>
      <c r="B70" s="88" t="s">
        <v>176</v>
      </c>
      <c r="C70" s="81">
        <v>12</v>
      </c>
      <c r="D70" s="81">
        <v>1</v>
      </c>
      <c r="E70" s="82" t="s">
        <v>87</v>
      </c>
      <c r="F70" s="91"/>
      <c r="G70" s="84"/>
      <c r="H70" s="84"/>
      <c r="I70" s="84"/>
      <c r="J70" s="84"/>
      <c r="K70" s="84"/>
      <c r="L70" s="84"/>
      <c r="M70" s="42">
        <f t="shared" si="1"/>
        <v>0</v>
      </c>
      <c r="N70" s="86" t="s">
        <v>88</v>
      </c>
    </row>
    <row r="71" spans="1:14" ht="18" customHeight="1" x14ac:dyDescent="0.15">
      <c r="A71" s="90" t="s">
        <v>177</v>
      </c>
      <c r="B71" s="88"/>
      <c r="C71" s="81"/>
      <c r="D71" s="81"/>
      <c r="E71" s="82"/>
      <c r="F71" s="91"/>
      <c r="G71" s="84"/>
      <c r="H71" s="84"/>
      <c r="I71" s="84"/>
      <c r="J71" s="84"/>
      <c r="K71" s="84"/>
      <c r="L71" s="84"/>
      <c r="M71" s="42">
        <f t="shared" si="1"/>
        <v>0</v>
      </c>
      <c r="N71" s="86"/>
    </row>
    <row r="72" spans="1:14" ht="18" customHeight="1" x14ac:dyDescent="0.15">
      <c r="A72" s="87" t="s">
        <v>178</v>
      </c>
      <c r="B72" s="88"/>
      <c r="C72" s="82"/>
      <c r="D72" s="81">
        <v>1</v>
      </c>
      <c r="E72" s="82" t="s">
        <v>60</v>
      </c>
      <c r="F72" s="83"/>
      <c r="G72" s="84"/>
      <c r="H72" s="84"/>
      <c r="I72" s="84"/>
      <c r="J72" s="84"/>
      <c r="K72" s="84"/>
      <c r="L72" s="84"/>
      <c r="M72" s="42">
        <f t="shared" si="1"/>
        <v>0</v>
      </c>
      <c r="N72" s="89" t="s">
        <v>179</v>
      </c>
    </row>
    <row r="73" spans="1:14" ht="18" customHeight="1" x14ac:dyDescent="0.15">
      <c r="A73" s="90" t="s">
        <v>95</v>
      </c>
      <c r="B73" s="97" t="s">
        <v>180</v>
      </c>
      <c r="C73" s="81">
        <v>6</v>
      </c>
      <c r="D73" s="81">
        <v>1</v>
      </c>
      <c r="E73" s="82" t="s">
        <v>87</v>
      </c>
      <c r="F73" s="91"/>
      <c r="G73" s="84"/>
      <c r="H73" s="84"/>
      <c r="I73" s="84"/>
      <c r="J73" s="84"/>
      <c r="K73" s="84"/>
      <c r="L73" s="84"/>
      <c r="M73" s="42">
        <f t="shared" si="1"/>
        <v>0</v>
      </c>
      <c r="N73" s="86" t="s">
        <v>88</v>
      </c>
    </row>
    <row r="74" spans="1:14" ht="18" customHeight="1" x14ac:dyDescent="0.15">
      <c r="A74" s="90" t="s">
        <v>95</v>
      </c>
      <c r="B74" s="88" t="s">
        <v>181</v>
      </c>
      <c r="C74" s="81">
        <v>6</v>
      </c>
      <c r="D74" s="81">
        <v>1</v>
      </c>
      <c r="E74" s="82" t="s">
        <v>87</v>
      </c>
      <c r="F74" s="91"/>
      <c r="G74" s="84"/>
      <c r="H74" s="84"/>
      <c r="I74" s="84"/>
      <c r="J74" s="84"/>
      <c r="K74" s="84"/>
      <c r="L74" s="84"/>
      <c r="M74" s="42">
        <f t="shared" si="1"/>
        <v>0</v>
      </c>
      <c r="N74" s="86" t="s">
        <v>88</v>
      </c>
    </row>
    <row r="75" spans="1:14" ht="18" customHeight="1" x14ac:dyDescent="0.15">
      <c r="A75" s="92" t="s">
        <v>122</v>
      </c>
      <c r="B75" s="93" t="s">
        <v>182</v>
      </c>
      <c r="C75" s="81">
        <v>6</v>
      </c>
      <c r="D75" s="81">
        <v>1</v>
      </c>
      <c r="E75" s="82" t="s">
        <v>76</v>
      </c>
      <c r="F75" s="91"/>
      <c r="G75" s="84"/>
      <c r="H75" s="84"/>
      <c r="I75" s="84"/>
      <c r="J75" s="84"/>
      <c r="K75" s="84"/>
      <c r="L75" s="84"/>
      <c r="M75" s="42">
        <f t="shared" si="1"/>
        <v>0</v>
      </c>
      <c r="N75" s="86" t="s">
        <v>88</v>
      </c>
    </row>
    <row r="76" spans="1:14" ht="18" customHeight="1" x14ac:dyDescent="0.15">
      <c r="A76" s="90" t="s">
        <v>183</v>
      </c>
      <c r="B76" s="88"/>
      <c r="C76" s="81"/>
      <c r="D76" s="81">
        <v>1</v>
      </c>
      <c r="E76" s="82" t="s">
        <v>60</v>
      </c>
      <c r="F76" s="91"/>
      <c r="G76" s="84"/>
      <c r="H76" s="84"/>
      <c r="I76" s="84"/>
      <c r="J76" s="84"/>
      <c r="K76" s="84"/>
      <c r="L76" s="84"/>
      <c r="M76" s="42">
        <f t="shared" si="1"/>
        <v>0</v>
      </c>
      <c r="N76" s="86" t="s">
        <v>184</v>
      </c>
    </row>
    <row r="77" spans="1:14" ht="18" customHeight="1" x14ac:dyDescent="0.15">
      <c r="A77" s="90" t="s">
        <v>185</v>
      </c>
      <c r="B77" s="88"/>
      <c r="C77" s="81"/>
      <c r="D77" s="81"/>
      <c r="E77" s="82"/>
      <c r="F77" s="91"/>
      <c r="G77" s="84"/>
      <c r="H77" s="84"/>
      <c r="I77" s="84"/>
      <c r="J77" s="84"/>
      <c r="K77" s="84"/>
      <c r="L77" s="84"/>
      <c r="M77" s="42">
        <f t="shared" si="1"/>
        <v>0</v>
      </c>
      <c r="N77" s="86"/>
    </row>
    <row r="78" spans="1:14" ht="18" customHeight="1" x14ac:dyDescent="0.15">
      <c r="A78" s="87" t="s">
        <v>186</v>
      </c>
      <c r="B78" s="88"/>
      <c r="C78" s="82"/>
      <c r="D78" s="81">
        <v>1</v>
      </c>
      <c r="E78" s="82" t="s">
        <v>60</v>
      </c>
      <c r="F78" s="83"/>
      <c r="G78" s="84"/>
      <c r="H78" s="84"/>
      <c r="I78" s="84"/>
      <c r="J78" s="84"/>
      <c r="K78" s="84"/>
      <c r="L78" s="84"/>
      <c r="M78" s="42">
        <f t="shared" si="1"/>
        <v>0</v>
      </c>
      <c r="N78" s="96" t="s">
        <v>187</v>
      </c>
    </row>
    <row r="79" spans="1:14" ht="18" customHeight="1" x14ac:dyDescent="0.15">
      <c r="A79" s="87" t="s">
        <v>188</v>
      </c>
      <c r="B79" s="88"/>
      <c r="C79" s="82"/>
      <c r="D79" s="81">
        <v>1</v>
      </c>
      <c r="E79" s="82" t="s">
        <v>60</v>
      </c>
      <c r="F79" s="83"/>
      <c r="G79" s="84"/>
      <c r="H79" s="84"/>
      <c r="I79" s="84"/>
      <c r="J79" s="84"/>
      <c r="K79" s="84"/>
      <c r="L79" s="84"/>
      <c r="M79" s="42">
        <f t="shared" si="1"/>
        <v>0</v>
      </c>
      <c r="N79" s="89" t="s">
        <v>189</v>
      </c>
    </row>
    <row r="80" spans="1:14" ht="18" customHeight="1" x14ac:dyDescent="0.15">
      <c r="A80" s="90" t="s">
        <v>95</v>
      </c>
      <c r="B80" s="88" t="s">
        <v>190</v>
      </c>
      <c r="C80" s="81">
        <v>6</v>
      </c>
      <c r="D80" s="81">
        <v>1</v>
      </c>
      <c r="E80" s="82" t="s">
        <v>87</v>
      </c>
      <c r="F80" s="91"/>
      <c r="G80" s="84"/>
      <c r="H80" s="84"/>
      <c r="I80" s="84"/>
      <c r="J80" s="84"/>
      <c r="K80" s="84"/>
      <c r="L80" s="84"/>
      <c r="M80" s="42">
        <f t="shared" si="1"/>
        <v>0</v>
      </c>
      <c r="N80" s="86" t="s">
        <v>88</v>
      </c>
    </row>
    <row r="81" spans="1:14" ht="18" customHeight="1" x14ac:dyDescent="0.15">
      <c r="A81" s="92" t="s">
        <v>122</v>
      </c>
      <c r="B81" s="93" t="s">
        <v>191</v>
      </c>
      <c r="C81" s="94">
        <v>12</v>
      </c>
      <c r="D81" s="81">
        <v>1</v>
      </c>
      <c r="E81" s="82" t="s">
        <v>76</v>
      </c>
      <c r="F81" s="91"/>
      <c r="G81" s="84"/>
      <c r="H81" s="84"/>
      <c r="I81" s="84"/>
      <c r="J81" s="84"/>
      <c r="K81" s="84"/>
      <c r="L81" s="84"/>
      <c r="M81" s="42">
        <f t="shared" si="1"/>
        <v>0</v>
      </c>
      <c r="N81" s="86" t="s">
        <v>88</v>
      </c>
    </row>
    <row r="82" spans="1:14" ht="18" customHeight="1" x14ac:dyDescent="0.15">
      <c r="A82" s="92" t="s">
        <v>122</v>
      </c>
      <c r="B82" s="93" t="s">
        <v>192</v>
      </c>
      <c r="C82" s="94">
        <v>6</v>
      </c>
      <c r="D82" s="81">
        <v>1</v>
      </c>
      <c r="E82" s="82" t="s">
        <v>76</v>
      </c>
      <c r="F82" s="91"/>
      <c r="G82" s="84"/>
      <c r="H82" s="84"/>
      <c r="I82" s="84"/>
      <c r="J82" s="84"/>
      <c r="K82" s="84"/>
      <c r="L82" s="84"/>
      <c r="M82" s="42">
        <f t="shared" si="1"/>
        <v>0</v>
      </c>
      <c r="N82" s="86" t="s">
        <v>88</v>
      </c>
    </row>
    <row r="83" spans="1:14" ht="18" customHeight="1" x14ac:dyDescent="0.15">
      <c r="A83" s="92" t="s">
        <v>122</v>
      </c>
      <c r="B83" s="93" t="s">
        <v>193</v>
      </c>
      <c r="C83" s="94">
        <v>6</v>
      </c>
      <c r="D83" s="81">
        <v>1</v>
      </c>
      <c r="E83" s="82" t="s">
        <v>76</v>
      </c>
      <c r="F83" s="91"/>
      <c r="G83" s="84"/>
      <c r="H83" s="84"/>
      <c r="I83" s="84"/>
      <c r="J83" s="84"/>
      <c r="K83" s="84"/>
      <c r="L83" s="84"/>
      <c r="M83" s="42">
        <f t="shared" si="1"/>
        <v>0</v>
      </c>
      <c r="N83" s="86" t="s">
        <v>88</v>
      </c>
    </row>
    <row r="84" spans="1:14" ht="18" customHeight="1" x14ac:dyDescent="0.15">
      <c r="A84" s="90" t="s">
        <v>194</v>
      </c>
      <c r="B84" s="88" t="s">
        <v>195</v>
      </c>
      <c r="C84" s="81">
        <v>6</v>
      </c>
      <c r="D84" s="81">
        <v>1</v>
      </c>
      <c r="E84" s="82" t="s">
        <v>76</v>
      </c>
      <c r="F84" s="91"/>
      <c r="G84" s="84"/>
      <c r="H84" s="84"/>
      <c r="I84" s="84"/>
      <c r="J84" s="84"/>
      <c r="K84" s="84"/>
      <c r="L84" s="84"/>
      <c r="M84" s="42">
        <f t="shared" si="1"/>
        <v>0</v>
      </c>
      <c r="N84" s="86" t="s">
        <v>88</v>
      </c>
    </row>
    <row r="85" spans="1:14" ht="18" customHeight="1" x14ac:dyDescent="0.15">
      <c r="A85" s="90" t="s">
        <v>196</v>
      </c>
      <c r="B85" s="88"/>
      <c r="C85" s="81"/>
      <c r="D85" s="81"/>
      <c r="E85" s="82"/>
      <c r="F85" s="91"/>
      <c r="G85" s="84"/>
      <c r="H85" s="84"/>
      <c r="I85" s="84"/>
      <c r="J85" s="84"/>
      <c r="K85" s="84"/>
      <c r="L85" s="84"/>
      <c r="M85" s="42">
        <f t="shared" si="1"/>
        <v>0</v>
      </c>
      <c r="N85" s="86"/>
    </row>
    <row r="86" spans="1:14" ht="18" customHeight="1" x14ac:dyDescent="0.15">
      <c r="A86" s="87" t="s">
        <v>197</v>
      </c>
      <c r="B86" s="88"/>
      <c r="C86" s="82"/>
      <c r="D86" s="81">
        <v>1</v>
      </c>
      <c r="E86" s="82" t="s">
        <v>60</v>
      </c>
      <c r="F86" s="83"/>
      <c r="G86" s="84"/>
      <c r="H86" s="84"/>
      <c r="I86" s="84"/>
      <c r="J86" s="84"/>
      <c r="K86" s="84"/>
      <c r="L86" s="84"/>
      <c r="M86" s="42">
        <f t="shared" si="1"/>
        <v>0</v>
      </c>
      <c r="N86" s="96" t="s">
        <v>198</v>
      </c>
    </row>
    <row r="87" spans="1:14" ht="18" customHeight="1" x14ac:dyDescent="0.15">
      <c r="A87" s="90" t="s">
        <v>95</v>
      </c>
      <c r="B87" s="88" t="s">
        <v>199</v>
      </c>
      <c r="C87" s="81">
        <v>6</v>
      </c>
      <c r="D87" s="81">
        <v>1</v>
      </c>
      <c r="E87" s="82" t="s">
        <v>87</v>
      </c>
      <c r="F87" s="91"/>
      <c r="G87" s="84"/>
      <c r="H87" s="84"/>
      <c r="I87" s="84"/>
      <c r="J87" s="84"/>
      <c r="K87" s="84"/>
      <c r="L87" s="84"/>
      <c r="M87" s="42">
        <f t="shared" si="1"/>
        <v>0</v>
      </c>
      <c r="N87" s="86" t="s">
        <v>88</v>
      </c>
    </row>
    <row r="88" spans="1:14" ht="18" customHeight="1" x14ac:dyDescent="0.15">
      <c r="A88" s="90" t="s">
        <v>95</v>
      </c>
      <c r="B88" s="88" t="s">
        <v>200</v>
      </c>
      <c r="C88" s="81">
        <v>6</v>
      </c>
      <c r="D88" s="81">
        <v>1</v>
      </c>
      <c r="E88" s="82" t="s">
        <v>87</v>
      </c>
      <c r="F88" s="91"/>
      <c r="G88" s="84"/>
      <c r="H88" s="84"/>
      <c r="I88" s="84"/>
      <c r="J88" s="84"/>
      <c r="K88" s="84"/>
      <c r="L88" s="84"/>
      <c r="M88" s="42">
        <f t="shared" si="1"/>
        <v>0</v>
      </c>
      <c r="N88" s="86" t="s">
        <v>88</v>
      </c>
    </row>
    <row r="89" spans="1:14" ht="18" customHeight="1" x14ac:dyDescent="0.15">
      <c r="A89" s="90" t="s">
        <v>201</v>
      </c>
      <c r="B89" s="88"/>
      <c r="C89" s="81"/>
      <c r="D89" s="81"/>
      <c r="E89" s="82"/>
      <c r="F89" s="91"/>
      <c r="G89" s="84"/>
      <c r="H89" s="84"/>
      <c r="I89" s="84"/>
      <c r="J89" s="84"/>
      <c r="K89" s="84"/>
      <c r="L89" s="84"/>
      <c r="M89" s="42">
        <f t="shared" si="1"/>
        <v>0</v>
      </c>
      <c r="N89" s="86"/>
    </row>
    <row r="90" spans="1:14" ht="18" customHeight="1" x14ac:dyDescent="0.15">
      <c r="A90" s="87" t="s">
        <v>202</v>
      </c>
      <c r="B90" s="88"/>
      <c r="C90" s="82"/>
      <c r="D90" s="81">
        <v>1</v>
      </c>
      <c r="E90" s="82" t="s">
        <v>60</v>
      </c>
      <c r="F90" s="83"/>
      <c r="G90" s="84"/>
      <c r="H90" s="84"/>
      <c r="I90" s="84"/>
      <c r="J90" s="84"/>
      <c r="K90" s="84"/>
      <c r="L90" s="84"/>
      <c r="M90" s="42">
        <f t="shared" si="1"/>
        <v>0</v>
      </c>
      <c r="N90" s="96" t="s">
        <v>203</v>
      </c>
    </row>
    <row r="91" spans="1:14" ht="18" customHeight="1" x14ac:dyDescent="0.15">
      <c r="A91" s="92" t="s">
        <v>204</v>
      </c>
      <c r="B91" s="93" t="s">
        <v>205</v>
      </c>
      <c r="C91" s="82">
        <v>2</v>
      </c>
      <c r="D91" s="81">
        <v>1</v>
      </c>
      <c r="E91" s="82" t="s">
        <v>87</v>
      </c>
      <c r="F91" s="83"/>
      <c r="G91" s="84"/>
      <c r="H91" s="84"/>
      <c r="I91" s="84"/>
      <c r="J91" s="84"/>
      <c r="K91" s="84"/>
      <c r="L91" s="84"/>
      <c r="M91" s="42">
        <f t="shared" si="1"/>
        <v>0</v>
      </c>
      <c r="N91" s="86" t="s">
        <v>88</v>
      </c>
    </row>
    <row r="92" spans="1:14" ht="18" customHeight="1" x14ac:dyDescent="0.15">
      <c r="A92" s="90" t="s">
        <v>95</v>
      </c>
      <c r="B92" s="88" t="s">
        <v>206</v>
      </c>
      <c r="C92" s="81">
        <v>6</v>
      </c>
      <c r="D92" s="81">
        <v>1</v>
      </c>
      <c r="E92" s="82" t="s">
        <v>87</v>
      </c>
      <c r="F92" s="83"/>
      <c r="G92" s="84"/>
      <c r="H92" s="84"/>
      <c r="I92" s="84"/>
      <c r="J92" s="84"/>
      <c r="K92" s="84"/>
      <c r="L92" s="84"/>
      <c r="M92" s="42">
        <f t="shared" si="1"/>
        <v>0</v>
      </c>
      <c r="N92" s="86" t="s">
        <v>88</v>
      </c>
    </row>
    <row r="93" spans="1:14" ht="18" customHeight="1" x14ac:dyDescent="0.15">
      <c r="A93" s="90" t="s">
        <v>115</v>
      </c>
      <c r="B93" s="88" t="s">
        <v>207</v>
      </c>
      <c r="C93" s="81">
        <v>6</v>
      </c>
      <c r="D93" s="81">
        <v>1</v>
      </c>
      <c r="E93" s="82" t="s">
        <v>87</v>
      </c>
      <c r="F93" s="83"/>
      <c r="G93" s="84"/>
      <c r="H93" s="84"/>
      <c r="I93" s="84"/>
      <c r="J93" s="84"/>
      <c r="K93" s="84"/>
      <c r="L93" s="84"/>
      <c r="M93" s="42">
        <f t="shared" si="1"/>
        <v>0</v>
      </c>
      <c r="N93" s="86" t="s">
        <v>88</v>
      </c>
    </row>
    <row r="94" spans="1:14" ht="18" customHeight="1" x14ac:dyDescent="0.15">
      <c r="A94" s="90" t="s">
        <v>208</v>
      </c>
      <c r="B94" s="88" t="s">
        <v>209</v>
      </c>
      <c r="C94" s="81">
        <v>2</v>
      </c>
      <c r="D94" s="81">
        <v>1</v>
      </c>
      <c r="E94" s="82" t="s">
        <v>76</v>
      </c>
      <c r="F94" s="83"/>
      <c r="G94" s="84"/>
      <c r="H94" s="84"/>
      <c r="I94" s="84"/>
      <c r="J94" s="84"/>
      <c r="K94" s="84"/>
      <c r="L94" s="84"/>
      <c r="M94" s="42">
        <f t="shared" si="1"/>
        <v>0</v>
      </c>
      <c r="N94" s="86" t="s">
        <v>88</v>
      </c>
    </row>
    <row r="95" spans="1:14" ht="18" customHeight="1" x14ac:dyDescent="0.15">
      <c r="A95" s="90" t="s">
        <v>210</v>
      </c>
      <c r="B95" s="88"/>
      <c r="C95" s="81"/>
      <c r="D95" s="81"/>
      <c r="E95" s="82"/>
      <c r="F95" s="91"/>
      <c r="G95" s="84"/>
      <c r="H95" s="84"/>
      <c r="I95" s="84"/>
      <c r="J95" s="84"/>
      <c r="K95" s="84"/>
      <c r="L95" s="84"/>
      <c r="M95" s="42">
        <f t="shared" si="1"/>
        <v>0</v>
      </c>
      <c r="N95" s="86"/>
    </row>
    <row r="96" spans="1:14" ht="18" customHeight="1" x14ac:dyDescent="0.15">
      <c r="A96" s="87" t="s">
        <v>211</v>
      </c>
      <c r="B96" s="88"/>
      <c r="C96" s="82"/>
      <c r="D96" s="81">
        <v>1</v>
      </c>
      <c r="E96" s="82" t="s">
        <v>60</v>
      </c>
      <c r="F96" s="83"/>
      <c r="G96" s="84"/>
      <c r="H96" s="84"/>
      <c r="I96" s="84"/>
      <c r="J96" s="84"/>
      <c r="K96" s="84"/>
      <c r="L96" s="84"/>
      <c r="M96" s="42">
        <f t="shared" si="1"/>
        <v>0</v>
      </c>
      <c r="N96" s="89" t="s">
        <v>212</v>
      </c>
    </row>
    <row r="97" spans="1:14" ht="18" customHeight="1" x14ac:dyDescent="0.15">
      <c r="A97" s="87" t="s">
        <v>213</v>
      </c>
      <c r="B97" s="88"/>
      <c r="C97" s="82"/>
      <c r="D97" s="81">
        <v>1</v>
      </c>
      <c r="E97" s="82" t="s">
        <v>60</v>
      </c>
      <c r="F97" s="83"/>
      <c r="G97" s="84"/>
      <c r="H97" s="84"/>
      <c r="I97" s="84"/>
      <c r="J97" s="84"/>
      <c r="K97" s="84"/>
      <c r="L97" s="84"/>
      <c r="M97" s="42">
        <f t="shared" si="1"/>
        <v>0</v>
      </c>
      <c r="N97" s="96" t="s">
        <v>214</v>
      </c>
    </row>
    <row r="98" spans="1:14" ht="18" customHeight="1" x14ac:dyDescent="0.15">
      <c r="A98" s="90" t="s">
        <v>130</v>
      </c>
      <c r="B98" s="88" t="s">
        <v>215</v>
      </c>
      <c r="C98" s="81">
        <v>1</v>
      </c>
      <c r="D98" s="81">
        <v>1</v>
      </c>
      <c r="E98" s="82" t="s">
        <v>87</v>
      </c>
      <c r="F98" s="91"/>
      <c r="G98" s="84"/>
      <c r="H98" s="84"/>
      <c r="I98" s="84"/>
      <c r="J98" s="84"/>
      <c r="K98" s="84"/>
      <c r="L98" s="84"/>
      <c r="M98" s="42">
        <f t="shared" si="1"/>
        <v>0</v>
      </c>
      <c r="N98" s="86" t="s">
        <v>88</v>
      </c>
    </row>
    <row r="99" spans="1:14" ht="18" customHeight="1" x14ac:dyDescent="0.15">
      <c r="A99" s="90" t="s">
        <v>115</v>
      </c>
      <c r="B99" s="88" t="s">
        <v>216</v>
      </c>
      <c r="C99" s="81">
        <v>1</v>
      </c>
      <c r="D99" s="81">
        <v>1</v>
      </c>
      <c r="E99" s="82" t="s">
        <v>76</v>
      </c>
      <c r="F99" s="91"/>
      <c r="G99" s="84"/>
      <c r="H99" s="84"/>
      <c r="I99" s="84"/>
      <c r="J99" s="84"/>
      <c r="K99" s="84"/>
      <c r="L99" s="84"/>
      <c r="M99" s="42">
        <f t="shared" si="1"/>
        <v>0</v>
      </c>
      <c r="N99" s="86" t="s">
        <v>88</v>
      </c>
    </row>
    <row r="100" spans="1:14" ht="18" customHeight="1" x14ac:dyDescent="0.15">
      <c r="A100" s="90" t="s">
        <v>217</v>
      </c>
      <c r="B100" s="88" t="s">
        <v>218</v>
      </c>
      <c r="C100" s="81">
        <v>1</v>
      </c>
      <c r="D100" s="81">
        <v>1</v>
      </c>
      <c r="E100" s="82" t="s">
        <v>87</v>
      </c>
      <c r="F100" s="91"/>
      <c r="G100" s="84"/>
      <c r="H100" s="84"/>
      <c r="I100" s="84"/>
      <c r="J100" s="84"/>
      <c r="K100" s="84"/>
      <c r="L100" s="84"/>
      <c r="M100" s="42">
        <f t="shared" si="1"/>
        <v>0</v>
      </c>
      <c r="N100" s="86" t="s">
        <v>88</v>
      </c>
    </row>
    <row r="101" spans="1:14" ht="18" customHeight="1" x14ac:dyDescent="0.15">
      <c r="A101" s="90" t="s">
        <v>115</v>
      </c>
      <c r="B101" s="88" t="s">
        <v>219</v>
      </c>
      <c r="C101" s="81">
        <v>2</v>
      </c>
      <c r="D101" s="81">
        <v>1</v>
      </c>
      <c r="E101" s="82" t="s">
        <v>76</v>
      </c>
      <c r="F101" s="91"/>
      <c r="G101" s="84"/>
      <c r="H101" s="84"/>
      <c r="I101" s="84"/>
      <c r="J101" s="84"/>
      <c r="K101" s="84"/>
      <c r="L101" s="84"/>
      <c r="M101" s="42">
        <f t="shared" si="1"/>
        <v>0</v>
      </c>
      <c r="N101" s="86" t="s">
        <v>88</v>
      </c>
    </row>
    <row r="102" spans="1:14" ht="18" customHeight="1" x14ac:dyDescent="0.15">
      <c r="A102" s="90" t="s">
        <v>220</v>
      </c>
      <c r="B102" s="88" t="s">
        <v>221</v>
      </c>
      <c r="C102" s="81">
        <v>1</v>
      </c>
      <c r="D102" s="81">
        <v>1</v>
      </c>
      <c r="E102" s="82" t="s">
        <v>87</v>
      </c>
      <c r="F102" s="91"/>
      <c r="G102" s="84"/>
      <c r="H102" s="84"/>
      <c r="I102" s="84"/>
      <c r="J102" s="84"/>
      <c r="K102" s="84"/>
      <c r="L102" s="84"/>
      <c r="M102" s="42">
        <f t="shared" si="1"/>
        <v>0</v>
      </c>
      <c r="N102" s="86" t="s">
        <v>88</v>
      </c>
    </row>
    <row r="103" spans="1:14" ht="18" customHeight="1" x14ac:dyDescent="0.15">
      <c r="A103" s="90" t="s">
        <v>220</v>
      </c>
      <c r="B103" s="88" t="s">
        <v>222</v>
      </c>
      <c r="C103" s="81">
        <v>1</v>
      </c>
      <c r="D103" s="81">
        <v>1</v>
      </c>
      <c r="E103" s="82" t="s">
        <v>87</v>
      </c>
      <c r="F103" s="91"/>
      <c r="G103" s="84"/>
      <c r="H103" s="84"/>
      <c r="I103" s="84"/>
      <c r="J103" s="84"/>
      <c r="K103" s="84"/>
      <c r="L103" s="84"/>
      <c r="M103" s="42">
        <f t="shared" si="1"/>
        <v>0</v>
      </c>
      <c r="N103" s="86" t="s">
        <v>88</v>
      </c>
    </row>
    <row r="104" spans="1:14" ht="18" customHeight="1" x14ac:dyDescent="0.15">
      <c r="A104" s="90" t="s">
        <v>223</v>
      </c>
      <c r="B104" s="88"/>
      <c r="C104" s="81"/>
      <c r="D104" s="81"/>
      <c r="E104" s="82"/>
      <c r="F104" s="91"/>
      <c r="G104" s="84"/>
      <c r="H104" s="84"/>
      <c r="I104" s="84"/>
      <c r="J104" s="84"/>
      <c r="K104" s="84"/>
      <c r="L104" s="84"/>
      <c r="M104" s="42">
        <f t="shared" si="1"/>
        <v>0</v>
      </c>
      <c r="N104" s="86"/>
    </row>
    <row r="105" spans="1:14" ht="18" customHeight="1" x14ac:dyDescent="0.15">
      <c r="A105" s="87" t="s">
        <v>224</v>
      </c>
      <c r="B105" s="88"/>
      <c r="C105" s="82"/>
      <c r="D105" s="81">
        <v>1</v>
      </c>
      <c r="E105" s="82" t="s">
        <v>60</v>
      </c>
      <c r="F105" s="83"/>
      <c r="G105" s="84"/>
      <c r="H105" s="84"/>
      <c r="I105" s="84"/>
      <c r="J105" s="84"/>
      <c r="K105" s="84"/>
      <c r="L105" s="84"/>
      <c r="M105" s="42">
        <f t="shared" si="1"/>
        <v>0</v>
      </c>
      <c r="N105" s="89" t="s">
        <v>225</v>
      </c>
    </row>
    <row r="106" spans="1:14" ht="18" customHeight="1" x14ac:dyDescent="0.15">
      <c r="A106" s="87" t="s">
        <v>226</v>
      </c>
      <c r="B106" s="88"/>
      <c r="C106" s="82"/>
      <c r="D106" s="81">
        <v>1</v>
      </c>
      <c r="E106" s="82" t="s">
        <v>60</v>
      </c>
      <c r="F106" s="83"/>
      <c r="G106" s="84"/>
      <c r="H106" s="84"/>
      <c r="I106" s="84"/>
      <c r="J106" s="84"/>
      <c r="K106" s="84"/>
      <c r="L106" s="84"/>
      <c r="M106" s="42">
        <f t="shared" si="1"/>
        <v>0</v>
      </c>
      <c r="N106" s="96" t="s">
        <v>227</v>
      </c>
    </row>
    <row r="107" spans="1:14" ht="18" customHeight="1" x14ac:dyDescent="0.15">
      <c r="A107" s="90" t="s">
        <v>228</v>
      </c>
      <c r="B107" s="88" t="s">
        <v>229</v>
      </c>
      <c r="C107" s="81">
        <v>1</v>
      </c>
      <c r="D107" s="81">
        <v>1</v>
      </c>
      <c r="E107" s="82" t="s">
        <v>87</v>
      </c>
      <c r="F107" s="91"/>
      <c r="G107" s="84"/>
      <c r="H107" s="84"/>
      <c r="I107" s="84"/>
      <c r="J107" s="84"/>
      <c r="K107" s="84"/>
      <c r="L107" s="84"/>
      <c r="M107" s="42">
        <f t="shared" si="1"/>
        <v>0</v>
      </c>
      <c r="N107" s="86" t="s">
        <v>88</v>
      </c>
    </row>
    <row r="108" spans="1:14" ht="18" customHeight="1" x14ac:dyDescent="0.15">
      <c r="A108" s="90" t="s">
        <v>113</v>
      </c>
      <c r="B108" s="88" t="s">
        <v>230</v>
      </c>
      <c r="C108" s="81">
        <v>1</v>
      </c>
      <c r="D108" s="81">
        <v>1</v>
      </c>
      <c r="E108" s="82" t="s">
        <v>87</v>
      </c>
      <c r="F108" s="91"/>
      <c r="G108" s="84"/>
      <c r="H108" s="84"/>
      <c r="I108" s="84"/>
      <c r="J108" s="84"/>
      <c r="K108" s="84"/>
      <c r="L108" s="84"/>
      <c r="M108" s="42">
        <f t="shared" si="1"/>
        <v>0</v>
      </c>
      <c r="N108" s="86" t="s">
        <v>88</v>
      </c>
    </row>
    <row r="109" spans="1:14" ht="18" customHeight="1" x14ac:dyDescent="0.15">
      <c r="A109" s="92" t="s">
        <v>231</v>
      </c>
      <c r="B109" s="93" t="s">
        <v>232</v>
      </c>
      <c r="C109" s="94">
        <v>1</v>
      </c>
      <c r="D109" s="81">
        <v>1</v>
      </c>
      <c r="E109" s="82" t="s">
        <v>87</v>
      </c>
      <c r="F109" s="91"/>
      <c r="G109" s="84"/>
      <c r="H109" s="84"/>
      <c r="I109" s="84"/>
      <c r="J109" s="84"/>
      <c r="K109" s="84"/>
      <c r="L109" s="84"/>
      <c r="M109" s="42">
        <f t="shared" si="1"/>
        <v>0</v>
      </c>
      <c r="N109" s="86" t="s">
        <v>88</v>
      </c>
    </row>
    <row r="110" spans="1:14" ht="18" customHeight="1" x14ac:dyDescent="0.15">
      <c r="A110" s="92" t="s">
        <v>231</v>
      </c>
      <c r="B110" s="93" t="s">
        <v>233</v>
      </c>
      <c r="C110" s="94">
        <v>1</v>
      </c>
      <c r="D110" s="81">
        <v>1</v>
      </c>
      <c r="E110" s="82" t="s">
        <v>87</v>
      </c>
      <c r="F110" s="91"/>
      <c r="G110" s="84"/>
      <c r="H110" s="84"/>
      <c r="I110" s="84"/>
      <c r="J110" s="84"/>
      <c r="K110" s="84"/>
      <c r="L110" s="84"/>
      <c r="M110" s="42">
        <f t="shared" si="1"/>
        <v>0</v>
      </c>
      <c r="N110" s="86" t="s">
        <v>88</v>
      </c>
    </row>
    <row r="111" spans="1:14" ht="18" customHeight="1" x14ac:dyDescent="0.15">
      <c r="A111" s="92" t="s">
        <v>234</v>
      </c>
      <c r="B111" s="93" t="s">
        <v>235</v>
      </c>
      <c r="C111" s="94">
        <v>1</v>
      </c>
      <c r="D111" s="81">
        <v>1</v>
      </c>
      <c r="E111" s="82" t="s">
        <v>87</v>
      </c>
      <c r="F111" s="91"/>
      <c r="G111" s="84"/>
      <c r="H111" s="84"/>
      <c r="I111" s="84"/>
      <c r="J111" s="84"/>
      <c r="K111" s="84"/>
      <c r="L111" s="84"/>
      <c r="M111" s="42">
        <f t="shared" si="1"/>
        <v>0</v>
      </c>
      <c r="N111" s="86" t="s">
        <v>88</v>
      </c>
    </row>
    <row r="112" spans="1:14" ht="18" customHeight="1" x14ac:dyDescent="0.15">
      <c r="A112" s="90" t="s">
        <v>236</v>
      </c>
      <c r="B112" s="88" t="s">
        <v>237</v>
      </c>
      <c r="C112" s="81">
        <v>1</v>
      </c>
      <c r="D112" s="81">
        <v>1</v>
      </c>
      <c r="E112" s="82" t="s">
        <v>87</v>
      </c>
      <c r="F112" s="91"/>
      <c r="G112" s="84"/>
      <c r="H112" s="84"/>
      <c r="I112" s="84"/>
      <c r="J112" s="84"/>
      <c r="K112" s="84"/>
      <c r="L112" s="84"/>
      <c r="M112" s="42">
        <f t="shared" si="1"/>
        <v>0</v>
      </c>
      <c r="N112" s="86" t="s">
        <v>88</v>
      </c>
    </row>
    <row r="113" spans="1:14" ht="18" customHeight="1" x14ac:dyDescent="0.15">
      <c r="A113" s="90" t="s">
        <v>238</v>
      </c>
      <c r="B113" s="88" t="s">
        <v>239</v>
      </c>
      <c r="C113" s="81">
        <v>1</v>
      </c>
      <c r="D113" s="81">
        <v>1</v>
      </c>
      <c r="E113" s="82" t="s">
        <v>87</v>
      </c>
      <c r="F113" s="91"/>
      <c r="G113" s="84"/>
      <c r="H113" s="84"/>
      <c r="I113" s="84"/>
      <c r="J113" s="84"/>
      <c r="K113" s="84"/>
      <c r="L113" s="84"/>
      <c r="M113" s="42">
        <f t="shared" si="1"/>
        <v>0</v>
      </c>
      <c r="N113" s="86" t="s">
        <v>88</v>
      </c>
    </row>
    <row r="114" spans="1:14" ht="18" customHeight="1" x14ac:dyDescent="0.15">
      <c r="A114" s="90" t="s">
        <v>95</v>
      </c>
      <c r="B114" s="97" t="s">
        <v>240</v>
      </c>
      <c r="C114" s="81">
        <v>1</v>
      </c>
      <c r="D114" s="81">
        <v>1</v>
      </c>
      <c r="E114" s="82" t="s">
        <v>87</v>
      </c>
      <c r="F114" s="91"/>
      <c r="G114" s="84"/>
      <c r="H114" s="84"/>
      <c r="I114" s="84"/>
      <c r="J114" s="84"/>
      <c r="K114" s="84"/>
      <c r="L114" s="84"/>
      <c r="M114" s="42">
        <f t="shared" si="1"/>
        <v>0</v>
      </c>
      <c r="N114" s="86" t="s">
        <v>88</v>
      </c>
    </row>
    <row r="115" spans="1:14" ht="18" customHeight="1" x14ac:dyDescent="0.15">
      <c r="A115" s="92" t="s">
        <v>122</v>
      </c>
      <c r="B115" s="93" t="s">
        <v>241</v>
      </c>
      <c r="C115" s="81">
        <v>1</v>
      </c>
      <c r="D115" s="81">
        <v>1</v>
      </c>
      <c r="E115" s="82" t="s">
        <v>87</v>
      </c>
      <c r="F115" s="91"/>
      <c r="G115" s="84"/>
      <c r="H115" s="84"/>
      <c r="I115" s="84"/>
      <c r="J115" s="84"/>
      <c r="K115" s="84"/>
      <c r="L115" s="84"/>
      <c r="M115" s="42">
        <f t="shared" si="1"/>
        <v>0</v>
      </c>
      <c r="N115" s="86" t="s">
        <v>88</v>
      </c>
    </row>
    <row r="116" spans="1:14" ht="18" customHeight="1" x14ac:dyDescent="0.15">
      <c r="A116" s="90" t="s">
        <v>242</v>
      </c>
      <c r="B116" s="97"/>
      <c r="C116" s="81"/>
      <c r="D116" s="81"/>
      <c r="E116" s="82"/>
      <c r="F116" s="91"/>
      <c r="G116" s="84"/>
      <c r="H116" s="84"/>
      <c r="I116" s="84"/>
      <c r="J116" s="84"/>
      <c r="K116" s="84"/>
      <c r="L116" s="84"/>
      <c r="M116" s="42">
        <f t="shared" si="1"/>
        <v>0</v>
      </c>
      <c r="N116" s="86"/>
    </row>
    <row r="117" spans="1:14" ht="18" customHeight="1" x14ac:dyDescent="0.15">
      <c r="A117" s="87" t="s">
        <v>243</v>
      </c>
      <c r="B117" s="88"/>
      <c r="C117" s="82"/>
      <c r="D117" s="81">
        <v>1</v>
      </c>
      <c r="E117" s="82" t="s">
        <v>60</v>
      </c>
      <c r="F117" s="83"/>
      <c r="G117" s="84"/>
      <c r="H117" s="84"/>
      <c r="I117" s="84"/>
      <c r="J117" s="84"/>
      <c r="K117" s="84"/>
      <c r="L117" s="84"/>
      <c r="M117" s="42">
        <f t="shared" si="1"/>
        <v>0</v>
      </c>
      <c r="N117" s="89" t="s">
        <v>244</v>
      </c>
    </row>
    <row r="118" spans="1:14" ht="18" customHeight="1" x14ac:dyDescent="0.15">
      <c r="A118" s="87" t="s">
        <v>245</v>
      </c>
      <c r="B118" s="88"/>
      <c r="C118" s="82"/>
      <c r="D118" s="81">
        <v>1</v>
      </c>
      <c r="E118" s="82" t="s">
        <v>60</v>
      </c>
      <c r="F118" s="83"/>
      <c r="G118" s="84"/>
      <c r="H118" s="84"/>
      <c r="I118" s="84"/>
      <c r="J118" s="84"/>
      <c r="K118" s="84"/>
      <c r="L118" s="84"/>
      <c r="M118" s="42">
        <f t="shared" si="1"/>
        <v>0</v>
      </c>
      <c r="N118" s="96" t="s">
        <v>246</v>
      </c>
    </row>
    <row r="119" spans="1:14" ht="18" customHeight="1" x14ac:dyDescent="0.15">
      <c r="A119" s="87" t="s">
        <v>247</v>
      </c>
      <c r="B119" s="88" t="s">
        <v>248</v>
      </c>
      <c r="C119" s="82">
        <v>2</v>
      </c>
      <c r="D119" s="81">
        <v>1</v>
      </c>
      <c r="E119" s="82" t="s">
        <v>76</v>
      </c>
      <c r="F119" s="83"/>
      <c r="G119" s="84"/>
      <c r="H119" s="84"/>
      <c r="I119" s="84"/>
      <c r="J119" s="84"/>
      <c r="K119" s="84"/>
      <c r="L119" s="84"/>
      <c r="M119" s="42">
        <f t="shared" si="1"/>
        <v>0</v>
      </c>
      <c r="N119" s="96" t="s">
        <v>88</v>
      </c>
    </row>
    <row r="120" spans="1:14" ht="18" customHeight="1" x14ac:dyDescent="0.15">
      <c r="A120" s="90" t="s">
        <v>249</v>
      </c>
      <c r="B120" s="88"/>
      <c r="C120" s="81"/>
      <c r="D120" s="81"/>
      <c r="E120" s="82"/>
      <c r="F120" s="91"/>
      <c r="G120" s="84"/>
      <c r="H120" s="84"/>
      <c r="I120" s="84"/>
      <c r="J120" s="84"/>
      <c r="K120" s="84"/>
      <c r="L120" s="84"/>
      <c r="M120" s="42">
        <f>SUM(G120,I120,K120)</f>
        <v>0</v>
      </c>
      <c r="N120" s="86"/>
    </row>
    <row r="121" spans="1:14" ht="18" customHeight="1" x14ac:dyDescent="0.15">
      <c r="A121" s="87" t="s">
        <v>250</v>
      </c>
      <c r="B121" s="88"/>
      <c r="C121" s="82"/>
      <c r="D121" s="81">
        <v>1</v>
      </c>
      <c r="E121" s="82" t="s">
        <v>60</v>
      </c>
      <c r="F121" s="83"/>
      <c r="G121" s="84"/>
      <c r="H121" s="84"/>
      <c r="I121" s="84"/>
      <c r="J121" s="84"/>
      <c r="K121" s="84"/>
      <c r="L121" s="84"/>
      <c r="M121" s="42">
        <f t="shared" si="1"/>
        <v>0</v>
      </c>
      <c r="N121" s="89" t="s">
        <v>251</v>
      </c>
    </row>
    <row r="122" spans="1:14" ht="18" customHeight="1" x14ac:dyDescent="0.15">
      <c r="A122" s="87" t="s">
        <v>252</v>
      </c>
      <c r="B122" s="88" t="s">
        <v>253</v>
      </c>
      <c r="C122" s="82">
        <v>3</v>
      </c>
      <c r="D122" s="81">
        <v>1</v>
      </c>
      <c r="E122" s="82" t="s">
        <v>72</v>
      </c>
      <c r="F122" s="83"/>
      <c r="G122" s="84"/>
      <c r="H122" s="84"/>
      <c r="I122" s="84"/>
      <c r="J122" s="84"/>
      <c r="K122" s="84"/>
      <c r="L122" s="84"/>
      <c r="M122" s="42">
        <f t="shared" si="1"/>
        <v>0</v>
      </c>
      <c r="N122" s="89" t="s">
        <v>88</v>
      </c>
    </row>
    <row r="123" spans="1:14" ht="18" customHeight="1" x14ac:dyDescent="0.15">
      <c r="A123" s="87" t="s">
        <v>254</v>
      </c>
      <c r="B123" s="88" t="s">
        <v>255</v>
      </c>
      <c r="C123" s="82">
        <v>3</v>
      </c>
      <c r="D123" s="81">
        <v>1</v>
      </c>
      <c r="E123" s="82" t="s">
        <v>76</v>
      </c>
      <c r="F123" s="83"/>
      <c r="G123" s="84"/>
      <c r="H123" s="84"/>
      <c r="I123" s="84"/>
      <c r="J123" s="84"/>
      <c r="K123" s="84"/>
      <c r="L123" s="84"/>
      <c r="M123" s="42">
        <f t="shared" si="1"/>
        <v>0</v>
      </c>
      <c r="N123" s="89" t="s">
        <v>88</v>
      </c>
    </row>
    <row r="124" spans="1:14" ht="18" customHeight="1" x14ac:dyDescent="0.15">
      <c r="A124" s="87" t="s">
        <v>256</v>
      </c>
      <c r="B124" s="88" t="s">
        <v>257</v>
      </c>
      <c r="C124" s="82">
        <v>3</v>
      </c>
      <c r="D124" s="81">
        <v>1</v>
      </c>
      <c r="E124" s="82" t="s">
        <v>76</v>
      </c>
      <c r="F124" s="83"/>
      <c r="G124" s="84"/>
      <c r="H124" s="84"/>
      <c r="I124" s="84"/>
      <c r="J124" s="84"/>
      <c r="K124" s="84"/>
      <c r="L124" s="84"/>
      <c r="M124" s="42">
        <f t="shared" si="1"/>
        <v>0</v>
      </c>
      <c r="N124" s="89" t="s">
        <v>88</v>
      </c>
    </row>
    <row r="125" spans="1:14" ht="18" customHeight="1" x14ac:dyDescent="0.15">
      <c r="A125" s="92" t="s">
        <v>122</v>
      </c>
      <c r="B125" s="93" t="s">
        <v>258</v>
      </c>
      <c r="C125" s="82">
        <v>6</v>
      </c>
      <c r="D125" s="81">
        <v>1</v>
      </c>
      <c r="E125" s="82" t="s">
        <v>76</v>
      </c>
      <c r="F125" s="83"/>
      <c r="G125" s="84"/>
      <c r="H125" s="84"/>
      <c r="I125" s="84"/>
      <c r="J125" s="84"/>
      <c r="K125" s="84"/>
      <c r="L125" s="84"/>
      <c r="M125" s="42">
        <f t="shared" si="1"/>
        <v>0</v>
      </c>
      <c r="N125" s="89" t="s">
        <v>88</v>
      </c>
    </row>
    <row r="126" spans="1:14" ht="18" customHeight="1" x14ac:dyDescent="0.15">
      <c r="A126" s="87" t="s">
        <v>259</v>
      </c>
      <c r="B126" s="88" t="s">
        <v>260</v>
      </c>
      <c r="C126" s="82">
        <v>3</v>
      </c>
      <c r="D126" s="81">
        <v>1</v>
      </c>
      <c r="E126" s="82" t="s">
        <v>76</v>
      </c>
      <c r="F126" s="83"/>
      <c r="G126" s="84"/>
      <c r="H126" s="84"/>
      <c r="I126" s="84"/>
      <c r="J126" s="84"/>
      <c r="K126" s="84"/>
      <c r="L126" s="84"/>
      <c r="M126" s="42">
        <f t="shared" si="1"/>
        <v>0</v>
      </c>
      <c r="N126" s="89" t="s">
        <v>88</v>
      </c>
    </row>
    <row r="127" spans="1:14" ht="18" customHeight="1" x14ac:dyDescent="0.15">
      <c r="A127" s="92" t="s">
        <v>120</v>
      </c>
      <c r="B127" s="93" t="s">
        <v>261</v>
      </c>
      <c r="C127" s="82">
        <v>6</v>
      </c>
      <c r="D127" s="81">
        <v>1</v>
      </c>
      <c r="E127" s="82" t="s">
        <v>76</v>
      </c>
      <c r="F127" s="83"/>
      <c r="G127" s="84"/>
      <c r="H127" s="84"/>
      <c r="I127" s="84"/>
      <c r="J127" s="84"/>
      <c r="K127" s="84"/>
      <c r="L127" s="84"/>
      <c r="M127" s="42">
        <f t="shared" ref="M127:M142" si="2">G127+I127+K127</f>
        <v>0</v>
      </c>
      <c r="N127" s="89" t="s">
        <v>88</v>
      </c>
    </row>
    <row r="128" spans="1:14" ht="18" customHeight="1" x14ac:dyDescent="0.15">
      <c r="A128" s="90" t="s">
        <v>95</v>
      </c>
      <c r="B128" s="88" t="s">
        <v>262</v>
      </c>
      <c r="C128" s="81">
        <v>6</v>
      </c>
      <c r="D128" s="81">
        <v>1</v>
      </c>
      <c r="E128" s="82" t="s">
        <v>76</v>
      </c>
      <c r="F128" s="83"/>
      <c r="G128" s="84"/>
      <c r="H128" s="84"/>
      <c r="I128" s="84"/>
      <c r="J128" s="84"/>
      <c r="K128" s="84"/>
      <c r="L128" s="84"/>
      <c r="M128" s="42">
        <f t="shared" si="2"/>
        <v>0</v>
      </c>
      <c r="N128" s="89" t="s">
        <v>88</v>
      </c>
    </row>
    <row r="129" spans="1:14" ht="18" customHeight="1" x14ac:dyDescent="0.15">
      <c r="A129" s="90" t="s">
        <v>263</v>
      </c>
      <c r="B129" s="88"/>
      <c r="C129" s="81"/>
      <c r="D129" s="81">
        <v>1</v>
      </c>
      <c r="E129" s="82" t="s">
        <v>60</v>
      </c>
      <c r="F129" s="91"/>
      <c r="G129" s="84"/>
      <c r="H129" s="84"/>
      <c r="I129" s="84"/>
      <c r="J129" s="84"/>
      <c r="K129" s="84"/>
      <c r="L129" s="84"/>
      <c r="M129" s="42">
        <f t="shared" si="2"/>
        <v>0</v>
      </c>
      <c r="N129" s="96" t="s">
        <v>264</v>
      </c>
    </row>
    <row r="130" spans="1:14" ht="18" customHeight="1" x14ac:dyDescent="0.15">
      <c r="A130" s="87" t="s">
        <v>265</v>
      </c>
      <c r="B130" s="88"/>
      <c r="C130" s="82"/>
      <c r="D130" s="81">
        <v>1</v>
      </c>
      <c r="E130" s="82" t="s">
        <v>60</v>
      </c>
      <c r="F130" s="83"/>
      <c r="G130" s="84"/>
      <c r="H130" s="84"/>
      <c r="I130" s="84"/>
      <c r="J130" s="84"/>
      <c r="K130" s="84"/>
      <c r="L130" s="84"/>
      <c r="M130" s="42">
        <f t="shared" si="2"/>
        <v>0</v>
      </c>
      <c r="N130" s="96" t="s">
        <v>266</v>
      </c>
    </row>
    <row r="131" spans="1:14" ht="18" customHeight="1" x14ac:dyDescent="0.15">
      <c r="A131" s="87" t="s">
        <v>267</v>
      </c>
      <c r="B131" s="88"/>
      <c r="C131" s="82"/>
      <c r="D131" s="81">
        <v>1</v>
      </c>
      <c r="E131" s="82" t="s">
        <v>60</v>
      </c>
      <c r="F131" s="83"/>
      <c r="G131" s="84"/>
      <c r="H131" s="84"/>
      <c r="I131" s="84"/>
      <c r="J131" s="84"/>
      <c r="K131" s="84"/>
      <c r="L131" s="84"/>
      <c r="M131" s="42">
        <f t="shared" si="2"/>
        <v>0</v>
      </c>
      <c r="N131" s="96" t="s">
        <v>268</v>
      </c>
    </row>
    <row r="132" spans="1:14" ht="18" customHeight="1" x14ac:dyDescent="0.15">
      <c r="A132" s="87" t="s">
        <v>269</v>
      </c>
      <c r="B132" s="88"/>
      <c r="C132" s="82"/>
      <c r="D132" s="81">
        <v>1</v>
      </c>
      <c r="E132" s="82" t="s">
        <v>60</v>
      </c>
      <c r="F132" s="83"/>
      <c r="G132" s="84"/>
      <c r="H132" s="84"/>
      <c r="I132" s="84"/>
      <c r="J132" s="84"/>
      <c r="K132" s="84"/>
      <c r="L132" s="84"/>
      <c r="M132" s="42">
        <f t="shared" si="2"/>
        <v>0</v>
      </c>
      <c r="N132" s="96" t="s">
        <v>270</v>
      </c>
    </row>
    <row r="133" spans="1:14" ht="18" customHeight="1" x14ac:dyDescent="0.15">
      <c r="A133" s="87" t="s">
        <v>271</v>
      </c>
      <c r="B133" s="88"/>
      <c r="C133" s="82"/>
      <c r="D133" s="81">
        <v>1</v>
      </c>
      <c r="E133" s="82" t="s">
        <v>60</v>
      </c>
      <c r="F133" s="83"/>
      <c r="G133" s="84"/>
      <c r="H133" s="84"/>
      <c r="I133" s="84"/>
      <c r="J133" s="84"/>
      <c r="K133" s="84"/>
      <c r="L133" s="84"/>
      <c r="M133" s="42">
        <f t="shared" si="2"/>
        <v>0</v>
      </c>
      <c r="N133" s="96" t="s">
        <v>272</v>
      </c>
    </row>
    <row r="134" spans="1:14" ht="18" customHeight="1" x14ac:dyDescent="0.15">
      <c r="A134" s="87" t="s">
        <v>273</v>
      </c>
      <c r="B134" s="88"/>
      <c r="C134" s="82"/>
      <c r="D134" s="81">
        <v>1</v>
      </c>
      <c r="E134" s="82" t="s">
        <v>60</v>
      </c>
      <c r="F134" s="83"/>
      <c r="G134" s="84"/>
      <c r="H134" s="84"/>
      <c r="I134" s="84"/>
      <c r="J134" s="84"/>
      <c r="K134" s="84"/>
      <c r="L134" s="84"/>
      <c r="M134" s="42">
        <f t="shared" si="2"/>
        <v>0</v>
      </c>
      <c r="N134" s="89" t="s">
        <v>274</v>
      </c>
    </row>
    <row r="135" spans="1:14" ht="18" customHeight="1" x14ac:dyDescent="0.15">
      <c r="A135" s="92" t="s">
        <v>275</v>
      </c>
      <c r="B135" s="93" t="s">
        <v>276</v>
      </c>
      <c r="C135" s="94">
        <v>2</v>
      </c>
      <c r="D135" s="81">
        <v>1</v>
      </c>
      <c r="E135" s="82" t="s">
        <v>76</v>
      </c>
      <c r="F135" s="83"/>
      <c r="G135" s="84"/>
      <c r="H135" s="84"/>
      <c r="I135" s="84"/>
      <c r="J135" s="84"/>
      <c r="K135" s="84"/>
      <c r="L135" s="84"/>
      <c r="M135" s="42">
        <f t="shared" si="2"/>
        <v>0</v>
      </c>
      <c r="N135" s="89" t="s">
        <v>88</v>
      </c>
    </row>
    <row r="136" spans="1:14" ht="18" customHeight="1" x14ac:dyDescent="0.15">
      <c r="A136" s="87" t="s">
        <v>277</v>
      </c>
      <c r="B136" s="88"/>
      <c r="C136" s="82"/>
      <c r="D136" s="81">
        <v>1</v>
      </c>
      <c r="E136" s="82" t="s">
        <v>60</v>
      </c>
      <c r="F136" s="83"/>
      <c r="G136" s="84"/>
      <c r="H136" s="84"/>
      <c r="I136" s="84"/>
      <c r="J136" s="84"/>
      <c r="K136" s="84"/>
      <c r="L136" s="84"/>
      <c r="M136" s="42">
        <f t="shared" si="2"/>
        <v>0</v>
      </c>
      <c r="N136" s="89" t="s">
        <v>278</v>
      </c>
    </row>
    <row r="137" spans="1:14" ht="18" customHeight="1" x14ac:dyDescent="0.15">
      <c r="A137" s="87" t="s">
        <v>279</v>
      </c>
      <c r="B137" s="88"/>
      <c r="C137" s="82"/>
      <c r="D137" s="81">
        <v>1</v>
      </c>
      <c r="E137" s="82" t="s">
        <v>60</v>
      </c>
      <c r="F137" s="83"/>
      <c r="G137" s="84"/>
      <c r="H137" s="84"/>
      <c r="I137" s="84"/>
      <c r="J137" s="84"/>
      <c r="K137" s="84"/>
      <c r="L137" s="84"/>
      <c r="M137" s="42">
        <f t="shared" si="2"/>
        <v>0</v>
      </c>
      <c r="N137" s="89" t="s">
        <v>280</v>
      </c>
    </row>
    <row r="138" spans="1:14" ht="18" customHeight="1" x14ac:dyDescent="0.15">
      <c r="A138" s="87" t="s">
        <v>281</v>
      </c>
      <c r="B138" s="88"/>
      <c r="C138" s="82"/>
      <c r="D138" s="81">
        <v>1</v>
      </c>
      <c r="E138" s="82" t="s">
        <v>60</v>
      </c>
      <c r="F138" s="83"/>
      <c r="G138" s="84"/>
      <c r="H138" s="84"/>
      <c r="I138" s="84"/>
      <c r="J138" s="84"/>
      <c r="K138" s="84"/>
      <c r="L138" s="84"/>
      <c r="M138" s="42">
        <f t="shared" si="2"/>
        <v>0</v>
      </c>
      <c r="N138" s="89" t="s">
        <v>282</v>
      </c>
    </row>
    <row r="139" spans="1:14" ht="18" customHeight="1" x14ac:dyDescent="0.15">
      <c r="A139" s="87" t="s">
        <v>283</v>
      </c>
      <c r="B139" s="88" t="s">
        <v>284</v>
      </c>
      <c r="C139" s="82">
        <v>2</v>
      </c>
      <c r="D139" s="81">
        <v>1</v>
      </c>
      <c r="E139" s="82" t="s">
        <v>76</v>
      </c>
      <c r="F139" s="83"/>
      <c r="G139" s="84"/>
      <c r="H139" s="84"/>
      <c r="I139" s="84"/>
      <c r="J139" s="84"/>
      <c r="K139" s="84"/>
      <c r="L139" s="84"/>
      <c r="M139" s="42">
        <f t="shared" si="2"/>
        <v>0</v>
      </c>
      <c r="N139" s="89" t="s">
        <v>88</v>
      </c>
    </row>
    <row r="140" spans="1:14" ht="18" customHeight="1" x14ac:dyDescent="0.15">
      <c r="A140" s="87" t="s">
        <v>285</v>
      </c>
      <c r="B140" s="88"/>
      <c r="C140" s="82"/>
      <c r="D140" s="81">
        <v>1</v>
      </c>
      <c r="E140" s="82" t="s">
        <v>60</v>
      </c>
      <c r="F140" s="83"/>
      <c r="G140" s="84"/>
      <c r="H140" s="84"/>
      <c r="I140" s="84"/>
      <c r="J140" s="84"/>
      <c r="K140" s="84"/>
      <c r="L140" s="84"/>
      <c r="M140" s="42"/>
      <c r="N140" s="89"/>
    </row>
    <row r="141" spans="1:14" ht="18" customHeight="1" x14ac:dyDescent="0.15">
      <c r="A141" s="87" t="s">
        <v>130</v>
      </c>
      <c r="B141" s="88" t="s">
        <v>286</v>
      </c>
      <c r="C141" s="82">
        <v>6</v>
      </c>
      <c r="D141" s="81">
        <v>1</v>
      </c>
      <c r="E141" s="82" t="s">
        <v>76</v>
      </c>
      <c r="F141" s="83"/>
      <c r="G141" s="84"/>
      <c r="H141" s="84"/>
      <c r="I141" s="84"/>
      <c r="J141" s="84"/>
      <c r="K141" s="84"/>
      <c r="L141" s="84"/>
      <c r="M141" s="42">
        <f t="shared" si="2"/>
        <v>0</v>
      </c>
      <c r="N141" s="89" t="s">
        <v>88</v>
      </c>
    </row>
    <row r="142" spans="1:14" ht="18" customHeight="1" x14ac:dyDescent="0.15">
      <c r="A142" s="87" t="s">
        <v>130</v>
      </c>
      <c r="B142" s="88" t="s">
        <v>287</v>
      </c>
      <c r="C142" s="82">
        <v>6</v>
      </c>
      <c r="D142" s="81">
        <v>1</v>
      </c>
      <c r="E142" s="82" t="s">
        <v>76</v>
      </c>
      <c r="F142" s="83"/>
      <c r="G142" s="84"/>
      <c r="H142" s="84"/>
      <c r="I142" s="84"/>
      <c r="J142" s="84"/>
      <c r="K142" s="84"/>
      <c r="L142" s="84"/>
      <c r="M142" s="42">
        <f t="shared" si="2"/>
        <v>0</v>
      </c>
      <c r="N142" s="89" t="s">
        <v>88</v>
      </c>
    </row>
    <row r="143" spans="1:14" ht="18" customHeight="1" x14ac:dyDescent="0.15">
      <c r="A143" s="87" t="s">
        <v>288</v>
      </c>
      <c r="B143" s="88"/>
      <c r="C143" s="82"/>
      <c r="D143" s="81"/>
      <c r="E143" s="82"/>
      <c r="F143" s="83"/>
      <c r="G143" s="84"/>
      <c r="H143" s="84"/>
      <c r="I143" s="84"/>
      <c r="J143" s="84"/>
      <c r="K143" s="84"/>
      <c r="L143" s="84"/>
      <c r="M143" s="42"/>
      <c r="N143" s="89"/>
    </row>
    <row r="144" spans="1:14" ht="18" customHeight="1" x14ac:dyDescent="0.15">
      <c r="A144" s="87" t="s">
        <v>115</v>
      </c>
      <c r="B144" s="88" t="s">
        <v>289</v>
      </c>
      <c r="C144" s="82">
        <v>6</v>
      </c>
      <c r="D144" s="81">
        <v>1</v>
      </c>
      <c r="E144" s="82" t="s">
        <v>76</v>
      </c>
      <c r="F144" s="83"/>
      <c r="G144" s="84"/>
      <c r="H144" s="84"/>
      <c r="I144" s="84"/>
      <c r="J144" s="84"/>
      <c r="K144" s="84"/>
      <c r="L144" s="84"/>
      <c r="M144" s="42">
        <f>G144+I144+K144</f>
        <v>0</v>
      </c>
      <c r="N144" s="89" t="s">
        <v>88</v>
      </c>
    </row>
    <row r="145" spans="1:14" ht="18" customHeight="1" x14ac:dyDescent="0.15">
      <c r="A145" s="87" t="s">
        <v>290</v>
      </c>
      <c r="B145" s="88"/>
      <c r="C145" s="82"/>
      <c r="D145" s="81"/>
      <c r="E145" s="82"/>
      <c r="F145" s="83"/>
      <c r="G145" s="84"/>
      <c r="H145" s="84"/>
      <c r="I145" s="84"/>
      <c r="J145" s="84"/>
      <c r="K145" s="84"/>
      <c r="L145" s="84"/>
      <c r="M145" s="42"/>
      <c r="N145" s="89"/>
    </row>
    <row r="146" spans="1:14" ht="18" customHeight="1" x14ac:dyDescent="0.15">
      <c r="A146" s="87" t="s">
        <v>115</v>
      </c>
      <c r="B146" s="88" t="s">
        <v>291</v>
      </c>
      <c r="C146" s="82">
        <v>6</v>
      </c>
      <c r="D146" s="81">
        <v>1</v>
      </c>
      <c r="E146" s="82" t="s">
        <v>76</v>
      </c>
      <c r="F146" s="83"/>
      <c r="G146" s="84"/>
      <c r="H146" s="84"/>
      <c r="I146" s="84"/>
      <c r="J146" s="84"/>
      <c r="K146" s="84"/>
      <c r="L146" s="84"/>
      <c r="M146" s="42">
        <f>G146+I146+K146</f>
        <v>0</v>
      </c>
      <c r="N146" s="89" t="s">
        <v>88</v>
      </c>
    </row>
    <row r="147" spans="1:14" ht="18" customHeight="1" x14ac:dyDescent="0.15">
      <c r="A147" s="87" t="s">
        <v>115</v>
      </c>
      <c r="B147" s="88" t="s">
        <v>292</v>
      </c>
      <c r="C147" s="82">
        <v>6</v>
      </c>
      <c r="D147" s="81">
        <v>1</v>
      </c>
      <c r="E147" s="82" t="s">
        <v>76</v>
      </c>
      <c r="F147" s="83"/>
      <c r="G147" s="84"/>
      <c r="H147" s="84"/>
      <c r="I147" s="84"/>
      <c r="J147" s="84"/>
      <c r="K147" s="84"/>
      <c r="L147" s="84"/>
      <c r="M147" s="42">
        <f>G147+I147+K147</f>
        <v>0</v>
      </c>
      <c r="N147" s="89" t="s">
        <v>88</v>
      </c>
    </row>
    <row r="148" spans="1:14" ht="18" customHeight="1" x14ac:dyDescent="0.15">
      <c r="A148" s="87" t="s">
        <v>293</v>
      </c>
      <c r="B148" s="88"/>
      <c r="C148" s="82"/>
      <c r="D148" s="81"/>
      <c r="E148" s="82"/>
      <c r="F148" s="83"/>
      <c r="G148" s="84"/>
      <c r="H148" s="84"/>
      <c r="I148" s="84"/>
      <c r="J148" s="84"/>
      <c r="K148" s="84"/>
      <c r="L148" s="84"/>
      <c r="M148" s="42"/>
      <c r="N148" s="89"/>
    </row>
    <row r="149" spans="1:14" ht="18" customHeight="1" x14ac:dyDescent="0.15">
      <c r="A149" s="87" t="s">
        <v>294</v>
      </c>
      <c r="B149" s="88" t="s">
        <v>295</v>
      </c>
      <c r="C149" s="82">
        <v>2</v>
      </c>
      <c r="D149" s="81">
        <v>1</v>
      </c>
      <c r="E149" s="82" t="s">
        <v>76</v>
      </c>
      <c r="F149" s="83"/>
      <c r="G149" s="84"/>
      <c r="H149" s="84"/>
      <c r="I149" s="84"/>
      <c r="J149" s="84"/>
      <c r="K149" s="84"/>
      <c r="L149" s="84"/>
      <c r="M149" s="42">
        <f>G149+I149+K149</f>
        <v>0</v>
      </c>
      <c r="N149" s="89" t="s">
        <v>88</v>
      </c>
    </row>
    <row r="150" spans="1:14" ht="18" customHeight="1" x14ac:dyDescent="0.15">
      <c r="A150" s="87" t="s">
        <v>296</v>
      </c>
      <c r="B150" s="98"/>
      <c r="C150" s="99"/>
      <c r="D150" s="81">
        <v>1</v>
      </c>
      <c r="E150" s="100" t="s">
        <v>72</v>
      </c>
      <c r="F150" s="84"/>
      <c r="G150" s="84"/>
      <c r="H150" s="84"/>
      <c r="I150" s="84"/>
      <c r="J150" s="84"/>
      <c r="K150" s="84"/>
      <c r="L150" s="84"/>
      <c r="M150" s="42">
        <f>G150+I150+K150</f>
        <v>0</v>
      </c>
      <c r="N150" s="96" t="s">
        <v>297</v>
      </c>
    </row>
    <row r="151" spans="1:14" ht="18" customHeight="1" x14ac:dyDescent="0.15">
      <c r="A151" s="87" t="s">
        <v>298</v>
      </c>
      <c r="B151" s="88"/>
      <c r="C151" s="82"/>
      <c r="D151" s="81">
        <v>1</v>
      </c>
      <c r="E151" s="82" t="s">
        <v>60</v>
      </c>
      <c r="F151" s="83"/>
      <c r="G151" s="84"/>
      <c r="H151" s="84"/>
      <c r="I151" s="84"/>
      <c r="J151" s="84"/>
      <c r="K151" s="84"/>
      <c r="L151" s="84"/>
      <c r="M151" s="42">
        <f>G151+I151+K151</f>
        <v>0</v>
      </c>
      <c r="N151" s="96" t="s">
        <v>299</v>
      </c>
    </row>
    <row r="152" spans="1:14" ht="18" customHeight="1" x14ac:dyDescent="0.15">
      <c r="A152" s="87" t="s">
        <v>300</v>
      </c>
      <c r="B152" s="88"/>
      <c r="C152" s="82"/>
      <c r="D152" s="81">
        <v>1</v>
      </c>
      <c r="E152" s="82" t="s">
        <v>60</v>
      </c>
      <c r="F152" s="83"/>
      <c r="G152" s="84"/>
      <c r="H152" s="84"/>
      <c r="I152" s="84"/>
      <c r="J152" s="84"/>
      <c r="K152" s="84"/>
      <c r="L152" s="84"/>
      <c r="M152" s="42">
        <f>G152+I152+K152</f>
        <v>0</v>
      </c>
      <c r="N152" s="96" t="s">
        <v>301</v>
      </c>
    </row>
    <row r="153" spans="1:14" ht="18" customHeight="1" x14ac:dyDescent="0.15">
      <c r="A153" s="87"/>
      <c r="B153" s="88"/>
      <c r="C153" s="82"/>
      <c r="D153" s="81"/>
      <c r="E153" s="82"/>
      <c r="F153" s="83"/>
      <c r="G153" s="84"/>
      <c r="H153" s="84"/>
      <c r="I153" s="84"/>
      <c r="J153" s="84"/>
      <c r="K153" s="84"/>
      <c r="L153" s="84"/>
      <c r="M153" s="42"/>
      <c r="N153" s="96"/>
    </row>
    <row r="154" spans="1:14" ht="18" customHeight="1" x14ac:dyDescent="0.15">
      <c r="A154" s="118" t="s">
        <v>513</v>
      </c>
      <c r="B154" s="119"/>
      <c r="C154" s="120"/>
      <c r="D154" s="120"/>
      <c r="E154" s="121"/>
      <c r="F154" s="122"/>
      <c r="G154" s="123"/>
      <c r="H154" s="123"/>
      <c r="I154" s="123"/>
      <c r="J154" s="123"/>
      <c r="K154" s="123"/>
      <c r="L154" s="123"/>
      <c r="M154" s="124">
        <f>SUM(K154,I154,G154)</f>
        <v>0</v>
      </c>
      <c r="N154" s="125"/>
    </row>
    <row r="155" spans="1:14" ht="18" customHeight="1" x14ac:dyDescent="0.15">
      <c r="A155" s="87" t="s">
        <v>514</v>
      </c>
      <c r="B155" s="88"/>
      <c r="C155" s="82"/>
      <c r="D155" s="81">
        <v>1</v>
      </c>
      <c r="E155" s="82" t="s">
        <v>60</v>
      </c>
      <c r="F155" s="83"/>
      <c r="G155" s="84"/>
      <c r="H155" s="84"/>
      <c r="I155" s="84"/>
      <c r="J155" s="84"/>
      <c r="K155" s="84"/>
      <c r="L155" s="84"/>
      <c r="M155" s="42">
        <f t="shared" ref="M155" si="3">G155+I155+K155</f>
        <v>0</v>
      </c>
      <c r="N155" s="89" t="s">
        <v>66</v>
      </c>
    </row>
    <row r="156" spans="1:14" ht="18" customHeight="1" x14ac:dyDescent="0.15">
      <c r="A156" s="126" t="s">
        <v>515</v>
      </c>
      <c r="B156" s="112"/>
      <c r="C156" s="127"/>
      <c r="D156" s="127"/>
      <c r="E156" s="128"/>
      <c r="F156" s="129"/>
      <c r="G156" s="130"/>
      <c r="H156" s="116"/>
      <c r="I156" s="130"/>
      <c r="J156" s="116"/>
      <c r="K156" s="116"/>
      <c r="L156" s="130"/>
      <c r="M156" s="43">
        <f>G156+I156+K156</f>
        <v>0</v>
      </c>
      <c r="N156" s="117"/>
    </row>
    <row r="157" spans="1:14" ht="18" customHeight="1" x14ac:dyDescent="0.15">
      <c r="A157" s="87" t="s">
        <v>99</v>
      </c>
      <c r="B157" s="88"/>
      <c r="C157" s="82"/>
      <c r="D157" s="81">
        <v>1</v>
      </c>
      <c r="E157" s="82" t="s">
        <v>60</v>
      </c>
      <c r="F157" s="83"/>
      <c r="G157" s="84"/>
      <c r="H157" s="84"/>
      <c r="I157" s="84"/>
      <c r="J157" s="84"/>
      <c r="K157" s="84"/>
      <c r="L157" s="84"/>
      <c r="M157" s="42">
        <f t="shared" ref="M157:M188" si="4">G157+I157+K157</f>
        <v>0</v>
      </c>
      <c r="N157" s="89" t="s">
        <v>100</v>
      </c>
    </row>
    <row r="158" spans="1:14" ht="18" customHeight="1" x14ac:dyDescent="0.15">
      <c r="A158" s="87" t="s">
        <v>101</v>
      </c>
      <c r="B158" s="88"/>
      <c r="C158" s="82"/>
      <c r="D158" s="81">
        <v>1</v>
      </c>
      <c r="E158" s="82" t="s">
        <v>60</v>
      </c>
      <c r="F158" s="83"/>
      <c r="G158" s="84"/>
      <c r="H158" s="84"/>
      <c r="I158" s="84"/>
      <c r="J158" s="84"/>
      <c r="K158" s="84"/>
      <c r="L158" s="84"/>
      <c r="M158" s="42">
        <f t="shared" si="4"/>
        <v>0</v>
      </c>
      <c r="N158" s="89" t="s">
        <v>102</v>
      </c>
    </row>
    <row r="159" spans="1:14" ht="18" customHeight="1" x14ac:dyDescent="0.15">
      <c r="A159" s="87" t="s">
        <v>103</v>
      </c>
      <c r="B159" s="88"/>
      <c r="C159" s="82"/>
      <c r="D159" s="81">
        <v>1</v>
      </c>
      <c r="E159" s="82" t="s">
        <v>60</v>
      </c>
      <c r="F159" s="83"/>
      <c r="G159" s="84"/>
      <c r="H159" s="84"/>
      <c r="I159" s="84"/>
      <c r="J159" s="84"/>
      <c r="K159" s="84"/>
      <c r="L159" s="84"/>
      <c r="M159" s="42">
        <f t="shared" si="4"/>
        <v>0</v>
      </c>
      <c r="N159" s="89" t="s">
        <v>104</v>
      </c>
    </row>
    <row r="160" spans="1:14" ht="18" customHeight="1" x14ac:dyDescent="0.15">
      <c r="A160" s="87" t="s">
        <v>105</v>
      </c>
      <c r="B160" s="88"/>
      <c r="C160" s="82"/>
      <c r="D160" s="81">
        <v>1</v>
      </c>
      <c r="E160" s="82" t="s">
        <v>60</v>
      </c>
      <c r="F160" s="83"/>
      <c r="G160" s="84"/>
      <c r="H160" s="84"/>
      <c r="I160" s="84"/>
      <c r="J160" s="84"/>
      <c r="K160" s="84"/>
      <c r="L160" s="84"/>
      <c r="M160" s="42">
        <f t="shared" si="4"/>
        <v>0</v>
      </c>
      <c r="N160" s="89" t="s">
        <v>106</v>
      </c>
    </row>
    <row r="161" spans="1:14" ht="18" customHeight="1" x14ac:dyDescent="0.15">
      <c r="A161" s="87" t="s">
        <v>107</v>
      </c>
      <c r="B161" s="88"/>
      <c r="C161" s="82"/>
      <c r="D161" s="81">
        <v>1</v>
      </c>
      <c r="E161" s="82" t="s">
        <v>60</v>
      </c>
      <c r="F161" s="83"/>
      <c r="G161" s="84"/>
      <c r="H161" s="84"/>
      <c r="I161" s="84"/>
      <c r="J161" s="84"/>
      <c r="K161" s="84"/>
      <c r="L161" s="84"/>
      <c r="M161" s="42">
        <f t="shared" si="4"/>
        <v>0</v>
      </c>
      <c r="N161" s="89" t="s">
        <v>108</v>
      </c>
    </row>
    <row r="162" spans="1:14" ht="18" customHeight="1" x14ac:dyDescent="0.15">
      <c r="A162" s="87" t="s">
        <v>109</v>
      </c>
      <c r="B162" s="88"/>
      <c r="C162" s="82"/>
      <c r="D162" s="81">
        <v>1</v>
      </c>
      <c r="E162" s="82" t="s">
        <v>60</v>
      </c>
      <c r="F162" s="83"/>
      <c r="G162" s="84"/>
      <c r="H162" s="84"/>
      <c r="I162" s="84"/>
      <c r="J162" s="84"/>
      <c r="K162" s="84"/>
      <c r="L162" s="84"/>
      <c r="M162" s="42">
        <f t="shared" si="4"/>
        <v>0</v>
      </c>
      <c r="N162" s="89" t="s">
        <v>110</v>
      </c>
    </row>
    <row r="163" spans="1:14" ht="18" customHeight="1" x14ac:dyDescent="0.15">
      <c r="A163" s="90" t="s">
        <v>68</v>
      </c>
      <c r="B163" s="88"/>
      <c r="C163" s="82"/>
      <c r="D163" s="81">
        <v>1</v>
      </c>
      <c r="E163" s="82" t="s">
        <v>60</v>
      </c>
      <c r="F163" s="83"/>
      <c r="G163" s="84"/>
      <c r="H163" s="84"/>
      <c r="I163" s="84"/>
      <c r="J163" s="84"/>
      <c r="K163" s="84"/>
      <c r="L163" s="84"/>
      <c r="M163" s="42">
        <f t="shared" si="4"/>
        <v>0</v>
      </c>
      <c r="N163" s="89" t="s">
        <v>69</v>
      </c>
    </row>
    <row r="164" spans="1:14" ht="18" customHeight="1" x14ac:dyDescent="0.15">
      <c r="A164" s="87" t="s">
        <v>335</v>
      </c>
      <c r="B164" s="88" t="s">
        <v>336</v>
      </c>
      <c r="C164" s="82">
        <v>1</v>
      </c>
      <c r="D164" s="81">
        <v>1</v>
      </c>
      <c r="E164" s="82" t="s">
        <v>76</v>
      </c>
      <c r="F164" s="83"/>
      <c r="G164" s="84"/>
      <c r="H164" s="84"/>
      <c r="I164" s="84"/>
      <c r="J164" s="84"/>
      <c r="K164" s="84"/>
      <c r="L164" s="84"/>
      <c r="M164" s="42">
        <f t="shared" si="4"/>
        <v>0</v>
      </c>
      <c r="N164" s="89" t="s">
        <v>88</v>
      </c>
    </row>
    <row r="165" spans="1:14" ht="18" customHeight="1" x14ac:dyDescent="0.15">
      <c r="A165" s="87" t="s">
        <v>337</v>
      </c>
      <c r="B165" s="88" t="s">
        <v>338</v>
      </c>
      <c r="C165" s="81">
        <v>1</v>
      </c>
      <c r="D165" s="81">
        <v>1</v>
      </c>
      <c r="E165" s="82" t="s">
        <v>76</v>
      </c>
      <c r="F165" s="83"/>
      <c r="G165" s="84"/>
      <c r="H165" s="85"/>
      <c r="I165" s="85"/>
      <c r="J165" s="85"/>
      <c r="K165" s="85"/>
      <c r="L165" s="84"/>
      <c r="M165" s="42">
        <f t="shared" si="4"/>
        <v>0</v>
      </c>
      <c r="N165" s="89" t="s">
        <v>88</v>
      </c>
    </row>
    <row r="166" spans="1:14" ht="18" customHeight="1" x14ac:dyDescent="0.15">
      <c r="A166" s="87" t="s">
        <v>339</v>
      </c>
      <c r="B166" s="88" t="s">
        <v>340</v>
      </c>
      <c r="C166" s="81">
        <v>2</v>
      </c>
      <c r="D166" s="81">
        <v>1</v>
      </c>
      <c r="E166" s="82" t="s">
        <v>76</v>
      </c>
      <c r="F166" s="83"/>
      <c r="G166" s="84"/>
      <c r="H166" s="85"/>
      <c r="I166" s="85"/>
      <c r="J166" s="85"/>
      <c r="K166" s="85"/>
      <c r="L166" s="84"/>
      <c r="M166" s="42">
        <f t="shared" si="4"/>
        <v>0</v>
      </c>
      <c r="N166" s="89" t="s">
        <v>88</v>
      </c>
    </row>
    <row r="167" spans="1:14" ht="18" customHeight="1" x14ac:dyDescent="0.15">
      <c r="A167" s="131" t="s">
        <v>294</v>
      </c>
      <c r="B167" s="132" t="s">
        <v>341</v>
      </c>
      <c r="C167" s="133">
        <v>2</v>
      </c>
      <c r="D167" s="81">
        <v>1</v>
      </c>
      <c r="E167" s="82" t="s">
        <v>76</v>
      </c>
      <c r="F167" s="83"/>
      <c r="G167" s="84"/>
      <c r="H167" s="85"/>
      <c r="I167" s="85"/>
      <c r="J167" s="85"/>
      <c r="K167" s="85"/>
      <c r="L167" s="84"/>
      <c r="M167" s="42">
        <f t="shared" si="4"/>
        <v>0</v>
      </c>
      <c r="N167" s="89" t="s">
        <v>88</v>
      </c>
    </row>
    <row r="168" spans="1:14" ht="18" customHeight="1" x14ac:dyDescent="0.15">
      <c r="A168" s="131" t="s">
        <v>238</v>
      </c>
      <c r="B168" s="132" t="s">
        <v>342</v>
      </c>
      <c r="C168" s="133">
        <v>2</v>
      </c>
      <c r="D168" s="81">
        <v>1</v>
      </c>
      <c r="E168" s="82" t="s">
        <v>76</v>
      </c>
      <c r="F168" s="83"/>
      <c r="G168" s="84"/>
      <c r="H168" s="85"/>
      <c r="I168" s="85"/>
      <c r="J168" s="85"/>
      <c r="K168" s="85"/>
      <c r="L168" s="84"/>
      <c r="M168" s="42">
        <f t="shared" si="4"/>
        <v>0</v>
      </c>
      <c r="N168" s="89" t="s">
        <v>88</v>
      </c>
    </row>
    <row r="169" spans="1:14" ht="18" customHeight="1" x14ac:dyDescent="0.15">
      <c r="A169" s="87" t="s">
        <v>343</v>
      </c>
      <c r="B169" s="88" t="s">
        <v>344</v>
      </c>
      <c r="C169" s="81">
        <v>6</v>
      </c>
      <c r="D169" s="81">
        <v>1</v>
      </c>
      <c r="E169" s="82" t="s">
        <v>76</v>
      </c>
      <c r="F169" s="83"/>
      <c r="G169" s="84"/>
      <c r="H169" s="85"/>
      <c r="I169" s="85"/>
      <c r="J169" s="85"/>
      <c r="K169" s="85"/>
      <c r="L169" s="84"/>
      <c r="M169" s="42">
        <f t="shared" si="4"/>
        <v>0</v>
      </c>
      <c r="N169" s="89" t="s">
        <v>88</v>
      </c>
    </row>
    <row r="170" spans="1:14" ht="18" customHeight="1" x14ac:dyDescent="0.15">
      <c r="A170" s="87" t="s">
        <v>113</v>
      </c>
      <c r="B170" s="88" t="s">
        <v>345</v>
      </c>
      <c r="C170" s="81">
        <v>6</v>
      </c>
      <c r="D170" s="81">
        <v>1</v>
      </c>
      <c r="E170" s="82" t="s">
        <v>87</v>
      </c>
      <c r="F170" s="83"/>
      <c r="G170" s="84"/>
      <c r="H170" s="85"/>
      <c r="I170" s="85"/>
      <c r="J170" s="85"/>
      <c r="K170" s="85"/>
      <c r="L170" s="84"/>
      <c r="M170" s="42">
        <f t="shared" si="4"/>
        <v>0</v>
      </c>
      <c r="N170" s="89" t="s">
        <v>88</v>
      </c>
    </row>
    <row r="171" spans="1:14" ht="18" customHeight="1" x14ac:dyDescent="0.15">
      <c r="A171" s="87" t="s">
        <v>346</v>
      </c>
      <c r="B171" s="88" t="s">
        <v>347</v>
      </c>
      <c r="C171" s="81">
        <v>6</v>
      </c>
      <c r="D171" s="81">
        <v>1</v>
      </c>
      <c r="E171" s="82" t="s">
        <v>87</v>
      </c>
      <c r="F171" s="83"/>
      <c r="G171" s="84"/>
      <c r="H171" s="85"/>
      <c r="I171" s="85"/>
      <c r="J171" s="85"/>
      <c r="K171" s="85"/>
      <c r="L171" s="84"/>
      <c r="M171" s="42">
        <f t="shared" si="4"/>
        <v>0</v>
      </c>
      <c r="N171" s="89" t="s">
        <v>88</v>
      </c>
    </row>
    <row r="172" spans="1:14" ht="18" customHeight="1" x14ac:dyDescent="0.15">
      <c r="A172" s="90" t="s">
        <v>113</v>
      </c>
      <c r="B172" s="88" t="s">
        <v>348</v>
      </c>
      <c r="C172" s="81">
        <v>12</v>
      </c>
      <c r="D172" s="81">
        <v>1</v>
      </c>
      <c r="E172" s="82" t="s">
        <v>87</v>
      </c>
      <c r="F172" s="83"/>
      <c r="G172" s="84"/>
      <c r="H172" s="84"/>
      <c r="I172" s="84"/>
      <c r="J172" s="84"/>
      <c r="K172" s="84"/>
      <c r="L172" s="84"/>
      <c r="M172" s="42">
        <f t="shared" si="4"/>
        <v>0</v>
      </c>
      <c r="N172" s="89" t="s">
        <v>88</v>
      </c>
    </row>
    <row r="173" spans="1:14" ht="18" customHeight="1" x14ac:dyDescent="0.15">
      <c r="A173" s="131" t="s">
        <v>349</v>
      </c>
      <c r="B173" s="132" t="s">
        <v>350</v>
      </c>
      <c r="C173" s="133">
        <v>6</v>
      </c>
      <c r="D173" s="81">
        <v>1</v>
      </c>
      <c r="E173" s="82" t="s">
        <v>87</v>
      </c>
      <c r="F173" s="83"/>
      <c r="G173" s="84"/>
      <c r="H173" s="84"/>
      <c r="I173" s="84"/>
      <c r="J173" s="84"/>
      <c r="K173" s="84"/>
      <c r="L173" s="84"/>
      <c r="M173" s="42">
        <f t="shared" si="4"/>
        <v>0</v>
      </c>
      <c r="N173" s="89" t="s">
        <v>88</v>
      </c>
    </row>
    <row r="174" spans="1:14" ht="18" customHeight="1" x14ac:dyDescent="0.15">
      <c r="A174" s="87" t="s">
        <v>343</v>
      </c>
      <c r="B174" s="88" t="s">
        <v>351</v>
      </c>
      <c r="C174" s="81">
        <v>7</v>
      </c>
      <c r="D174" s="81">
        <v>1</v>
      </c>
      <c r="E174" s="82" t="s">
        <v>87</v>
      </c>
      <c r="F174" s="83"/>
      <c r="G174" s="84"/>
      <c r="H174" s="84"/>
      <c r="I174" s="84"/>
      <c r="J174" s="84"/>
      <c r="K174" s="84"/>
      <c r="L174" s="84"/>
      <c r="M174" s="42">
        <f t="shared" si="4"/>
        <v>0</v>
      </c>
      <c r="N174" s="89" t="s">
        <v>88</v>
      </c>
    </row>
    <row r="175" spans="1:14" ht="18" customHeight="1" x14ac:dyDescent="0.15">
      <c r="A175" s="87" t="s">
        <v>343</v>
      </c>
      <c r="B175" s="88" t="s">
        <v>352</v>
      </c>
      <c r="C175" s="81">
        <v>2</v>
      </c>
      <c r="D175" s="81">
        <v>1</v>
      </c>
      <c r="E175" s="82" t="s">
        <v>76</v>
      </c>
      <c r="F175" s="83"/>
      <c r="G175" s="84"/>
      <c r="H175" s="84"/>
      <c r="I175" s="84"/>
      <c r="J175" s="84"/>
      <c r="K175" s="84"/>
      <c r="L175" s="84"/>
      <c r="M175" s="42">
        <f t="shared" si="4"/>
        <v>0</v>
      </c>
      <c r="N175" s="89" t="s">
        <v>88</v>
      </c>
    </row>
    <row r="176" spans="1:14" ht="18" customHeight="1" x14ac:dyDescent="0.15">
      <c r="A176" s="87" t="s">
        <v>343</v>
      </c>
      <c r="B176" s="88" t="s">
        <v>353</v>
      </c>
      <c r="C176" s="81">
        <v>2</v>
      </c>
      <c r="D176" s="81">
        <v>1</v>
      </c>
      <c r="E176" s="82" t="s">
        <v>76</v>
      </c>
      <c r="F176" s="83"/>
      <c r="G176" s="84"/>
      <c r="H176" s="85"/>
      <c r="I176" s="85"/>
      <c r="J176" s="85"/>
      <c r="K176" s="85"/>
      <c r="L176" s="84"/>
      <c r="M176" s="42">
        <f t="shared" si="4"/>
        <v>0</v>
      </c>
      <c r="N176" s="89" t="s">
        <v>88</v>
      </c>
    </row>
    <row r="177" spans="1:14" ht="18" customHeight="1" x14ac:dyDescent="0.15">
      <c r="A177" s="87" t="s">
        <v>354</v>
      </c>
      <c r="B177" s="88" t="s">
        <v>355</v>
      </c>
      <c r="C177" s="81">
        <v>2</v>
      </c>
      <c r="D177" s="81">
        <v>1</v>
      </c>
      <c r="E177" s="82" t="s">
        <v>76</v>
      </c>
      <c r="F177" s="83"/>
      <c r="G177" s="84"/>
      <c r="H177" s="85"/>
      <c r="I177" s="85"/>
      <c r="J177" s="85"/>
      <c r="K177" s="85"/>
      <c r="L177" s="84"/>
      <c r="M177" s="42">
        <f t="shared" si="4"/>
        <v>0</v>
      </c>
      <c r="N177" s="89" t="s">
        <v>88</v>
      </c>
    </row>
    <row r="178" spans="1:14" ht="18" customHeight="1" x14ac:dyDescent="0.15">
      <c r="A178" s="87" t="s">
        <v>346</v>
      </c>
      <c r="B178" s="88" t="s">
        <v>356</v>
      </c>
      <c r="C178" s="81">
        <v>6</v>
      </c>
      <c r="D178" s="81">
        <v>1</v>
      </c>
      <c r="E178" s="82" t="s">
        <v>76</v>
      </c>
      <c r="F178" s="83"/>
      <c r="G178" s="84"/>
      <c r="H178" s="84"/>
      <c r="I178" s="84"/>
      <c r="J178" s="84"/>
      <c r="K178" s="84"/>
      <c r="L178" s="84"/>
      <c r="M178" s="42">
        <f t="shared" si="4"/>
        <v>0</v>
      </c>
      <c r="N178" s="89" t="s">
        <v>88</v>
      </c>
    </row>
    <row r="179" spans="1:14" ht="18" customHeight="1" x14ac:dyDescent="0.15">
      <c r="A179" s="87" t="s">
        <v>354</v>
      </c>
      <c r="B179" s="88" t="s">
        <v>357</v>
      </c>
      <c r="C179" s="81">
        <v>2</v>
      </c>
      <c r="D179" s="81">
        <v>1</v>
      </c>
      <c r="E179" s="82" t="s">
        <v>76</v>
      </c>
      <c r="F179" s="83"/>
      <c r="G179" s="84"/>
      <c r="H179" s="84"/>
      <c r="I179" s="84"/>
      <c r="J179" s="84"/>
      <c r="K179" s="84"/>
      <c r="L179" s="84"/>
      <c r="M179" s="42">
        <f t="shared" si="4"/>
        <v>0</v>
      </c>
      <c r="N179" s="89" t="s">
        <v>88</v>
      </c>
    </row>
    <row r="180" spans="1:14" ht="18" customHeight="1" x14ac:dyDescent="0.15">
      <c r="A180" s="90" t="s">
        <v>113</v>
      </c>
      <c r="B180" s="88" t="s">
        <v>358</v>
      </c>
      <c r="C180" s="81">
        <v>12</v>
      </c>
      <c r="D180" s="81">
        <v>1</v>
      </c>
      <c r="E180" s="82" t="s">
        <v>76</v>
      </c>
      <c r="F180" s="83"/>
      <c r="G180" s="84"/>
      <c r="H180" s="84"/>
      <c r="I180" s="84"/>
      <c r="J180" s="84"/>
      <c r="K180" s="84"/>
      <c r="L180" s="84"/>
      <c r="M180" s="42">
        <f t="shared" si="4"/>
        <v>0</v>
      </c>
      <c r="N180" s="89" t="s">
        <v>88</v>
      </c>
    </row>
    <row r="181" spans="1:14" ht="18" customHeight="1" x14ac:dyDescent="0.15">
      <c r="A181" s="90" t="s">
        <v>113</v>
      </c>
      <c r="B181" s="88" t="s">
        <v>359</v>
      </c>
      <c r="C181" s="81">
        <v>6</v>
      </c>
      <c r="D181" s="81">
        <v>1</v>
      </c>
      <c r="E181" s="82" t="s">
        <v>76</v>
      </c>
      <c r="F181" s="83"/>
      <c r="G181" s="84"/>
      <c r="H181" s="84"/>
      <c r="I181" s="84"/>
      <c r="J181" s="84"/>
      <c r="K181" s="84"/>
      <c r="L181" s="134"/>
      <c r="M181" s="42">
        <f t="shared" si="4"/>
        <v>0</v>
      </c>
      <c r="N181" s="89" t="s">
        <v>88</v>
      </c>
    </row>
    <row r="182" spans="1:14" ht="18" customHeight="1" x14ac:dyDescent="0.15">
      <c r="A182" s="90" t="s">
        <v>113</v>
      </c>
      <c r="B182" s="88" t="s">
        <v>360</v>
      </c>
      <c r="C182" s="81">
        <v>7</v>
      </c>
      <c r="D182" s="109">
        <v>1</v>
      </c>
      <c r="E182" s="82" t="s">
        <v>76</v>
      </c>
      <c r="F182" s="83"/>
      <c r="G182" s="84"/>
      <c r="H182" s="84"/>
      <c r="I182" s="84"/>
      <c r="J182" s="84"/>
      <c r="K182" s="84"/>
      <c r="L182" s="134"/>
      <c r="M182" s="42">
        <f t="shared" si="4"/>
        <v>0</v>
      </c>
      <c r="N182" s="89" t="s">
        <v>88</v>
      </c>
    </row>
    <row r="183" spans="1:14" ht="18" customHeight="1" x14ac:dyDescent="0.15">
      <c r="A183" s="131" t="s">
        <v>294</v>
      </c>
      <c r="B183" s="132" t="s">
        <v>361</v>
      </c>
      <c r="C183" s="133">
        <v>7</v>
      </c>
      <c r="D183" s="109">
        <v>1</v>
      </c>
      <c r="E183" s="82" t="s">
        <v>76</v>
      </c>
      <c r="F183" s="83"/>
      <c r="G183" s="84"/>
      <c r="H183" s="84"/>
      <c r="I183" s="84"/>
      <c r="J183" s="84"/>
      <c r="K183" s="84"/>
      <c r="L183" s="134"/>
      <c r="M183" s="42">
        <f t="shared" si="4"/>
        <v>0</v>
      </c>
      <c r="N183" s="89" t="s">
        <v>88</v>
      </c>
    </row>
    <row r="184" spans="1:14" ht="18" customHeight="1" x14ac:dyDescent="0.15">
      <c r="A184" s="79" t="s">
        <v>516</v>
      </c>
      <c r="B184" s="80"/>
      <c r="C184" s="135"/>
      <c r="D184" s="135"/>
      <c r="E184" s="136"/>
      <c r="F184" s="137"/>
      <c r="G184" s="42"/>
      <c r="H184" s="42"/>
      <c r="I184" s="42"/>
      <c r="J184" s="42"/>
      <c r="K184" s="42"/>
      <c r="L184" s="42"/>
      <c r="M184" s="42">
        <f t="shared" si="4"/>
        <v>0</v>
      </c>
      <c r="N184" s="86"/>
    </row>
    <row r="185" spans="1:14" ht="18" customHeight="1" x14ac:dyDescent="0.15">
      <c r="A185" s="87" t="s">
        <v>126</v>
      </c>
      <c r="B185" s="88"/>
      <c r="C185" s="82"/>
      <c r="D185" s="81">
        <v>1</v>
      </c>
      <c r="E185" s="82" t="s">
        <v>60</v>
      </c>
      <c r="F185" s="83"/>
      <c r="G185" s="84"/>
      <c r="H185" s="84"/>
      <c r="I185" s="84"/>
      <c r="J185" s="84"/>
      <c r="K185" s="84"/>
      <c r="L185" s="84"/>
      <c r="M185" s="42">
        <f t="shared" si="4"/>
        <v>0</v>
      </c>
      <c r="N185" s="89" t="s">
        <v>127</v>
      </c>
    </row>
    <row r="186" spans="1:14" ht="18" customHeight="1" x14ac:dyDescent="0.15">
      <c r="A186" s="87" t="s">
        <v>128</v>
      </c>
      <c r="B186" s="88"/>
      <c r="C186" s="82"/>
      <c r="D186" s="81">
        <v>1</v>
      </c>
      <c r="E186" s="82" t="s">
        <v>60</v>
      </c>
      <c r="F186" s="83"/>
      <c r="G186" s="84"/>
      <c r="H186" s="84"/>
      <c r="I186" s="84"/>
      <c r="J186" s="84"/>
      <c r="K186" s="84"/>
      <c r="L186" s="84"/>
      <c r="M186" s="42">
        <f t="shared" si="4"/>
        <v>0</v>
      </c>
      <c r="N186" s="89" t="s">
        <v>129</v>
      </c>
    </row>
    <row r="187" spans="1:14" ht="18" customHeight="1" x14ac:dyDescent="0.15">
      <c r="A187" s="87" t="s">
        <v>362</v>
      </c>
      <c r="B187" s="88" t="s">
        <v>363</v>
      </c>
      <c r="C187" s="82">
        <v>2</v>
      </c>
      <c r="D187" s="81">
        <v>1</v>
      </c>
      <c r="E187" s="82" t="s">
        <v>72</v>
      </c>
      <c r="F187" s="83"/>
      <c r="G187" s="84"/>
      <c r="H187" s="84"/>
      <c r="I187" s="84"/>
      <c r="J187" s="84"/>
      <c r="K187" s="84"/>
      <c r="L187" s="84"/>
      <c r="M187" s="42">
        <f t="shared" si="4"/>
        <v>0</v>
      </c>
      <c r="N187" s="86" t="s">
        <v>88</v>
      </c>
    </row>
    <row r="188" spans="1:14" ht="18" customHeight="1" x14ac:dyDescent="0.15">
      <c r="A188" s="90" t="s">
        <v>364</v>
      </c>
      <c r="B188" s="88" t="s">
        <v>365</v>
      </c>
      <c r="C188" s="81">
        <v>2</v>
      </c>
      <c r="D188" s="81">
        <v>1</v>
      </c>
      <c r="E188" s="82" t="s">
        <v>87</v>
      </c>
      <c r="F188" s="83"/>
      <c r="G188" s="84"/>
      <c r="H188" s="84"/>
      <c r="I188" s="84"/>
      <c r="J188" s="84"/>
      <c r="K188" s="84"/>
      <c r="L188" s="84"/>
      <c r="M188" s="42">
        <f t="shared" si="4"/>
        <v>0</v>
      </c>
      <c r="N188" s="86" t="s">
        <v>88</v>
      </c>
    </row>
    <row r="189" spans="1:14" ht="18" customHeight="1" x14ac:dyDescent="0.15">
      <c r="A189" s="87" t="s">
        <v>366</v>
      </c>
      <c r="B189" s="88" t="s">
        <v>367</v>
      </c>
      <c r="C189" s="82">
        <v>3</v>
      </c>
      <c r="D189" s="81">
        <v>1</v>
      </c>
      <c r="E189" s="82" t="s">
        <v>72</v>
      </c>
      <c r="F189" s="83"/>
      <c r="G189" s="84"/>
      <c r="H189" s="84"/>
      <c r="I189" s="84"/>
      <c r="J189" s="84"/>
      <c r="K189" s="84"/>
      <c r="L189" s="84"/>
      <c r="M189" s="42">
        <f>G189+I189+K189</f>
        <v>0</v>
      </c>
      <c r="N189" s="86" t="s">
        <v>88</v>
      </c>
    </row>
    <row r="190" spans="1:14" ht="18" customHeight="1" x14ac:dyDescent="0.15">
      <c r="A190" s="90" t="s">
        <v>138</v>
      </c>
      <c r="B190" s="88" t="s">
        <v>368</v>
      </c>
      <c r="C190" s="81">
        <v>12</v>
      </c>
      <c r="D190" s="81">
        <v>1</v>
      </c>
      <c r="E190" s="82" t="s">
        <v>87</v>
      </c>
      <c r="F190" s="83"/>
      <c r="G190" s="84"/>
      <c r="H190" s="84"/>
      <c r="I190" s="84"/>
      <c r="J190" s="84"/>
      <c r="K190" s="84"/>
      <c r="L190" s="84"/>
      <c r="M190" s="42">
        <f>G190+I190+K190</f>
        <v>0</v>
      </c>
      <c r="N190" s="86" t="s">
        <v>88</v>
      </c>
    </row>
    <row r="191" spans="1:14" ht="18" customHeight="1" x14ac:dyDescent="0.15">
      <c r="A191" s="90" t="s">
        <v>369</v>
      </c>
      <c r="B191" s="88" t="s">
        <v>370</v>
      </c>
      <c r="C191" s="81">
        <v>6</v>
      </c>
      <c r="D191" s="81">
        <v>1</v>
      </c>
      <c r="E191" s="82" t="s">
        <v>87</v>
      </c>
      <c r="F191" s="83"/>
      <c r="G191" s="84"/>
      <c r="H191" s="84"/>
      <c r="I191" s="84"/>
      <c r="J191" s="84"/>
      <c r="K191" s="84"/>
      <c r="L191" s="84"/>
      <c r="M191" s="42">
        <f>G191+I191+K191</f>
        <v>0</v>
      </c>
      <c r="N191" s="86" t="s">
        <v>88</v>
      </c>
    </row>
    <row r="192" spans="1:14" ht="18" customHeight="1" x14ac:dyDescent="0.15">
      <c r="A192" s="90" t="s">
        <v>132</v>
      </c>
      <c r="B192" s="88" t="s">
        <v>371</v>
      </c>
      <c r="C192" s="81">
        <v>6</v>
      </c>
      <c r="D192" s="81">
        <v>1</v>
      </c>
      <c r="E192" s="82" t="s">
        <v>72</v>
      </c>
      <c r="F192" s="83"/>
      <c r="G192" s="84"/>
      <c r="H192" s="84"/>
      <c r="I192" s="84"/>
      <c r="J192" s="84"/>
      <c r="K192" s="84"/>
      <c r="L192" s="84"/>
      <c r="M192" s="42">
        <f t="shared" ref="M192" si="5">G192+I192+K192</f>
        <v>0</v>
      </c>
      <c r="N192" s="86" t="s">
        <v>88</v>
      </c>
    </row>
    <row r="193" spans="1:14" ht="18" customHeight="1" x14ac:dyDescent="0.15">
      <c r="A193" s="79" t="s">
        <v>517</v>
      </c>
      <c r="B193" s="80"/>
      <c r="C193" s="135"/>
      <c r="D193" s="135"/>
      <c r="E193" s="136"/>
      <c r="F193" s="137"/>
      <c r="G193" s="42"/>
      <c r="H193" s="42"/>
      <c r="I193" s="42"/>
      <c r="J193" s="42"/>
      <c r="K193" s="42"/>
      <c r="L193" s="42"/>
      <c r="M193" s="42">
        <f>G193+I193+K193</f>
        <v>0</v>
      </c>
      <c r="N193" s="86"/>
    </row>
    <row r="194" spans="1:14" ht="18" customHeight="1" x14ac:dyDescent="0.15">
      <c r="A194" s="87" t="s">
        <v>113</v>
      </c>
      <c r="B194" s="88" t="s">
        <v>372</v>
      </c>
      <c r="C194" s="81">
        <v>12</v>
      </c>
      <c r="D194" s="109">
        <v>1</v>
      </c>
      <c r="E194" s="82" t="s">
        <v>87</v>
      </c>
      <c r="F194" s="83"/>
      <c r="G194" s="84"/>
      <c r="H194" s="84"/>
      <c r="I194" s="84"/>
      <c r="J194" s="84"/>
      <c r="K194" s="84"/>
      <c r="L194" s="134"/>
      <c r="M194" s="42">
        <f>G194+I194+K194</f>
        <v>0</v>
      </c>
      <c r="N194" s="89" t="s">
        <v>88</v>
      </c>
    </row>
    <row r="195" spans="1:14" ht="18" customHeight="1" x14ac:dyDescent="0.15">
      <c r="A195" s="87" t="s">
        <v>113</v>
      </c>
      <c r="B195" s="88" t="s">
        <v>373</v>
      </c>
      <c r="C195" s="81">
        <v>12</v>
      </c>
      <c r="D195" s="109">
        <v>1</v>
      </c>
      <c r="E195" s="82" t="s">
        <v>87</v>
      </c>
      <c r="F195" s="83"/>
      <c r="G195" s="84"/>
      <c r="H195" s="84"/>
      <c r="I195" s="84"/>
      <c r="J195" s="84"/>
      <c r="K195" s="84"/>
      <c r="L195" s="134"/>
      <c r="M195" s="42">
        <f>G195+I195+K195</f>
        <v>0</v>
      </c>
      <c r="N195" s="89" t="s">
        <v>88</v>
      </c>
    </row>
    <row r="196" spans="1:14" ht="18" customHeight="1" x14ac:dyDescent="0.15">
      <c r="A196" s="90" t="s">
        <v>518</v>
      </c>
      <c r="B196" s="88"/>
      <c r="C196" s="81"/>
      <c r="D196" s="81"/>
      <c r="E196" s="82"/>
      <c r="F196" s="91"/>
      <c r="G196" s="84"/>
      <c r="H196" s="84"/>
      <c r="I196" s="84"/>
      <c r="J196" s="84"/>
      <c r="K196" s="84"/>
      <c r="L196" s="84"/>
      <c r="M196" s="42">
        <f t="shared" ref="M196:M197" si="6">G196+I196+K196</f>
        <v>0</v>
      </c>
      <c r="N196" s="86"/>
    </row>
    <row r="197" spans="1:14" ht="18" customHeight="1" x14ac:dyDescent="0.15">
      <c r="A197" s="87" t="s">
        <v>374</v>
      </c>
      <c r="B197" s="88"/>
      <c r="C197" s="82"/>
      <c r="D197" s="81">
        <v>1</v>
      </c>
      <c r="E197" s="82" t="s">
        <v>60</v>
      </c>
      <c r="F197" s="83"/>
      <c r="G197" s="84"/>
      <c r="H197" s="84"/>
      <c r="I197" s="84"/>
      <c r="J197" s="84"/>
      <c r="K197" s="84"/>
      <c r="L197" s="84"/>
      <c r="M197" s="42">
        <f t="shared" si="6"/>
        <v>0</v>
      </c>
      <c r="N197" s="96" t="s">
        <v>143</v>
      </c>
    </row>
    <row r="198" spans="1:14" ht="18" customHeight="1" x14ac:dyDescent="0.15">
      <c r="A198" s="90" t="s">
        <v>375</v>
      </c>
      <c r="B198" s="88" t="s">
        <v>376</v>
      </c>
      <c r="C198" s="81">
        <v>1</v>
      </c>
      <c r="D198" s="81">
        <v>1</v>
      </c>
      <c r="E198" s="82" t="s">
        <v>87</v>
      </c>
      <c r="F198" s="91"/>
      <c r="G198" s="84"/>
      <c r="H198" s="84"/>
      <c r="I198" s="84"/>
      <c r="J198" s="84"/>
      <c r="K198" s="84"/>
      <c r="L198" s="84"/>
      <c r="M198" s="42">
        <f>G198+I198+K198</f>
        <v>0</v>
      </c>
      <c r="N198" s="86" t="s">
        <v>88</v>
      </c>
    </row>
    <row r="199" spans="1:14" ht="18" customHeight="1" x14ac:dyDescent="0.15">
      <c r="A199" s="90" t="s">
        <v>375</v>
      </c>
      <c r="B199" s="88" t="s">
        <v>377</v>
      </c>
      <c r="C199" s="81">
        <v>1</v>
      </c>
      <c r="D199" s="81">
        <v>1</v>
      </c>
      <c r="E199" s="82" t="s">
        <v>87</v>
      </c>
      <c r="F199" s="91"/>
      <c r="G199" s="84"/>
      <c r="H199" s="84"/>
      <c r="I199" s="84"/>
      <c r="J199" s="84"/>
      <c r="K199" s="84"/>
      <c r="L199" s="84"/>
      <c r="M199" s="42">
        <f t="shared" ref="M199" si="7">G199+I199+K199</f>
        <v>0</v>
      </c>
      <c r="N199" s="86" t="s">
        <v>88</v>
      </c>
    </row>
    <row r="200" spans="1:14" ht="18" customHeight="1" x14ac:dyDescent="0.15">
      <c r="A200" s="90" t="s">
        <v>238</v>
      </c>
      <c r="B200" s="88" t="s">
        <v>378</v>
      </c>
      <c r="C200" s="81">
        <v>1</v>
      </c>
      <c r="D200" s="81">
        <v>1</v>
      </c>
      <c r="E200" s="82" t="s">
        <v>87</v>
      </c>
      <c r="F200" s="91"/>
      <c r="G200" s="84"/>
      <c r="H200" s="84"/>
      <c r="I200" s="84"/>
      <c r="J200" s="84"/>
      <c r="K200" s="84"/>
      <c r="L200" s="84"/>
      <c r="M200" s="42">
        <f>G200+I200+K200</f>
        <v>0</v>
      </c>
      <c r="N200" s="86" t="s">
        <v>88</v>
      </c>
    </row>
    <row r="201" spans="1:14" ht="18" customHeight="1" x14ac:dyDescent="0.15">
      <c r="A201" s="90" t="s">
        <v>343</v>
      </c>
      <c r="B201" s="88" t="s">
        <v>379</v>
      </c>
      <c r="C201" s="81">
        <v>1</v>
      </c>
      <c r="D201" s="81">
        <v>1</v>
      </c>
      <c r="E201" s="82" t="s">
        <v>87</v>
      </c>
      <c r="F201" s="91"/>
      <c r="G201" s="84"/>
      <c r="H201" s="84"/>
      <c r="I201" s="84"/>
      <c r="J201" s="84"/>
      <c r="K201" s="84"/>
      <c r="L201" s="84"/>
      <c r="M201" s="42">
        <f t="shared" ref="M201:M218" si="8">G201+I201+K201</f>
        <v>0</v>
      </c>
      <c r="N201" s="86" t="s">
        <v>88</v>
      </c>
    </row>
    <row r="202" spans="1:14" ht="18" customHeight="1" x14ac:dyDescent="0.15">
      <c r="A202" s="90" t="s">
        <v>343</v>
      </c>
      <c r="B202" s="88" t="s">
        <v>380</v>
      </c>
      <c r="C202" s="81">
        <v>1</v>
      </c>
      <c r="D202" s="81">
        <v>1</v>
      </c>
      <c r="E202" s="82" t="s">
        <v>87</v>
      </c>
      <c r="F202" s="91"/>
      <c r="G202" s="84"/>
      <c r="H202" s="84"/>
      <c r="I202" s="84"/>
      <c r="J202" s="84"/>
      <c r="K202" s="84"/>
      <c r="L202" s="84"/>
      <c r="M202" s="42">
        <f t="shared" si="8"/>
        <v>0</v>
      </c>
      <c r="N202" s="86" t="s">
        <v>88</v>
      </c>
    </row>
    <row r="203" spans="1:14" ht="18" customHeight="1" x14ac:dyDescent="0.15">
      <c r="A203" s="90" t="s">
        <v>343</v>
      </c>
      <c r="B203" s="88" t="s">
        <v>381</v>
      </c>
      <c r="C203" s="81">
        <v>1</v>
      </c>
      <c r="D203" s="81">
        <v>1</v>
      </c>
      <c r="E203" s="82" t="s">
        <v>87</v>
      </c>
      <c r="F203" s="91"/>
      <c r="G203" s="84"/>
      <c r="H203" s="84"/>
      <c r="I203" s="84"/>
      <c r="J203" s="84"/>
      <c r="K203" s="84"/>
      <c r="L203" s="84"/>
      <c r="M203" s="42">
        <f t="shared" si="8"/>
        <v>0</v>
      </c>
      <c r="N203" s="86" t="s">
        <v>88</v>
      </c>
    </row>
    <row r="204" spans="1:14" ht="18" customHeight="1" x14ac:dyDescent="0.15">
      <c r="A204" s="90" t="s">
        <v>519</v>
      </c>
      <c r="B204" s="88"/>
      <c r="C204" s="81"/>
      <c r="D204" s="81">
        <v>1</v>
      </c>
      <c r="E204" s="82" t="s">
        <v>60</v>
      </c>
      <c r="F204" s="91"/>
      <c r="G204" s="84"/>
      <c r="H204" s="84"/>
      <c r="I204" s="84"/>
      <c r="J204" s="84"/>
      <c r="K204" s="84"/>
      <c r="L204" s="84"/>
      <c r="M204" s="42">
        <f t="shared" si="8"/>
        <v>0</v>
      </c>
      <c r="N204" s="96" t="s">
        <v>184</v>
      </c>
    </row>
    <row r="205" spans="1:14" ht="18" customHeight="1" x14ac:dyDescent="0.15">
      <c r="A205" s="87" t="s">
        <v>520</v>
      </c>
      <c r="B205" s="88"/>
      <c r="C205" s="82"/>
      <c r="D205" s="81"/>
      <c r="E205" s="82"/>
      <c r="F205" s="83"/>
      <c r="G205" s="84"/>
      <c r="H205" s="84"/>
      <c r="I205" s="84"/>
      <c r="J205" s="84"/>
      <c r="K205" s="84"/>
      <c r="L205" s="84"/>
      <c r="M205" s="42">
        <f t="shared" si="8"/>
        <v>0</v>
      </c>
      <c r="N205" s="89"/>
    </row>
    <row r="206" spans="1:14" ht="18" customHeight="1" x14ac:dyDescent="0.15">
      <c r="A206" s="87" t="s">
        <v>83</v>
      </c>
      <c r="B206" s="88"/>
      <c r="C206" s="82"/>
      <c r="D206" s="81">
        <v>1</v>
      </c>
      <c r="E206" s="82" t="s">
        <v>60</v>
      </c>
      <c r="F206" s="83"/>
      <c r="G206" s="84"/>
      <c r="H206" s="84"/>
      <c r="I206" s="84"/>
      <c r="J206" s="84"/>
      <c r="K206" s="84"/>
      <c r="L206" s="84"/>
      <c r="M206" s="42">
        <f t="shared" si="8"/>
        <v>0</v>
      </c>
      <c r="N206" s="89" t="s">
        <v>84</v>
      </c>
    </row>
    <row r="207" spans="1:14" ht="18" customHeight="1" x14ac:dyDescent="0.15">
      <c r="A207" s="87" t="s">
        <v>78</v>
      </c>
      <c r="B207" s="88"/>
      <c r="C207" s="82"/>
      <c r="D207" s="81">
        <v>1</v>
      </c>
      <c r="E207" s="82" t="s">
        <v>60</v>
      </c>
      <c r="F207" s="83"/>
      <c r="G207" s="84"/>
      <c r="H207" s="84"/>
      <c r="I207" s="84"/>
      <c r="J207" s="84"/>
      <c r="K207" s="84"/>
      <c r="L207" s="84"/>
      <c r="M207" s="42">
        <f t="shared" si="8"/>
        <v>0</v>
      </c>
      <c r="N207" s="89" t="s">
        <v>79</v>
      </c>
    </row>
    <row r="208" spans="1:14" ht="18" customHeight="1" x14ac:dyDescent="0.15">
      <c r="A208" s="87" t="s">
        <v>80</v>
      </c>
      <c r="B208" s="88"/>
      <c r="C208" s="82"/>
      <c r="D208" s="81">
        <v>1</v>
      </c>
      <c r="E208" s="82" t="s">
        <v>60</v>
      </c>
      <c r="F208" s="83"/>
      <c r="G208" s="84"/>
      <c r="H208" s="84"/>
      <c r="I208" s="84"/>
      <c r="J208" s="84"/>
      <c r="K208" s="84"/>
      <c r="L208" s="84"/>
      <c r="M208" s="42">
        <f t="shared" si="8"/>
        <v>0</v>
      </c>
      <c r="N208" s="89" t="s">
        <v>81</v>
      </c>
    </row>
    <row r="209" spans="1:14" ht="18" customHeight="1" x14ac:dyDescent="0.15">
      <c r="A209" s="87" t="s">
        <v>152</v>
      </c>
      <c r="B209" s="88"/>
      <c r="C209" s="82"/>
      <c r="D209" s="81">
        <v>1</v>
      </c>
      <c r="E209" s="82" t="s">
        <v>60</v>
      </c>
      <c r="F209" s="83"/>
      <c r="G209" s="84"/>
      <c r="H209" s="84"/>
      <c r="I209" s="84"/>
      <c r="J209" s="84"/>
      <c r="K209" s="84"/>
      <c r="L209" s="84"/>
      <c r="M209" s="42">
        <f t="shared" si="8"/>
        <v>0</v>
      </c>
      <c r="N209" s="89" t="s">
        <v>153</v>
      </c>
    </row>
    <row r="210" spans="1:14" ht="18" customHeight="1" x14ac:dyDescent="0.15">
      <c r="A210" s="87" t="s">
        <v>168</v>
      </c>
      <c r="B210" s="88"/>
      <c r="C210" s="82"/>
      <c r="D210" s="81">
        <v>1</v>
      </c>
      <c r="E210" s="82" t="s">
        <v>60</v>
      </c>
      <c r="F210" s="83"/>
      <c r="G210" s="84"/>
      <c r="H210" s="84"/>
      <c r="I210" s="84"/>
      <c r="J210" s="84"/>
      <c r="K210" s="84"/>
      <c r="L210" s="84"/>
      <c r="M210" s="42">
        <f t="shared" si="8"/>
        <v>0</v>
      </c>
      <c r="N210" s="89" t="s">
        <v>169</v>
      </c>
    </row>
    <row r="211" spans="1:14" ht="18" customHeight="1" x14ac:dyDescent="0.15">
      <c r="A211" s="87" t="s">
        <v>382</v>
      </c>
      <c r="B211" s="88" t="s">
        <v>86</v>
      </c>
      <c r="C211" s="82">
        <v>12</v>
      </c>
      <c r="D211" s="81">
        <v>1</v>
      </c>
      <c r="E211" s="82" t="s">
        <v>76</v>
      </c>
      <c r="F211" s="83"/>
      <c r="G211" s="84"/>
      <c r="H211" s="84"/>
      <c r="I211" s="84"/>
      <c r="J211" s="84"/>
      <c r="K211" s="84"/>
      <c r="L211" s="84"/>
      <c r="M211" s="42">
        <f t="shared" si="8"/>
        <v>0</v>
      </c>
      <c r="N211" s="89" t="s">
        <v>88</v>
      </c>
    </row>
    <row r="212" spans="1:14" ht="18" customHeight="1" x14ac:dyDescent="0.15">
      <c r="A212" s="87" t="s">
        <v>383</v>
      </c>
      <c r="B212" s="88" t="s">
        <v>90</v>
      </c>
      <c r="C212" s="82">
        <v>12</v>
      </c>
      <c r="D212" s="81">
        <v>1</v>
      </c>
      <c r="E212" s="82" t="s">
        <v>76</v>
      </c>
      <c r="F212" s="83"/>
      <c r="G212" s="84"/>
      <c r="H212" s="84"/>
      <c r="I212" s="84"/>
      <c r="J212" s="84"/>
      <c r="K212" s="84"/>
      <c r="L212" s="84"/>
      <c r="M212" s="42">
        <f t="shared" si="8"/>
        <v>0</v>
      </c>
      <c r="N212" s="89" t="s">
        <v>88</v>
      </c>
    </row>
    <row r="213" spans="1:14" ht="18" customHeight="1" x14ac:dyDescent="0.15">
      <c r="A213" s="87" t="s">
        <v>384</v>
      </c>
      <c r="B213" s="88" t="s">
        <v>385</v>
      </c>
      <c r="C213" s="82">
        <v>24</v>
      </c>
      <c r="D213" s="81">
        <v>1</v>
      </c>
      <c r="E213" s="82" t="s">
        <v>76</v>
      </c>
      <c r="F213" s="83"/>
      <c r="G213" s="84"/>
      <c r="H213" s="84"/>
      <c r="I213" s="84"/>
      <c r="J213" s="84"/>
      <c r="K213" s="84"/>
      <c r="L213" s="84"/>
      <c r="M213" s="42">
        <f t="shared" si="8"/>
        <v>0</v>
      </c>
      <c r="N213" s="89" t="s">
        <v>88</v>
      </c>
    </row>
    <row r="214" spans="1:14" ht="18" customHeight="1" x14ac:dyDescent="0.15">
      <c r="A214" s="87" t="s">
        <v>130</v>
      </c>
      <c r="B214" s="88" t="s">
        <v>386</v>
      </c>
      <c r="C214" s="82">
        <v>6</v>
      </c>
      <c r="D214" s="81">
        <v>1</v>
      </c>
      <c r="E214" s="82" t="s">
        <v>76</v>
      </c>
      <c r="F214" s="83"/>
      <c r="G214" s="84"/>
      <c r="H214" s="84"/>
      <c r="I214" s="84"/>
      <c r="J214" s="84"/>
      <c r="K214" s="84"/>
      <c r="L214" s="84"/>
      <c r="M214" s="42">
        <f t="shared" si="8"/>
        <v>0</v>
      </c>
      <c r="N214" s="89" t="s">
        <v>88</v>
      </c>
    </row>
    <row r="215" spans="1:14" ht="18" customHeight="1" x14ac:dyDescent="0.15">
      <c r="A215" s="87" t="s">
        <v>343</v>
      </c>
      <c r="B215" s="88" t="s">
        <v>387</v>
      </c>
      <c r="C215" s="81">
        <v>6</v>
      </c>
      <c r="D215" s="81">
        <v>1</v>
      </c>
      <c r="E215" s="82" t="s">
        <v>87</v>
      </c>
      <c r="F215" s="83"/>
      <c r="G215" s="84"/>
      <c r="H215" s="85"/>
      <c r="I215" s="85"/>
      <c r="J215" s="85"/>
      <c r="K215" s="85"/>
      <c r="L215" s="84"/>
      <c r="M215" s="42">
        <f t="shared" si="8"/>
        <v>0</v>
      </c>
      <c r="N215" s="89" t="s">
        <v>88</v>
      </c>
    </row>
    <row r="216" spans="1:14" ht="18" customHeight="1" x14ac:dyDescent="0.15">
      <c r="A216" s="87" t="s">
        <v>343</v>
      </c>
      <c r="B216" s="88" t="s">
        <v>388</v>
      </c>
      <c r="C216" s="81">
        <v>6</v>
      </c>
      <c r="D216" s="81">
        <v>1</v>
      </c>
      <c r="E216" s="82" t="s">
        <v>87</v>
      </c>
      <c r="F216" s="83"/>
      <c r="G216" s="84"/>
      <c r="H216" s="85"/>
      <c r="I216" s="85"/>
      <c r="J216" s="85"/>
      <c r="K216" s="85"/>
      <c r="L216" s="84"/>
      <c r="M216" s="42">
        <f t="shared" si="8"/>
        <v>0</v>
      </c>
      <c r="N216" s="89" t="s">
        <v>88</v>
      </c>
    </row>
    <row r="217" spans="1:14" ht="18" customHeight="1" x14ac:dyDescent="0.15">
      <c r="A217" s="90" t="s">
        <v>389</v>
      </c>
      <c r="B217" s="88" t="s">
        <v>390</v>
      </c>
      <c r="C217" s="81">
        <v>12</v>
      </c>
      <c r="D217" s="81">
        <v>1</v>
      </c>
      <c r="E217" s="82" t="s">
        <v>87</v>
      </c>
      <c r="F217" s="83"/>
      <c r="G217" s="84"/>
      <c r="H217" s="84"/>
      <c r="I217" s="84"/>
      <c r="J217" s="84"/>
      <c r="K217" s="84"/>
      <c r="L217" s="84"/>
      <c r="M217" s="42">
        <f t="shared" si="8"/>
        <v>0</v>
      </c>
      <c r="N217" s="89" t="s">
        <v>88</v>
      </c>
    </row>
    <row r="218" spans="1:14" ht="18" customHeight="1" x14ac:dyDescent="0.15">
      <c r="A218" s="90" t="s">
        <v>391</v>
      </c>
      <c r="B218" s="88" t="s">
        <v>392</v>
      </c>
      <c r="C218" s="81">
        <v>12</v>
      </c>
      <c r="D218" s="81">
        <v>1</v>
      </c>
      <c r="E218" s="82" t="s">
        <v>87</v>
      </c>
      <c r="F218" s="83"/>
      <c r="G218" s="84"/>
      <c r="H218" s="84"/>
      <c r="I218" s="84"/>
      <c r="J218" s="84"/>
      <c r="K218" s="84"/>
      <c r="L218" s="84"/>
      <c r="M218" s="42">
        <f t="shared" si="8"/>
        <v>0</v>
      </c>
      <c r="N218" s="89" t="s">
        <v>88</v>
      </c>
    </row>
    <row r="219" spans="1:14" ht="18" customHeight="1" x14ac:dyDescent="0.15">
      <c r="A219" s="131" t="s">
        <v>159</v>
      </c>
      <c r="B219" s="132" t="s">
        <v>393</v>
      </c>
      <c r="C219" s="81">
        <v>12</v>
      </c>
      <c r="D219" s="81">
        <v>1</v>
      </c>
      <c r="E219" s="82" t="s">
        <v>76</v>
      </c>
      <c r="F219" s="83"/>
      <c r="G219" s="84"/>
      <c r="H219" s="84"/>
      <c r="I219" s="84"/>
      <c r="J219" s="84"/>
      <c r="K219" s="84"/>
      <c r="L219" s="84"/>
      <c r="M219" s="42">
        <f>G219+I219+K219</f>
        <v>0</v>
      </c>
      <c r="N219" s="89" t="s">
        <v>88</v>
      </c>
    </row>
    <row r="220" spans="1:14" ht="18" customHeight="1" x14ac:dyDescent="0.15">
      <c r="A220" s="131" t="s">
        <v>394</v>
      </c>
      <c r="B220" s="132" t="s">
        <v>395</v>
      </c>
      <c r="C220" s="81">
        <v>12</v>
      </c>
      <c r="D220" s="81">
        <v>1</v>
      </c>
      <c r="E220" s="82" t="s">
        <v>76</v>
      </c>
      <c r="F220" s="83"/>
      <c r="G220" s="84"/>
      <c r="H220" s="84"/>
      <c r="I220" s="84"/>
      <c r="J220" s="84"/>
      <c r="K220" s="84"/>
      <c r="L220" s="84"/>
      <c r="M220" s="42">
        <f t="shared" ref="M220:M221" si="9">G220+I220+K220</f>
        <v>0</v>
      </c>
      <c r="N220" s="89" t="s">
        <v>88</v>
      </c>
    </row>
    <row r="221" spans="1:14" ht="18" customHeight="1" x14ac:dyDescent="0.15">
      <c r="A221" s="138" t="s">
        <v>294</v>
      </c>
      <c r="B221" s="88" t="s">
        <v>396</v>
      </c>
      <c r="C221" s="81">
        <v>6</v>
      </c>
      <c r="D221" s="81">
        <v>1</v>
      </c>
      <c r="E221" s="82" t="s">
        <v>87</v>
      </c>
      <c r="F221" s="83"/>
      <c r="G221" s="84"/>
      <c r="H221" s="85"/>
      <c r="I221" s="85"/>
      <c r="J221" s="85"/>
      <c r="K221" s="85"/>
      <c r="L221" s="84"/>
      <c r="M221" s="42">
        <f t="shared" si="9"/>
        <v>0</v>
      </c>
      <c r="N221" s="89" t="s">
        <v>88</v>
      </c>
    </row>
    <row r="222" spans="1:14" ht="18" customHeight="1" x14ac:dyDescent="0.15">
      <c r="A222" s="138" t="s">
        <v>397</v>
      </c>
      <c r="B222" s="88" t="s">
        <v>398</v>
      </c>
      <c r="C222" s="81">
        <v>12</v>
      </c>
      <c r="D222" s="81">
        <v>1</v>
      </c>
      <c r="E222" s="82" t="s">
        <v>87</v>
      </c>
      <c r="F222" s="83"/>
      <c r="G222" s="84"/>
      <c r="H222" s="85"/>
      <c r="I222" s="85"/>
      <c r="J222" s="85"/>
      <c r="K222" s="85"/>
      <c r="L222" s="84"/>
      <c r="M222" s="42">
        <f>G222+I222+K222</f>
        <v>0</v>
      </c>
      <c r="N222" s="89" t="s">
        <v>88</v>
      </c>
    </row>
    <row r="223" spans="1:14" ht="18" customHeight="1" x14ac:dyDescent="0.15">
      <c r="A223" s="90" t="s">
        <v>521</v>
      </c>
      <c r="B223" s="88"/>
      <c r="C223" s="81"/>
      <c r="D223" s="81"/>
      <c r="E223" s="82"/>
      <c r="F223" s="91"/>
      <c r="G223" s="84"/>
      <c r="H223" s="84"/>
      <c r="I223" s="84"/>
      <c r="J223" s="84"/>
      <c r="K223" s="84"/>
      <c r="L223" s="84"/>
      <c r="M223" s="42">
        <f t="shared" ref="M223:M233" si="10">G223+I223+K223</f>
        <v>0</v>
      </c>
      <c r="N223" s="86"/>
    </row>
    <row r="224" spans="1:14" ht="18" customHeight="1" x14ac:dyDescent="0.15">
      <c r="A224" s="87" t="s">
        <v>186</v>
      </c>
      <c r="B224" s="88"/>
      <c r="C224" s="82"/>
      <c r="D224" s="81">
        <v>1</v>
      </c>
      <c r="E224" s="82" t="s">
        <v>60</v>
      </c>
      <c r="F224" s="83"/>
      <c r="G224" s="84"/>
      <c r="H224" s="84"/>
      <c r="I224" s="84"/>
      <c r="J224" s="84"/>
      <c r="K224" s="84"/>
      <c r="L224" s="84"/>
      <c r="M224" s="42">
        <f t="shared" si="10"/>
        <v>0</v>
      </c>
      <c r="N224" s="96" t="s">
        <v>187</v>
      </c>
    </row>
    <row r="225" spans="1:14" ht="18" customHeight="1" x14ac:dyDescent="0.15">
      <c r="A225" s="87" t="s">
        <v>188</v>
      </c>
      <c r="B225" s="88"/>
      <c r="C225" s="82"/>
      <c r="D225" s="81">
        <v>1</v>
      </c>
      <c r="E225" s="82" t="s">
        <v>60</v>
      </c>
      <c r="F225" s="83"/>
      <c r="G225" s="84"/>
      <c r="H225" s="84"/>
      <c r="I225" s="84"/>
      <c r="J225" s="84"/>
      <c r="K225" s="84"/>
      <c r="L225" s="84"/>
      <c r="M225" s="42">
        <f t="shared" si="10"/>
        <v>0</v>
      </c>
      <c r="N225" s="89" t="s">
        <v>189</v>
      </c>
    </row>
    <row r="226" spans="1:14" ht="18" customHeight="1" x14ac:dyDescent="0.15">
      <c r="A226" s="131" t="s">
        <v>399</v>
      </c>
      <c r="B226" s="132" t="s">
        <v>400</v>
      </c>
      <c r="C226" s="133">
        <v>6</v>
      </c>
      <c r="D226" s="81">
        <v>1</v>
      </c>
      <c r="E226" s="82" t="s">
        <v>87</v>
      </c>
      <c r="F226" s="91"/>
      <c r="G226" s="84"/>
      <c r="H226" s="84"/>
      <c r="I226" s="84"/>
      <c r="J226" s="84"/>
      <c r="K226" s="84"/>
      <c r="L226" s="84"/>
      <c r="M226" s="42">
        <f t="shared" si="10"/>
        <v>0</v>
      </c>
      <c r="N226" s="86" t="s">
        <v>88</v>
      </c>
    </row>
    <row r="227" spans="1:14" ht="18" customHeight="1" x14ac:dyDescent="0.15">
      <c r="A227" s="131" t="s">
        <v>401</v>
      </c>
      <c r="B227" s="132" t="s">
        <v>402</v>
      </c>
      <c r="C227" s="133">
        <v>6</v>
      </c>
      <c r="D227" s="81">
        <v>1</v>
      </c>
      <c r="E227" s="82" t="s">
        <v>87</v>
      </c>
      <c r="F227" s="91"/>
      <c r="G227" s="84"/>
      <c r="H227" s="84"/>
      <c r="I227" s="84"/>
      <c r="J227" s="84"/>
      <c r="K227" s="84"/>
      <c r="L227" s="84"/>
      <c r="M227" s="42">
        <f t="shared" si="10"/>
        <v>0</v>
      </c>
      <c r="N227" s="86"/>
    </row>
    <row r="228" spans="1:14" ht="18" customHeight="1" x14ac:dyDescent="0.15">
      <c r="A228" s="90" t="s">
        <v>343</v>
      </c>
      <c r="B228" s="88" t="s">
        <v>403</v>
      </c>
      <c r="C228" s="81">
        <v>12</v>
      </c>
      <c r="D228" s="81">
        <v>1</v>
      </c>
      <c r="E228" s="82" t="s">
        <v>87</v>
      </c>
      <c r="F228" s="91"/>
      <c r="G228" s="84"/>
      <c r="H228" s="84"/>
      <c r="I228" s="84"/>
      <c r="J228" s="84"/>
      <c r="K228" s="84"/>
      <c r="L228" s="84"/>
      <c r="M228" s="42">
        <f t="shared" si="10"/>
        <v>0</v>
      </c>
      <c r="N228" s="86" t="s">
        <v>88</v>
      </c>
    </row>
    <row r="229" spans="1:14" ht="18" customHeight="1" x14ac:dyDescent="0.15">
      <c r="A229" s="90" t="s">
        <v>343</v>
      </c>
      <c r="B229" s="88" t="s">
        <v>404</v>
      </c>
      <c r="C229" s="81">
        <v>6</v>
      </c>
      <c r="D229" s="81">
        <v>1</v>
      </c>
      <c r="E229" s="82" t="s">
        <v>87</v>
      </c>
      <c r="F229" s="91"/>
      <c r="G229" s="84"/>
      <c r="H229" s="84"/>
      <c r="I229" s="84"/>
      <c r="J229" s="84"/>
      <c r="K229" s="84"/>
      <c r="L229" s="84"/>
      <c r="M229" s="42">
        <f t="shared" si="10"/>
        <v>0</v>
      </c>
      <c r="N229" s="86" t="s">
        <v>88</v>
      </c>
    </row>
    <row r="230" spans="1:14" ht="18" customHeight="1" x14ac:dyDescent="0.15">
      <c r="A230" s="90" t="s">
        <v>405</v>
      </c>
      <c r="B230" s="88" t="s">
        <v>406</v>
      </c>
      <c r="C230" s="81">
        <v>6</v>
      </c>
      <c r="D230" s="81">
        <v>1</v>
      </c>
      <c r="E230" s="82" t="s">
        <v>76</v>
      </c>
      <c r="F230" s="91"/>
      <c r="G230" s="84"/>
      <c r="H230" s="84"/>
      <c r="I230" s="84"/>
      <c r="J230" s="84"/>
      <c r="K230" s="84"/>
      <c r="L230" s="84"/>
      <c r="M230" s="42">
        <f t="shared" si="10"/>
        <v>0</v>
      </c>
      <c r="N230" s="86" t="s">
        <v>88</v>
      </c>
    </row>
    <row r="231" spans="1:14" ht="18" customHeight="1" x14ac:dyDescent="0.15">
      <c r="A231" s="90" t="s">
        <v>522</v>
      </c>
      <c r="B231" s="88"/>
      <c r="C231" s="81"/>
      <c r="D231" s="81"/>
      <c r="E231" s="82"/>
      <c r="F231" s="91"/>
      <c r="G231" s="84"/>
      <c r="H231" s="84"/>
      <c r="I231" s="84"/>
      <c r="J231" s="84"/>
      <c r="K231" s="84"/>
      <c r="L231" s="84"/>
      <c r="M231" s="42">
        <f t="shared" si="10"/>
        <v>0</v>
      </c>
      <c r="N231" s="86"/>
    </row>
    <row r="232" spans="1:14" ht="18" customHeight="1" x14ac:dyDescent="0.15">
      <c r="A232" s="87" t="s">
        <v>407</v>
      </c>
      <c r="B232" s="88"/>
      <c r="C232" s="82"/>
      <c r="D232" s="81">
        <v>1</v>
      </c>
      <c r="E232" s="82" t="s">
        <v>60</v>
      </c>
      <c r="F232" s="83"/>
      <c r="G232" s="84"/>
      <c r="H232" s="84"/>
      <c r="I232" s="84"/>
      <c r="J232" s="84"/>
      <c r="K232" s="84"/>
      <c r="L232" s="84"/>
      <c r="M232" s="42">
        <f t="shared" si="10"/>
        <v>0</v>
      </c>
      <c r="N232" s="96" t="s">
        <v>198</v>
      </c>
    </row>
    <row r="233" spans="1:14" ht="18" customHeight="1" x14ac:dyDescent="0.15">
      <c r="A233" s="90" t="s">
        <v>343</v>
      </c>
      <c r="B233" s="88" t="s">
        <v>408</v>
      </c>
      <c r="C233" s="81">
        <v>6</v>
      </c>
      <c r="D233" s="81">
        <v>1</v>
      </c>
      <c r="E233" s="82" t="s">
        <v>87</v>
      </c>
      <c r="F233" s="91"/>
      <c r="G233" s="84"/>
      <c r="H233" s="84"/>
      <c r="I233" s="84"/>
      <c r="J233" s="84"/>
      <c r="K233" s="84"/>
      <c r="L233" s="84"/>
      <c r="M233" s="42">
        <f t="shared" si="10"/>
        <v>0</v>
      </c>
      <c r="N233" s="86" t="s">
        <v>88</v>
      </c>
    </row>
    <row r="234" spans="1:14" ht="18" customHeight="1" x14ac:dyDescent="0.15">
      <c r="A234" s="90" t="s">
        <v>343</v>
      </c>
      <c r="B234" s="88" t="s">
        <v>409</v>
      </c>
      <c r="C234" s="81">
        <v>1</v>
      </c>
      <c r="D234" s="81">
        <v>1</v>
      </c>
      <c r="E234" s="82" t="s">
        <v>87</v>
      </c>
      <c r="F234" s="91"/>
      <c r="G234" s="84"/>
      <c r="H234" s="84"/>
      <c r="I234" s="84"/>
      <c r="J234" s="84"/>
      <c r="K234" s="84"/>
      <c r="L234" s="84"/>
      <c r="M234" s="42">
        <f>G234+I234+K234</f>
        <v>0</v>
      </c>
      <c r="N234" s="86" t="s">
        <v>88</v>
      </c>
    </row>
    <row r="235" spans="1:14" ht="18" customHeight="1" x14ac:dyDescent="0.15">
      <c r="A235" s="90" t="s">
        <v>523</v>
      </c>
      <c r="B235" s="88"/>
      <c r="C235" s="81"/>
      <c r="D235" s="81"/>
      <c r="E235" s="82"/>
      <c r="F235" s="91"/>
      <c r="G235" s="84"/>
      <c r="H235" s="84"/>
      <c r="I235" s="84"/>
      <c r="J235" s="84"/>
      <c r="K235" s="84"/>
      <c r="L235" s="84"/>
      <c r="M235" s="42">
        <f t="shared" ref="M235:M269" si="11">G235+I235+K235</f>
        <v>0</v>
      </c>
      <c r="N235" s="86"/>
    </row>
    <row r="236" spans="1:14" ht="18" customHeight="1" x14ac:dyDescent="0.15">
      <c r="A236" s="87" t="s">
        <v>202</v>
      </c>
      <c r="B236" s="88"/>
      <c r="C236" s="82"/>
      <c r="D236" s="81">
        <v>1</v>
      </c>
      <c r="E236" s="82" t="s">
        <v>60</v>
      </c>
      <c r="F236" s="83"/>
      <c r="G236" s="84"/>
      <c r="H236" s="84"/>
      <c r="I236" s="84"/>
      <c r="J236" s="84"/>
      <c r="K236" s="84"/>
      <c r="L236" s="84"/>
      <c r="M236" s="42">
        <f t="shared" si="11"/>
        <v>0</v>
      </c>
      <c r="N236" s="96" t="s">
        <v>203</v>
      </c>
    </row>
    <row r="237" spans="1:14" ht="18" customHeight="1" x14ac:dyDescent="0.15">
      <c r="A237" s="90" t="s">
        <v>343</v>
      </c>
      <c r="B237" s="88" t="s">
        <v>410</v>
      </c>
      <c r="C237" s="81">
        <v>6</v>
      </c>
      <c r="D237" s="81">
        <v>1</v>
      </c>
      <c r="E237" s="82" t="s">
        <v>87</v>
      </c>
      <c r="F237" s="91"/>
      <c r="G237" s="84"/>
      <c r="H237" s="84"/>
      <c r="I237" s="84"/>
      <c r="J237" s="84"/>
      <c r="K237" s="84"/>
      <c r="L237" s="84"/>
      <c r="M237" s="42">
        <f t="shared" si="11"/>
        <v>0</v>
      </c>
      <c r="N237" s="86" t="s">
        <v>88</v>
      </c>
    </row>
    <row r="238" spans="1:14" ht="18" customHeight="1" x14ac:dyDescent="0.15">
      <c r="A238" s="131" t="s">
        <v>294</v>
      </c>
      <c r="B238" s="132" t="s">
        <v>411</v>
      </c>
      <c r="C238" s="81">
        <v>1</v>
      </c>
      <c r="D238" s="81">
        <v>1</v>
      </c>
      <c r="E238" s="82" t="s">
        <v>87</v>
      </c>
      <c r="F238" s="91"/>
      <c r="G238" s="84"/>
      <c r="H238" s="84"/>
      <c r="I238" s="84"/>
      <c r="J238" s="84"/>
      <c r="K238" s="84"/>
      <c r="L238" s="84"/>
      <c r="M238" s="42">
        <f t="shared" si="11"/>
        <v>0</v>
      </c>
      <c r="N238" s="86" t="s">
        <v>88</v>
      </c>
    </row>
    <row r="239" spans="1:14" ht="18" customHeight="1" x14ac:dyDescent="0.15">
      <c r="A239" s="90" t="s">
        <v>343</v>
      </c>
      <c r="B239" s="88" t="s">
        <v>412</v>
      </c>
      <c r="C239" s="81">
        <v>2</v>
      </c>
      <c r="D239" s="81">
        <v>1</v>
      </c>
      <c r="E239" s="82" t="s">
        <v>87</v>
      </c>
      <c r="F239" s="91"/>
      <c r="G239" s="84"/>
      <c r="H239" s="84"/>
      <c r="I239" s="84"/>
      <c r="J239" s="84"/>
      <c r="K239" s="84"/>
      <c r="L239" s="84"/>
      <c r="M239" s="42">
        <f t="shared" si="11"/>
        <v>0</v>
      </c>
      <c r="N239" s="86" t="s">
        <v>88</v>
      </c>
    </row>
    <row r="240" spans="1:14" ht="18" customHeight="1" x14ac:dyDescent="0.15">
      <c r="A240" s="90" t="s">
        <v>113</v>
      </c>
      <c r="B240" s="88" t="s">
        <v>413</v>
      </c>
      <c r="C240" s="81">
        <v>12</v>
      </c>
      <c r="D240" s="81">
        <v>1</v>
      </c>
      <c r="E240" s="82" t="s">
        <v>87</v>
      </c>
      <c r="F240" s="91"/>
      <c r="G240" s="84"/>
      <c r="H240" s="84"/>
      <c r="I240" s="84"/>
      <c r="J240" s="84"/>
      <c r="K240" s="84"/>
      <c r="L240" s="84"/>
      <c r="M240" s="42">
        <f t="shared" si="11"/>
        <v>0</v>
      </c>
      <c r="N240" s="86" t="s">
        <v>88</v>
      </c>
    </row>
    <row r="241" spans="1:14" ht="18" customHeight="1" x14ac:dyDescent="0.15">
      <c r="A241" s="90" t="s">
        <v>524</v>
      </c>
      <c r="B241" s="88"/>
      <c r="C241" s="81"/>
      <c r="D241" s="81"/>
      <c r="E241" s="82"/>
      <c r="F241" s="91"/>
      <c r="G241" s="84"/>
      <c r="H241" s="84"/>
      <c r="I241" s="84"/>
      <c r="J241" s="84"/>
      <c r="K241" s="84"/>
      <c r="L241" s="84"/>
      <c r="M241" s="42">
        <f t="shared" si="11"/>
        <v>0</v>
      </c>
      <c r="N241" s="86"/>
    </row>
    <row r="242" spans="1:14" ht="18" customHeight="1" x14ac:dyDescent="0.15">
      <c r="A242" s="87" t="s">
        <v>211</v>
      </c>
      <c r="B242" s="88"/>
      <c r="C242" s="82"/>
      <c r="D242" s="81">
        <v>1</v>
      </c>
      <c r="E242" s="82" t="s">
        <v>60</v>
      </c>
      <c r="F242" s="83"/>
      <c r="G242" s="84"/>
      <c r="H242" s="84"/>
      <c r="I242" s="84"/>
      <c r="J242" s="84"/>
      <c r="K242" s="84"/>
      <c r="L242" s="84"/>
      <c r="M242" s="42">
        <f t="shared" si="11"/>
        <v>0</v>
      </c>
      <c r="N242" s="89" t="s">
        <v>212</v>
      </c>
    </row>
    <row r="243" spans="1:14" ht="18" customHeight="1" x14ac:dyDescent="0.15">
      <c r="A243" s="87" t="s">
        <v>414</v>
      </c>
      <c r="B243" s="88"/>
      <c r="C243" s="82"/>
      <c r="D243" s="81">
        <v>1</v>
      </c>
      <c r="E243" s="82" t="s">
        <v>60</v>
      </c>
      <c r="F243" s="83"/>
      <c r="G243" s="84"/>
      <c r="H243" s="84"/>
      <c r="I243" s="84"/>
      <c r="J243" s="84"/>
      <c r="K243" s="84"/>
      <c r="L243" s="84"/>
      <c r="M243" s="42">
        <f t="shared" si="11"/>
        <v>0</v>
      </c>
      <c r="N243" s="96" t="s">
        <v>280</v>
      </c>
    </row>
    <row r="244" spans="1:14" ht="18" customHeight="1" x14ac:dyDescent="0.15">
      <c r="A244" s="87" t="s">
        <v>213</v>
      </c>
      <c r="B244" s="88"/>
      <c r="C244" s="82"/>
      <c r="D244" s="81">
        <v>1</v>
      </c>
      <c r="E244" s="82" t="s">
        <v>60</v>
      </c>
      <c r="F244" s="83"/>
      <c r="G244" s="84"/>
      <c r="H244" s="84"/>
      <c r="I244" s="84"/>
      <c r="J244" s="84"/>
      <c r="K244" s="84"/>
      <c r="L244" s="84"/>
      <c r="M244" s="42">
        <f t="shared" si="11"/>
        <v>0</v>
      </c>
      <c r="N244" s="96" t="s">
        <v>214</v>
      </c>
    </row>
    <row r="245" spans="1:14" ht="18" customHeight="1" x14ac:dyDescent="0.15">
      <c r="A245" s="90" t="s">
        <v>113</v>
      </c>
      <c r="B245" s="88" t="s">
        <v>215</v>
      </c>
      <c r="C245" s="81">
        <v>1</v>
      </c>
      <c r="D245" s="81">
        <v>1</v>
      </c>
      <c r="E245" s="82" t="s">
        <v>87</v>
      </c>
      <c r="F245" s="91"/>
      <c r="G245" s="84"/>
      <c r="H245" s="84"/>
      <c r="I245" s="84"/>
      <c r="J245" s="84"/>
      <c r="K245" s="84"/>
      <c r="L245" s="84"/>
      <c r="M245" s="42">
        <f t="shared" si="11"/>
        <v>0</v>
      </c>
      <c r="N245" s="86" t="s">
        <v>88</v>
      </c>
    </row>
    <row r="246" spans="1:14" ht="18" customHeight="1" x14ac:dyDescent="0.15">
      <c r="A246" s="90" t="s">
        <v>343</v>
      </c>
      <c r="B246" s="88" t="s">
        <v>415</v>
      </c>
      <c r="C246" s="81">
        <v>1</v>
      </c>
      <c r="D246" s="81">
        <v>1</v>
      </c>
      <c r="E246" s="82" t="s">
        <v>87</v>
      </c>
      <c r="F246" s="91"/>
      <c r="G246" s="84"/>
      <c r="H246" s="84"/>
      <c r="I246" s="84"/>
      <c r="J246" s="84"/>
      <c r="K246" s="84"/>
      <c r="L246" s="84"/>
      <c r="M246" s="42">
        <f t="shared" si="11"/>
        <v>0</v>
      </c>
      <c r="N246" s="86" t="s">
        <v>88</v>
      </c>
    </row>
    <row r="247" spans="1:14" ht="18" customHeight="1" x14ac:dyDescent="0.15">
      <c r="A247" s="90" t="s">
        <v>343</v>
      </c>
      <c r="B247" s="88" t="s">
        <v>416</v>
      </c>
      <c r="C247" s="81">
        <v>1</v>
      </c>
      <c r="D247" s="81">
        <v>1</v>
      </c>
      <c r="E247" s="82" t="s">
        <v>87</v>
      </c>
      <c r="F247" s="91"/>
      <c r="G247" s="84"/>
      <c r="H247" s="84"/>
      <c r="I247" s="84"/>
      <c r="J247" s="84"/>
      <c r="K247" s="84"/>
      <c r="L247" s="84"/>
      <c r="M247" s="42">
        <f t="shared" si="11"/>
        <v>0</v>
      </c>
      <c r="N247" s="86" t="s">
        <v>88</v>
      </c>
    </row>
    <row r="248" spans="1:14" ht="18" customHeight="1" x14ac:dyDescent="0.15">
      <c r="A248" s="90" t="s">
        <v>343</v>
      </c>
      <c r="B248" s="88" t="s">
        <v>417</v>
      </c>
      <c r="C248" s="81">
        <v>1</v>
      </c>
      <c r="D248" s="81">
        <v>1</v>
      </c>
      <c r="E248" s="82" t="s">
        <v>87</v>
      </c>
      <c r="F248" s="91"/>
      <c r="G248" s="84"/>
      <c r="H248" s="84"/>
      <c r="I248" s="84"/>
      <c r="J248" s="84"/>
      <c r="K248" s="84"/>
      <c r="L248" s="84"/>
      <c r="M248" s="42">
        <f t="shared" si="11"/>
        <v>0</v>
      </c>
      <c r="N248" s="86" t="s">
        <v>88</v>
      </c>
    </row>
    <row r="249" spans="1:14" ht="18" customHeight="1" x14ac:dyDescent="0.15">
      <c r="A249" s="90" t="s">
        <v>343</v>
      </c>
      <c r="B249" s="88" t="s">
        <v>418</v>
      </c>
      <c r="C249" s="81">
        <v>1</v>
      </c>
      <c r="D249" s="81">
        <v>1</v>
      </c>
      <c r="E249" s="82" t="s">
        <v>87</v>
      </c>
      <c r="F249" s="91"/>
      <c r="G249" s="84"/>
      <c r="H249" s="84"/>
      <c r="I249" s="84"/>
      <c r="J249" s="84"/>
      <c r="K249" s="84"/>
      <c r="L249" s="84"/>
      <c r="M249" s="42">
        <f t="shared" si="11"/>
        <v>0</v>
      </c>
      <c r="N249" s="86" t="s">
        <v>88</v>
      </c>
    </row>
    <row r="250" spans="1:14" ht="18" customHeight="1" x14ac:dyDescent="0.15">
      <c r="A250" s="90" t="s">
        <v>343</v>
      </c>
      <c r="B250" s="88" t="s">
        <v>419</v>
      </c>
      <c r="C250" s="81">
        <v>1</v>
      </c>
      <c r="D250" s="81">
        <v>1</v>
      </c>
      <c r="E250" s="82" t="s">
        <v>87</v>
      </c>
      <c r="F250" s="91"/>
      <c r="G250" s="84"/>
      <c r="H250" s="84"/>
      <c r="I250" s="84"/>
      <c r="J250" s="84"/>
      <c r="K250" s="84"/>
      <c r="L250" s="84"/>
      <c r="M250" s="42">
        <f t="shared" si="11"/>
        <v>0</v>
      </c>
      <c r="N250" s="86" t="s">
        <v>88</v>
      </c>
    </row>
    <row r="251" spans="1:14" ht="18" customHeight="1" x14ac:dyDescent="0.15">
      <c r="A251" s="90" t="s">
        <v>343</v>
      </c>
      <c r="B251" s="88" t="s">
        <v>420</v>
      </c>
      <c r="C251" s="81">
        <v>1</v>
      </c>
      <c r="D251" s="81">
        <v>1</v>
      </c>
      <c r="E251" s="82" t="s">
        <v>87</v>
      </c>
      <c r="F251" s="91"/>
      <c r="G251" s="84"/>
      <c r="H251" s="84"/>
      <c r="I251" s="84"/>
      <c r="J251" s="84"/>
      <c r="K251" s="84"/>
      <c r="L251" s="84"/>
      <c r="M251" s="42">
        <f t="shared" si="11"/>
        <v>0</v>
      </c>
      <c r="N251" s="86" t="s">
        <v>88</v>
      </c>
    </row>
    <row r="252" spans="1:14" ht="18" customHeight="1" x14ac:dyDescent="0.15">
      <c r="A252" s="90" t="s">
        <v>343</v>
      </c>
      <c r="B252" s="88" t="s">
        <v>421</v>
      </c>
      <c r="C252" s="81">
        <v>1</v>
      </c>
      <c r="D252" s="81">
        <v>1</v>
      </c>
      <c r="E252" s="82" t="s">
        <v>87</v>
      </c>
      <c r="F252" s="91"/>
      <c r="G252" s="84"/>
      <c r="H252" s="84"/>
      <c r="I252" s="84"/>
      <c r="J252" s="84"/>
      <c r="K252" s="84"/>
      <c r="L252" s="84"/>
      <c r="M252" s="42">
        <f t="shared" si="11"/>
        <v>0</v>
      </c>
      <c r="N252" s="86" t="s">
        <v>88</v>
      </c>
    </row>
    <row r="253" spans="1:14" ht="18" customHeight="1" x14ac:dyDescent="0.15">
      <c r="A253" s="90" t="s">
        <v>294</v>
      </c>
      <c r="B253" s="88" t="s">
        <v>422</v>
      </c>
      <c r="C253" s="81">
        <v>1</v>
      </c>
      <c r="D253" s="81">
        <v>1</v>
      </c>
      <c r="E253" s="82" t="s">
        <v>87</v>
      </c>
      <c r="F253" s="91"/>
      <c r="G253" s="84"/>
      <c r="H253" s="84"/>
      <c r="I253" s="84"/>
      <c r="J253" s="84"/>
      <c r="K253" s="84"/>
      <c r="L253" s="84"/>
      <c r="M253" s="42">
        <f t="shared" si="11"/>
        <v>0</v>
      </c>
      <c r="N253" s="86" t="s">
        <v>88</v>
      </c>
    </row>
    <row r="254" spans="1:14" ht="18" customHeight="1" x14ac:dyDescent="0.15">
      <c r="A254" s="90" t="s">
        <v>525</v>
      </c>
      <c r="B254" s="88"/>
      <c r="C254" s="81"/>
      <c r="D254" s="81"/>
      <c r="E254" s="82"/>
      <c r="F254" s="91"/>
      <c r="G254" s="84"/>
      <c r="H254" s="84"/>
      <c r="I254" s="84"/>
      <c r="J254" s="84"/>
      <c r="K254" s="84"/>
      <c r="L254" s="84"/>
      <c r="M254" s="42">
        <f t="shared" si="11"/>
        <v>0</v>
      </c>
      <c r="N254" s="86"/>
    </row>
    <row r="255" spans="1:14" ht="18" customHeight="1" x14ac:dyDescent="0.15">
      <c r="A255" s="87" t="s">
        <v>224</v>
      </c>
      <c r="B255" s="88"/>
      <c r="C255" s="82"/>
      <c r="D255" s="81">
        <v>1</v>
      </c>
      <c r="E255" s="82" t="s">
        <v>60</v>
      </c>
      <c r="F255" s="83"/>
      <c r="G255" s="84"/>
      <c r="H255" s="84"/>
      <c r="I255" s="84"/>
      <c r="J255" s="84"/>
      <c r="K255" s="84"/>
      <c r="L255" s="84"/>
      <c r="M255" s="42">
        <f t="shared" si="11"/>
        <v>0</v>
      </c>
      <c r="N255" s="89" t="s">
        <v>225</v>
      </c>
    </row>
    <row r="256" spans="1:14" ht="18" customHeight="1" x14ac:dyDescent="0.15">
      <c r="A256" s="87" t="s">
        <v>226</v>
      </c>
      <c r="B256" s="88"/>
      <c r="C256" s="82"/>
      <c r="D256" s="81">
        <v>1</v>
      </c>
      <c r="E256" s="82" t="s">
        <v>60</v>
      </c>
      <c r="F256" s="83"/>
      <c r="G256" s="84"/>
      <c r="H256" s="84"/>
      <c r="I256" s="84"/>
      <c r="J256" s="84"/>
      <c r="K256" s="84"/>
      <c r="L256" s="84"/>
      <c r="M256" s="42">
        <f t="shared" si="11"/>
        <v>0</v>
      </c>
      <c r="N256" s="96" t="s">
        <v>227</v>
      </c>
    </row>
    <row r="257" spans="1:14" ht="18" customHeight="1" x14ac:dyDescent="0.15">
      <c r="A257" s="90" t="s">
        <v>343</v>
      </c>
      <c r="B257" s="88" t="s">
        <v>423</v>
      </c>
      <c r="C257" s="81">
        <v>1</v>
      </c>
      <c r="D257" s="81">
        <v>1</v>
      </c>
      <c r="E257" s="82" t="s">
        <v>87</v>
      </c>
      <c r="F257" s="91"/>
      <c r="G257" s="84"/>
      <c r="H257" s="84"/>
      <c r="I257" s="84"/>
      <c r="J257" s="84"/>
      <c r="K257" s="84"/>
      <c r="L257" s="84"/>
      <c r="M257" s="42">
        <f t="shared" si="11"/>
        <v>0</v>
      </c>
      <c r="N257" s="86" t="s">
        <v>88</v>
      </c>
    </row>
    <row r="258" spans="1:14" ht="18" customHeight="1" x14ac:dyDescent="0.15">
      <c r="A258" s="90" t="s">
        <v>343</v>
      </c>
      <c r="B258" s="88" t="s">
        <v>230</v>
      </c>
      <c r="C258" s="81">
        <v>1</v>
      </c>
      <c r="D258" s="81">
        <v>1</v>
      </c>
      <c r="E258" s="82" t="s">
        <v>87</v>
      </c>
      <c r="F258" s="91"/>
      <c r="G258" s="84"/>
      <c r="H258" s="84"/>
      <c r="I258" s="84"/>
      <c r="J258" s="84"/>
      <c r="K258" s="84"/>
      <c r="L258" s="84"/>
      <c r="M258" s="42">
        <f t="shared" si="11"/>
        <v>0</v>
      </c>
      <c r="N258" s="86" t="s">
        <v>88</v>
      </c>
    </row>
    <row r="259" spans="1:14" ht="18" customHeight="1" x14ac:dyDescent="0.15">
      <c r="A259" s="90" t="s">
        <v>113</v>
      </c>
      <c r="B259" s="88" t="s">
        <v>424</v>
      </c>
      <c r="C259" s="81">
        <v>1</v>
      </c>
      <c r="D259" s="81">
        <v>1</v>
      </c>
      <c r="E259" s="82" t="s">
        <v>87</v>
      </c>
      <c r="F259" s="91"/>
      <c r="G259" s="84"/>
      <c r="H259" s="84"/>
      <c r="I259" s="84"/>
      <c r="J259" s="84"/>
      <c r="K259" s="84"/>
      <c r="L259" s="84"/>
      <c r="M259" s="42">
        <f t="shared" si="11"/>
        <v>0</v>
      </c>
      <c r="N259" s="86" t="s">
        <v>88</v>
      </c>
    </row>
    <row r="260" spans="1:14" ht="18" customHeight="1" x14ac:dyDescent="0.15">
      <c r="A260" s="90" t="s">
        <v>425</v>
      </c>
      <c r="B260" s="88" t="s">
        <v>426</v>
      </c>
      <c r="C260" s="81">
        <v>1</v>
      </c>
      <c r="D260" s="81">
        <v>1</v>
      </c>
      <c r="E260" s="82" t="s">
        <v>76</v>
      </c>
      <c r="F260" s="91"/>
      <c r="G260" s="84"/>
      <c r="H260" s="84"/>
      <c r="I260" s="84"/>
      <c r="J260" s="84"/>
      <c r="K260" s="84"/>
      <c r="L260" s="84"/>
      <c r="M260" s="42">
        <f t="shared" si="11"/>
        <v>0</v>
      </c>
      <c r="N260" s="86" t="s">
        <v>88</v>
      </c>
    </row>
    <row r="261" spans="1:14" ht="18" customHeight="1" x14ac:dyDescent="0.15">
      <c r="A261" s="90" t="s">
        <v>113</v>
      </c>
      <c r="B261" s="88" t="s">
        <v>427</v>
      </c>
      <c r="C261" s="81">
        <v>1</v>
      </c>
      <c r="D261" s="81">
        <v>1</v>
      </c>
      <c r="E261" s="82" t="s">
        <v>87</v>
      </c>
      <c r="F261" s="91"/>
      <c r="G261" s="84"/>
      <c r="H261" s="84"/>
      <c r="I261" s="84"/>
      <c r="J261" s="84"/>
      <c r="K261" s="84"/>
      <c r="L261" s="84"/>
      <c r="M261" s="42">
        <f t="shared" si="11"/>
        <v>0</v>
      </c>
      <c r="N261" s="86" t="s">
        <v>88</v>
      </c>
    </row>
    <row r="262" spans="1:14" ht="18" customHeight="1" x14ac:dyDescent="0.15">
      <c r="A262" s="90" t="s">
        <v>145</v>
      </c>
      <c r="B262" s="88" t="s">
        <v>428</v>
      </c>
      <c r="C262" s="81">
        <v>1</v>
      </c>
      <c r="D262" s="81">
        <v>1</v>
      </c>
      <c r="E262" s="82" t="s">
        <v>87</v>
      </c>
      <c r="F262" s="91"/>
      <c r="G262" s="84"/>
      <c r="H262" s="84"/>
      <c r="I262" s="84"/>
      <c r="J262" s="84"/>
      <c r="K262" s="84"/>
      <c r="L262" s="84"/>
      <c r="M262" s="42">
        <f t="shared" si="11"/>
        <v>0</v>
      </c>
      <c r="N262" s="86" t="s">
        <v>88</v>
      </c>
    </row>
    <row r="263" spans="1:14" ht="18" customHeight="1" x14ac:dyDescent="0.15">
      <c r="A263" s="90" t="s">
        <v>429</v>
      </c>
      <c r="B263" s="88" t="s">
        <v>430</v>
      </c>
      <c r="C263" s="81">
        <v>1</v>
      </c>
      <c r="D263" s="81">
        <v>1</v>
      </c>
      <c r="E263" s="82" t="s">
        <v>87</v>
      </c>
      <c r="F263" s="91"/>
      <c r="G263" s="84"/>
      <c r="H263" s="84"/>
      <c r="I263" s="84"/>
      <c r="J263" s="84"/>
      <c r="K263" s="84"/>
      <c r="L263" s="84"/>
      <c r="M263" s="42">
        <f t="shared" si="11"/>
        <v>0</v>
      </c>
      <c r="N263" s="86" t="s">
        <v>88</v>
      </c>
    </row>
    <row r="264" spans="1:14" ht="18" customHeight="1" x14ac:dyDescent="0.15">
      <c r="A264" s="90" t="s">
        <v>429</v>
      </c>
      <c r="B264" s="88" t="s">
        <v>431</v>
      </c>
      <c r="C264" s="81">
        <v>1</v>
      </c>
      <c r="D264" s="81">
        <v>1</v>
      </c>
      <c r="E264" s="82" t="s">
        <v>87</v>
      </c>
      <c r="F264" s="91"/>
      <c r="G264" s="84"/>
      <c r="H264" s="84"/>
      <c r="I264" s="84"/>
      <c r="J264" s="84"/>
      <c r="K264" s="84"/>
      <c r="L264" s="84"/>
      <c r="M264" s="42">
        <f t="shared" si="11"/>
        <v>0</v>
      </c>
      <c r="N264" s="86" t="s">
        <v>88</v>
      </c>
    </row>
    <row r="265" spans="1:14" ht="18" customHeight="1" x14ac:dyDescent="0.15">
      <c r="A265" s="131" t="s">
        <v>432</v>
      </c>
      <c r="B265" s="132" t="s">
        <v>433</v>
      </c>
      <c r="C265" s="81">
        <v>1</v>
      </c>
      <c r="D265" s="81">
        <v>1</v>
      </c>
      <c r="E265" s="82" t="s">
        <v>87</v>
      </c>
      <c r="F265" s="91"/>
      <c r="G265" s="84"/>
      <c r="H265" s="84"/>
      <c r="I265" s="84"/>
      <c r="J265" s="84"/>
      <c r="K265" s="84"/>
      <c r="L265" s="84"/>
      <c r="M265" s="42">
        <f t="shared" si="11"/>
        <v>0</v>
      </c>
      <c r="N265" s="86" t="s">
        <v>88</v>
      </c>
    </row>
    <row r="266" spans="1:14" ht="18" customHeight="1" x14ac:dyDescent="0.15">
      <c r="A266" s="90" t="s">
        <v>434</v>
      </c>
      <c r="B266" s="97"/>
      <c r="C266" s="81"/>
      <c r="D266" s="81"/>
      <c r="E266" s="82"/>
      <c r="F266" s="91"/>
      <c r="G266" s="84"/>
      <c r="H266" s="84"/>
      <c r="I266" s="84"/>
      <c r="J266" s="84"/>
      <c r="K266" s="84"/>
      <c r="L266" s="84"/>
      <c r="M266" s="42">
        <f t="shared" si="11"/>
        <v>0</v>
      </c>
      <c r="N266" s="86"/>
    </row>
    <row r="267" spans="1:14" ht="18" customHeight="1" x14ac:dyDescent="0.15">
      <c r="A267" s="87" t="s">
        <v>243</v>
      </c>
      <c r="B267" s="88"/>
      <c r="C267" s="82"/>
      <c r="D267" s="81">
        <v>1</v>
      </c>
      <c r="E267" s="82" t="s">
        <v>60</v>
      </c>
      <c r="F267" s="83"/>
      <c r="G267" s="84"/>
      <c r="H267" s="84"/>
      <c r="I267" s="84"/>
      <c r="J267" s="84"/>
      <c r="K267" s="84"/>
      <c r="L267" s="84"/>
      <c r="M267" s="42">
        <f t="shared" si="11"/>
        <v>0</v>
      </c>
      <c r="N267" s="89" t="s">
        <v>244</v>
      </c>
    </row>
    <row r="268" spans="1:14" ht="18" customHeight="1" x14ac:dyDescent="0.15">
      <c r="A268" s="87" t="s">
        <v>245</v>
      </c>
      <c r="B268" s="88"/>
      <c r="C268" s="82"/>
      <c r="D268" s="81">
        <v>1</v>
      </c>
      <c r="E268" s="82" t="s">
        <v>60</v>
      </c>
      <c r="F268" s="83"/>
      <c r="G268" s="84"/>
      <c r="H268" s="84"/>
      <c r="I268" s="84"/>
      <c r="J268" s="84"/>
      <c r="K268" s="84"/>
      <c r="L268" s="84"/>
      <c r="M268" s="42">
        <f t="shared" si="11"/>
        <v>0</v>
      </c>
      <c r="N268" s="96" t="s">
        <v>246</v>
      </c>
    </row>
    <row r="269" spans="1:14" ht="18" customHeight="1" x14ac:dyDescent="0.15">
      <c r="A269" s="87" t="s">
        <v>435</v>
      </c>
      <c r="B269" s="88" t="s">
        <v>436</v>
      </c>
      <c r="C269" s="82">
        <v>1</v>
      </c>
      <c r="D269" s="81">
        <v>1</v>
      </c>
      <c r="E269" s="82" t="s">
        <v>76</v>
      </c>
      <c r="F269" s="83"/>
      <c r="G269" s="84"/>
      <c r="H269" s="84"/>
      <c r="I269" s="84"/>
      <c r="J269" s="84"/>
      <c r="K269" s="84"/>
      <c r="L269" s="84"/>
      <c r="M269" s="42">
        <f t="shared" si="11"/>
        <v>0</v>
      </c>
      <c r="N269" s="96" t="s">
        <v>88</v>
      </c>
    </row>
    <row r="270" spans="1:14" ht="18" customHeight="1" x14ac:dyDescent="0.15">
      <c r="A270" s="87" t="s">
        <v>343</v>
      </c>
      <c r="B270" s="88" t="s">
        <v>437</v>
      </c>
      <c r="C270" s="82">
        <v>1</v>
      </c>
      <c r="D270" s="81">
        <v>1</v>
      </c>
      <c r="E270" s="82" t="s">
        <v>87</v>
      </c>
      <c r="F270" s="83"/>
      <c r="G270" s="84"/>
      <c r="H270" s="84"/>
      <c r="I270" s="84"/>
      <c r="J270" s="84"/>
      <c r="K270" s="84"/>
      <c r="L270" s="84"/>
      <c r="M270" s="42">
        <f>G270+I270+K270</f>
        <v>0</v>
      </c>
      <c r="N270" s="96" t="s">
        <v>88</v>
      </c>
    </row>
    <row r="271" spans="1:14" ht="18" customHeight="1" x14ac:dyDescent="0.15">
      <c r="A271" s="87" t="s">
        <v>343</v>
      </c>
      <c r="B271" s="88" t="s">
        <v>438</v>
      </c>
      <c r="C271" s="81">
        <v>1</v>
      </c>
      <c r="D271" s="81">
        <v>1</v>
      </c>
      <c r="E271" s="82" t="s">
        <v>87</v>
      </c>
      <c r="F271" s="83"/>
      <c r="G271" s="84"/>
      <c r="H271" s="84"/>
      <c r="I271" s="84"/>
      <c r="J271" s="84"/>
      <c r="K271" s="84"/>
      <c r="L271" s="84"/>
      <c r="M271" s="42">
        <f t="shared" ref="M271:M299" si="12">G271+I271+K271</f>
        <v>0</v>
      </c>
      <c r="N271" s="96" t="s">
        <v>88</v>
      </c>
    </row>
    <row r="272" spans="1:14" ht="18" customHeight="1" x14ac:dyDescent="0.15">
      <c r="A272" s="90" t="s">
        <v>526</v>
      </c>
      <c r="B272" s="88"/>
      <c r="C272" s="81"/>
      <c r="D272" s="81"/>
      <c r="E272" s="82"/>
      <c r="F272" s="91"/>
      <c r="G272" s="84"/>
      <c r="H272" s="84"/>
      <c r="I272" s="84"/>
      <c r="J272" s="84"/>
      <c r="K272" s="84"/>
      <c r="L272" s="84"/>
      <c r="M272" s="42">
        <f t="shared" si="12"/>
        <v>0</v>
      </c>
      <c r="N272" s="96"/>
    </row>
    <row r="273" spans="1:14" ht="18" customHeight="1" x14ac:dyDescent="0.15">
      <c r="A273" s="87" t="s">
        <v>250</v>
      </c>
      <c r="B273" s="88"/>
      <c r="C273" s="82"/>
      <c r="D273" s="81">
        <v>1</v>
      </c>
      <c r="E273" s="82" t="s">
        <v>60</v>
      </c>
      <c r="F273" s="83"/>
      <c r="G273" s="84"/>
      <c r="H273" s="84"/>
      <c r="I273" s="84"/>
      <c r="J273" s="84"/>
      <c r="K273" s="84"/>
      <c r="L273" s="84"/>
      <c r="M273" s="42">
        <f t="shared" si="12"/>
        <v>0</v>
      </c>
      <c r="N273" s="89" t="s">
        <v>251</v>
      </c>
    </row>
    <row r="274" spans="1:14" ht="18" customHeight="1" x14ac:dyDescent="0.15">
      <c r="A274" s="131" t="s">
        <v>294</v>
      </c>
      <c r="B274" s="132" t="s">
        <v>439</v>
      </c>
      <c r="C274" s="81">
        <v>1</v>
      </c>
      <c r="D274" s="81">
        <v>1</v>
      </c>
      <c r="E274" s="82" t="s">
        <v>87</v>
      </c>
      <c r="F274" s="91"/>
      <c r="G274" s="84"/>
      <c r="H274" s="84"/>
      <c r="I274" s="84"/>
      <c r="J274" s="84"/>
      <c r="K274" s="84"/>
      <c r="L274" s="84"/>
      <c r="M274" s="42">
        <f t="shared" si="12"/>
        <v>0</v>
      </c>
      <c r="N274" s="86" t="s">
        <v>88</v>
      </c>
    </row>
    <row r="275" spans="1:14" ht="18" customHeight="1" x14ac:dyDescent="0.15">
      <c r="A275" s="131" t="s">
        <v>440</v>
      </c>
      <c r="B275" s="132" t="s">
        <v>441</v>
      </c>
      <c r="C275" s="81">
        <v>6</v>
      </c>
      <c r="D275" s="81">
        <v>1</v>
      </c>
      <c r="E275" s="82" t="s">
        <v>87</v>
      </c>
      <c r="F275" s="91"/>
      <c r="G275" s="84"/>
      <c r="H275" s="84"/>
      <c r="I275" s="84"/>
      <c r="J275" s="84"/>
      <c r="K275" s="84"/>
      <c r="L275" s="84"/>
      <c r="M275" s="42">
        <f t="shared" si="12"/>
        <v>0</v>
      </c>
      <c r="N275" s="86" t="s">
        <v>88</v>
      </c>
    </row>
    <row r="276" spans="1:14" ht="18" customHeight="1" x14ac:dyDescent="0.15">
      <c r="A276" s="131" t="s">
        <v>442</v>
      </c>
      <c r="B276" s="132" t="s">
        <v>443</v>
      </c>
      <c r="C276" s="81">
        <v>6</v>
      </c>
      <c r="D276" s="81">
        <v>1</v>
      </c>
      <c r="E276" s="82" t="s">
        <v>76</v>
      </c>
      <c r="F276" s="91"/>
      <c r="G276" s="84"/>
      <c r="H276" s="84"/>
      <c r="I276" s="84"/>
      <c r="J276" s="84"/>
      <c r="K276" s="84"/>
      <c r="L276" s="84"/>
      <c r="M276" s="42">
        <f t="shared" si="12"/>
        <v>0</v>
      </c>
      <c r="N276" s="86" t="s">
        <v>88</v>
      </c>
    </row>
    <row r="277" spans="1:14" ht="18" customHeight="1" x14ac:dyDescent="0.15">
      <c r="A277" s="131" t="s">
        <v>444</v>
      </c>
      <c r="B277" s="132" t="s">
        <v>445</v>
      </c>
      <c r="C277" s="81">
        <v>6</v>
      </c>
      <c r="D277" s="81">
        <v>1</v>
      </c>
      <c r="E277" s="82" t="s">
        <v>76</v>
      </c>
      <c r="F277" s="91"/>
      <c r="G277" s="84"/>
      <c r="H277" s="84"/>
      <c r="I277" s="84"/>
      <c r="J277" s="84"/>
      <c r="K277" s="84"/>
      <c r="L277" s="84"/>
      <c r="M277" s="42">
        <f t="shared" si="12"/>
        <v>0</v>
      </c>
      <c r="N277" s="86" t="s">
        <v>88</v>
      </c>
    </row>
    <row r="278" spans="1:14" ht="18" customHeight="1" x14ac:dyDescent="0.15">
      <c r="A278" s="131" t="s">
        <v>446</v>
      </c>
      <c r="B278" s="132" t="s">
        <v>447</v>
      </c>
      <c r="C278" s="81">
        <v>6</v>
      </c>
      <c r="D278" s="81">
        <v>1</v>
      </c>
      <c r="E278" s="82" t="s">
        <v>87</v>
      </c>
      <c r="F278" s="91"/>
      <c r="G278" s="84"/>
      <c r="H278" s="84"/>
      <c r="I278" s="84"/>
      <c r="J278" s="84"/>
      <c r="K278" s="84"/>
      <c r="L278" s="84"/>
      <c r="M278" s="42">
        <f t="shared" si="12"/>
        <v>0</v>
      </c>
      <c r="N278" s="86"/>
    </row>
    <row r="279" spans="1:14" ht="18" customHeight="1" x14ac:dyDescent="0.15">
      <c r="A279" s="131" t="s">
        <v>130</v>
      </c>
      <c r="B279" s="132" t="s">
        <v>448</v>
      </c>
      <c r="C279" s="81">
        <v>6</v>
      </c>
      <c r="D279" s="81">
        <v>1</v>
      </c>
      <c r="E279" s="82" t="s">
        <v>76</v>
      </c>
      <c r="F279" s="91"/>
      <c r="G279" s="84"/>
      <c r="H279" s="84"/>
      <c r="I279" s="84"/>
      <c r="J279" s="84"/>
      <c r="K279" s="84"/>
      <c r="L279" s="84"/>
      <c r="M279" s="42">
        <f t="shared" si="12"/>
        <v>0</v>
      </c>
      <c r="N279" s="86"/>
    </row>
    <row r="280" spans="1:14" ht="18" customHeight="1" x14ac:dyDescent="0.15">
      <c r="A280" s="131" t="s">
        <v>130</v>
      </c>
      <c r="B280" s="132" t="s">
        <v>449</v>
      </c>
      <c r="C280" s="81">
        <v>1</v>
      </c>
      <c r="D280" s="81">
        <v>1</v>
      </c>
      <c r="E280" s="82" t="s">
        <v>76</v>
      </c>
      <c r="F280" s="91"/>
      <c r="G280" s="84"/>
      <c r="H280" s="84"/>
      <c r="I280" s="84"/>
      <c r="J280" s="84"/>
      <c r="K280" s="84"/>
      <c r="L280" s="84"/>
      <c r="M280" s="42">
        <f t="shared" si="12"/>
        <v>0</v>
      </c>
      <c r="N280" s="86" t="s">
        <v>88</v>
      </c>
    </row>
    <row r="281" spans="1:14" ht="18" customHeight="1" x14ac:dyDescent="0.15">
      <c r="A281" s="90" t="s">
        <v>527</v>
      </c>
      <c r="B281" s="88"/>
      <c r="C281" s="81"/>
      <c r="D281" s="81">
        <v>1</v>
      </c>
      <c r="E281" s="82" t="s">
        <v>60</v>
      </c>
      <c r="F281" s="91"/>
      <c r="G281" s="84"/>
      <c r="H281" s="84"/>
      <c r="I281" s="84"/>
      <c r="J281" s="84"/>
      <c r="K281" s="84"/>
      <c r="L281" s="84"/>
      <c r="M281" s="42">
        <f t="shared" si="12"/>
        <v>0</v>
      </c>
      <c r="N281" s="89" t="s">
        <v>264</v>
      </c>
    </row>
    <row r="282" spans="1:14" ht="18" customHeight="1" x14ac:dyDescent="0.15">
      <c r="A282" s="87" t="s">
        <v>528</v>
      </c>
      <c r="B282" s="88"/>
      <c r="C282" s="82"/>
      <c r="D282" s="81">
        <v>1</v>
      </c>
      <c r="E282" s="82" t="s">
        <v>60</v>
      </c>
      <c r="F282" s="83"/>
      <c r="G282" s="84"/>
      <c r="H282" s="84"/>
      <c r="I282" s="84"/>
      <c r="J282" s="84"/>
      <c r="K282" s="84"/>
      <c r="L282" s="84"/>
      <c r="M282" s="42">
        <f t="shared" si="12"/>
        <v>0</v>
      </c>
      <c r="N282" s="89" t="s">
        <v>266</v>
      </c>
    </row>
    <row r="283" spans="1:14" ht="18" customHeight="1" x14ac:dyDescent="0.15">
      <c r="A283" s="87" t="s">
        <v>529</v>
      </c>
      <c r="B283" s="88"/>
      <c r="C283" s="82"/>
      <c r="D283" s="81">
        <v>1</v>
      </c>
      <c r="E283" s="82" t="s">
        <v>60</v>
      </c>
      <c r="F283" s="83"/>
      <c r="G283" s="84"/>
      <c r="H283" s="84"/>
      <c r="I283" s="84"/>
      <c r="J283" s="84"/>
      <c r="K283" s="84"/>
      <c r="L283" s="84"/>
      <c r="M283" s="42">
        <f t="shared" si="12"/>
        <v>0</v>
      </c>
      <c r="N283" s="89" t="s">
        <v>268</v>
      </c>
    </row>
    <row r="284" spans="1:14" ht="18" customHeight="1" x14ac:dyDescent="0.15">
      <c r="A284" s="87" t="s">
        <v>530</v>
      </c>
      <c r="B284" s="88"/>
      <c r="C284" s="82"/>
      <c r="D284" s="81">
        <v>1</v>
      </c>
      <c r="E284" s="82" t="s">
        <v>60</v>
      </c>
      <c r="F284" s="83"/>
      <c r="G284" s="84"/>
      <c r="H284" s="84"/>
      <c r="I284" s="84"/>
      <c r="J284" s="84"/>
      <c r="K284" s="84"/>
      <c r="L284" s="84"/>
      <c r="M284" s="42">
        <f t="shared" si="12"/>
        <v>0</v>
      </c>
      <c r="N284" s="89" t="s">
        <v>270</v>
      </c>
    </row>
    <row r="285" spans="1:14" ht="18" customHeight="1" x14ac:dyDescent="0.15">
      <c r="A285" s="87" t="s">
        <v>531</v>
      </c>
      <c r="B285" s="88"/>
      <c r="C285" s="82"/>
      <c r="D285" s="81"/>
      <c r="E285" s="82"/>
      <c r="F285" s="83"/>
      <c r="G285" s="84"/>
      <c r="H285" s="84"/>
      <c r="I285" s="84"/>
      <c r="J285" s="84"/>
      <c r="K285" s="84"/>
      <c r="L285" s="84"/>
      <c r="M285" s="42">
        <f t="shared" si="12"/>
        <v>0</v>
      </c>
      <c r="N285" s="89"/>
    </row>
    <row r="286" spans="1:14" ht="18" customHeight="1" x14ac:dyDescent="0.15">
      <c r="A286" s="87" t="s">
        <v>450</v>
      </c>
      <c r="B286" s="88"/>
      <c r="C286" s="82"/>
      <c r="D286" s="81">
        <v>1</v>
      </c>
      <c r="E286" s="82" t="s">
        <v>61</v>
      </c>
      <c r="F286" s="83"/>
      <c r="G286" s="84"/>
      <c r="H286" s="84"/>
      <c r="I286" s="84"/>
      <c r="J286" s="84"/>
      <c r="K286" s="84"/>
      <c r="L286" s="84"/>
      <c r="M286" s="42">
        <f t="shared" si="12"/>
        <v>0</v>
      </c>
      <c r="N286" s="89" t="s">
        <v>451</v>
      </c>
    </row>
    <row r="287" spans="1:14" ht="18" customHeight="1" x14ac:dyDescent="0.15">
      <c r="A287" s="87" t="s">
        <v>256</v>
      </c>
      <c r="B287" s="88" t="s">
        <v>452</v>
      </c>
      <c r="C287" s="82">
        <v>6</v>
      </c>
      <c r="D287" s="81">
        <v>1</v>
      </c>
      <c r="E287" s="82" t="s">
        <v>76</v>
      </c>
      <c r="F287" s="83"/>
      <c r="G287" s="84"/>
      <c r="H287" s="84"/>
      <c r="I287" s="84"/>
      <c r="J287" s="84"/>
      <c r="K287" s="84"/>
      <c r="L287" s="84"/>
      <c r="M287" s="42">
        <f t="shared" si="12"/>
        <v>0</v>
      </c>
      <c r="N287" s="89" t="s">
        <v>88</v>
      </c>
    </row>
    <row r="288" spans="1:14" ht="18" customHeight="1" x14ac:dyDescent="0.15">
      <c r="A288" s="87" t="s">
        <v>238</v>
      </c>
      <c r="B288" s="88" t="s">
        <v>453</v>
      </c>
      <c r="C288" s="82">
        <v>1</v>
      </c>
      <c r="D288" s="81">
        <v>1</v>
      </c>
      <c r="E288" s="82" t="s">
        <v>76</v>
      </c>
      <c r="F288" s="83"/>
      <c r="G288" s="84"/>
      <c r="H288" s="84"/>
      <c r="I288" s="84"/>
      <c r="J288" s="84"/>
      <c r="K288" s="84"/>
      <c r="L288" s="84"/>
      <c r="M288" s="42">
        <f t="shared" si="12"/>
        <v>0</v>
      </c>
      <c r="N288" s="89" t="s">
        <v>88</v>
      </c>
    </row>
    <row r="289" spans="1:14" ht="18" customHeight="1" x14ac:dyDescent="0.15">
      <c r="A289" s="87" t="s">
        <v>375</v>
      </c>
      <c r="B289" s="88" t="s">
        <v>454</v>
      </c>
      <c r="C289" s="82">
        <v>1</v>
      </c>
      <c r="D289" s="81">
        <v>1</v>
      </c>
      <c r="E289" s="82" t="s">
        <v>76</v>
      </c>
      <c r="F289" s="83"/>
      <c r="G289" s="84"/>
      <c r="H289" s="84"/>
      <c r="I289" s="84"/>
      <c r="J289" s="84"/>
      <c r="K289" s="84"/>
      <c r="L289" s="84"/>
      <c r="M289" s="42">
        <f t="shared" si="12"/>
        <v>0</v>
      </c>
      <c r="N289" s="89" t="s">
        <v>88</v>
      </c>
    </row>
    <row r="290" spans="1:14" ht="18" customHeight="1" x14ac:dyDescent="0.15">
      <c r="A290" s="87" t="s">
        <v>455</v>
      </c>
      <c r="B290" s="88" t="s">
        <v>456</v>
      </c>
      <c r="C290" s="82">
        <v>1</v>
      </c>
      <c r="D290" s="81">
        <v>1</v>
      </c>
      <c r="E290" s="82" t="s">
        <v>76</v>
      </c>
      <c r="F290" s="83"/>
      <c r="G290" s="84"/>
      <c r="H290" s="84"/>
      <c r="I290" s="84"/>
      <c r="J290" s="84"/>
      <c r="K290" s="84"/>
      <c r="L290" s="84"/>
      <c r="M290" s="42">
        <f t="shared" si="12"/>
        <v>0</v>
      </c>
      <c r="N290" s="89" t="s">
        <v>88</v>
      </c>
    </row>
    <row r="291" spans="1:14" ht="18" customHeight="1" x14ac:dyDescent="0.15">
      <c r="A291" s="87" t="s">
        <v>457</v>
      </c>
      <c r="B291" s="88" t="s">
        <v>458</v>
      </c>
      <c r="C291" s="82">
        <v>6</v>
      </c>
      <c r="D291" s="81">
        <v>1</v>
      </c>
      <c r="E291" s="82" t="s">
        <v>76</v>
      </c>
      <c r="F291" s="83"/>
      <c r="G291" s="84"/>
      <c r="H291" s="84"/>
      <c r="I291" s="84"/>
      <c r="J291" s="84"/>
      <c r="K291" s="84"/>
      <c r="L291" s="84"/>
      <c r="M291" s="42">
        <f t="shared" si="12"/>
        <v>0</v>
      </c>
      <c r="N291" s="89" t="s">
        <v>88</v>
      </c>
    </row>
    <row r="292" spans="1:14" ht="18" customHeight="1" x14ac:dyDescent="0.15">
      <c r="A292" s="87" t="s">
        <v>375</v>
      </c>
      <c r="B292" s="88" t="s">
        <v>459</v>
      </c>
      <c r="C292" s="82">
        <v>1</v>
      </c>
      <c r="D292" s="81">
        <v>1</v>
      </c>
      <c r="E292" s="82" t="s">
        <v>76</v>
      </c>
      <c r="F292" s="83"/>
      <c r="G292" s="84"/>
      <c r="H292" s="84"/>
      <c r="I292" s="84"/>
      <c r="J292" s="84"/>
      <c r="K292" s="84"/>
      <c r="L292" s="84"/>
      <c r="M292" s="42">
        <f t="shared" si="12"/>
        <v>0</v>
      </c>
      <c r="N292" s="89" t="s">
        <v>88</v>
      </c>
    </row>
    <row r="293" spans="1:14" ht="18" customHeight="1" x14ac:dyDescent="0.15">
      <c r="A293" s="87" t="s">
        <v>375</v>
      </c>
      <c r="B293" s="88" t="s">
        <v>460</v>
      </c>
      <c r="C293" s="82">
        <v>1</v>
      </c>
      <c r="D293" s="81">
        <v>1</v>
      </c>
      <c r="E293" s="82" t="s">
        <v>76</v>
      </c>
      <c r="F293" s="83"/>
      <c r="G293" s="84"/>
      <c r="H293" s="84"/>
      <c r="I293" s="84"/>
      <c r="J293" s="84"/>
      <c r="K293" s="84"/>
      <c r="L293" s="84"/>
      <c r="M293" s="42">
        <f t="shared" si="12"/>
        <v>0</v>
      </c>
      <c r="N293" s="89" t="s">
        <v>88</v>
      </c>
    </row>
    <row r="294" spans="1:14" ht="18" customHeight="1" x14ac:dyDescent="0.15">
      <c r="A294" s="87" t="s">
        <v>532</v>
      </c>
      <c r="B294" s="88"/>
      <c r="C294" s="82"/>
      <c r="D294" s="81"/>
      <c r="E294" s="82"/>
      <c r="F294" s="83"/>
      <c r="G294" s="84"/>
      <c r="H294" s="84"/>
      <c r="I294" s="84"/>
      <c r="J294" s="84"/>
      <c r="K294" s="84"/>
      <c r="L294" s="84"/>
      <c r="M294" s="42">
        <f t="shared" si="12"/>
        <v>0</v>
      </c>
      <c r="N294" s="89"/>
    </row>
    <row r="295" spans="1:14" ht="18" customHeight="1" x14ac:dyDescent="0.15">
      <c r="A295" s="87" t="s">
        <v>461</v>
      </c>
      <c r="B295" s="88"/>
      <c r="C295" s="82"/>
      <c r="D295" s="81">
        <v>1</v>
      </c>
      <c r="E295" s="82" t="s">
        <v>60</v>
      </c>
      <c r="F295" s="83"/>
      <c r="G295" s="84"/>
      <c r="H295" s="84"/>
      <c r="I295" s="84"/>
      <c r="J295" s="84"/>
      <c r="K295" s="84"/>
      <c r="L295" s="84"/>
      <c r="M295" s="42">
        <f t="shared" si="12"/>
        <v>0</v>
      </c>
      <c r="N295" s="89" t="s">
        <v>278</v>
      </c>
    </row>
    <row r="296" spans="1:14" ht="18" customHeight="1" x14ac:dyDescent="0.15">
      <c r="A296" s="87" t="s">
        <v>462</v>
      </c>
      <c r="B296" s="88" t="s">
        <v>463</v>
      </c>
      <c r="C296" s="82">
        <v>1</v>
      </c>
      <c r="D296" s="81">
        <v>1</v>
      </c>
      <c r="E296" s="82" t="s">
        <v>76</v>
      </c>
      <c r="F296" s="83"/>
      <c r="G296" s="84"/>
      <c r="H296" s="84"/>
      <c r="I296" s="84"/>
      <c r="J296" s="84"/>
      <c r="K296" s="84"/>
      <c r="L296" s="84"/>
      <c r="M296" s="42">
        <f t="shared" si="12"/>
        <v>0</v>
      </c>
      <c r="N296" s="89" t="s">
        <v>88</v>
      </c>
    </row>
    <row r="297" spans="1:14" ht="18" customHeight="1" x14ac:dyDescent="0.15">
      <c r="A297" s="87" t="s">
        <v>343</v>
      </c>
      <c r="B297" s="88" t="s">
        <v>464</v>
      </c>
      <c r="C297" s="82">
        <v>1</v>
      </c>
      <c r="D297" s="81">
        <v>1</v>
      </c>
      <c r="E297" s="82" t="s">
        <v>87</v>
      </c>
      <c r="F297" s="83"/>
      <c r="G297" s="84"/>
      <c r="H297" s="84"/>
      <c r="I297" s="84"/>
      <c r="J297" s="84"/>
      <c r="K297" s="84"/>
      <c r="L297" s="84"/>
      <c r="M297" s="42">
        <f t="shared" si="12"/>
        <v>0</v>
      </c>
      <c r="N297" s="89" t="s">
        <v>88</v>
      </c>
    </row>
    <row r="298" spans="1:14" ht="18" customHeight="1" x14ac:dyDescent="0.15">
      <c r="A298" s="87" t="s">
        <v>343</v>
      </c>
      <c r="B298" s="88" t="s">
        <v>465</v>
      </c>
      <c r="C298" s="82">
        <v>1</v>
      </c>
      <c r="D298" s="81">
        <v>1</v>
      </c>
      <c r="E298" s="82" t="s">
        <v>87</v>
      </c>
      <c r="F298" s="83"/>
      <c r="G298" s="84"/>
      <c r="H298" s="84"/>
      <c r="I298" s="84"/>
      <c r="J298" s="84"/>
      <c r="K298" s="84"/>
      <c r="L298" s="84"/>
      <c r="M298" s="42">
        <f t="shared" si="12"/>
        <v>0</v>
      </c>
      <c r="N298" s="89" t="s">
        <v>88</v>
      </c>
    </row>
    <row r="299" spans="1:14" ht="18" customHeight="1" x14ac:dyDescent="0.15">
      <c r="A299" s="87" t="s">
        <v>343</v>
      </c>
      <c r="B299" s="88" t="s">
        <v>466</v>
      </c>
      <c r="C299" s="82">
        <v>2</v>
      </c>
      <c r="D299" s="81">
        <v>1</v>
      </c>
      <c r="E299" s="82" t="s">
        <v>87</v>
      </c>
      <c r="F299" s="83"/>
      <c r="G299" s="84"/>
      <c r="H299" s="84"/>
      <c r="I299" s="84"/>
      <c r="J299" s="84"/>
      <c r="K299" s="84"/>
      <c r="L299" s="84"/>
      <c r="M299" s="42">
        <f t="shared" si="12"/>
        <v>0</v>
      </c>
      <c r="N299" s="89" t="s">
        <v>88</v>
      </c>
    </row>
    <row r="300" spans="1:14" ht="18" customHeight="1" x14ac:dyDescent="0.15">
      <c r="A300" s="87" t="s">
        <v>467</v>
      </c>
      <c r="B300" s="88" t="s">
        <v>468</v>
      </c>
      <c r="C300" s="82">
        <v>4</v>
      </c>
      <c r="D300" s="81">
        <v>1</v>
      </c>
      <c r="E300" s="82" t="s">
        <v>87</v>
      </c>
      <c r="F300" s="83"/>
      <c r="G300" s="84"/>
      <c r="H300" s="84"/>
      <c r="I300" s="84"/>
      <c r="J300" s="84"/>
      <c r="K300" s="84"/>
      <c r="L300" s="84"/>
      <c r="M300" s="42">
        <f>G300+I300+K300</f>
        <v>0</v>
      </c>
      <c r="N300" s="89" t="s">
        <v>88</v>
      </c>
    </row>
    <row r="301" spans="1:14" ht="18" customHeight="1" x14ac:dyDescent="0.15">
      <c r="A301" s="87" t="s">
        <v>343</v>
      </c>
      <c r="B301" s="88" t="s">
        <v>469</v>
      </c>
      <c r="C301" s="82">
        <v>4</v>
      </c>
      <c r="D301" s="81">
        <v>1</v>
      </c>
      <c r="E301" s="82" t="s">
        <v>87</v>
      </c>
      <c r="F301" s="83"/>
      <c r="G301" s="84"/>
      <c r="H301" s="84"/>
      <c r="I301" s="84"/>
      <c r="J301" s="84"/>
      <c r="K301" s="84"/>
      <c r="L301" s="84"/>
      <c r="M301" s="42">
        <f>G301+I301+K301</f>
        <v>0</v>
      </c>
      <c r="N301" s="89" t="s">
        <v>88</v>
      </c>
    </row>
    <row r="302" spans="1:14" ht="18" customHeight="1" x14ac:dyDescent="0.15">
      <c r="A302" s="87" t="s">
        <v>343</v>
      </c>
      <c r="B302" s="88" t="s">
        <v>470</v>
      </c>
      <c r="C302" s="82">
        <v>2</v>
      </c>
      <c r="D302" s="81">
        <v>1</v>
      </c>
      <c r="E302" s="82" t="s">
        <v>87</v>
      </c>
      <c r="F302" s="83"/>
      <c r="G302" s="84"/>
      <c r="H302" s="84"/>
      <c r="I302" s="84"/>
      <c r="J302" s="84"/>
      <c r="K302" s="84"/>
      <c r="L302" s="84"/>
      <c r="M302" s="42">
        <f>G302+I302+K302</f>
        <v>0</v>
      </c>
      <c r="N302" s="89" t="s">
        <v>88</v>
      </c>
    </row>
    <row r="303" spans="1:14" ht="18" customHeight="1" x14ac:dyDescent="0.15">
      <c r="A303" s="87" t="s">
        <v>533</v>
      </c>
      <c r="B303" s="88"/>
      <c r="C303" s="82"/>
      <c r="D303" s="81">
        <v>1</v>
      </c>
      <c r="E303" s="82" t="s">
        <v>60</v>
      </c>
      <c r="F303" s="83"/>
      <c r="G303" s="84"/>
      <c r="H303" s="84"/>
      <c r="I303" s="84"/>
      <c r="J303" s="84"/>
      <c r="K303" s="84"/>
      <c r="L303" s="84"/>
      <c r="M303" s="42">
        <f t="shared" ref="M303:M306" si="13">G303+I303+K303</f>
        <v>0</v>
      </c>
      <c r="N303" s="89" t="s">
        <v>274</v>
      </c>
    </row>
    <row r="304" spans="1:14" ht="18" customHeight="1" x14ac:dyDescent="0.15">
      <c r="A304" s="87" t="s">
        <v>294</v>
      </c>
      <c r="B304" s="88" t="s">
        <v>471</v>
      </c>
      <c r="C304" s="82">
        <v>1</v>
      </c>
      <c r="D304" s="81">
        <v>1</v>
      </c>
      <c r="E304" s="82" t="s">
        <v>76</v>
      </c>
      <c r="F304" s="83"/>
      <c r="G304" s="84"/>
      <c r="H304" s="84"/>
      <c r="I304" s="84"/>
      <c r="J304" s="84"/>
      <c r="K304" s="84"/>
      <c r="L304" s="84"/>
      <c r="M304" s="42">
        <f t="shared" si="13"/>
        <v>0</v>
      </c>
      <c r="N304" s="89" t="s">
        <v>88</v>
      </c>
    </row>
    <row r="305" spans="1:14" ht="18" customHeight="1" x14ac:dyDescent="0.15">
      <c r="A305" s="87" t="s">
        <v>294</v>
      </c>
      <c r="B305" s="88" t="s">
        <v>472</v>
      </c>
      <c r="C305" s="82">
        <v>1</v>
      </c>
      <c r="D305" s="81">
        <v>1</v>
      </c>
      <c r="E305" s="82" t="s">
        <v>76</v>
      </c>
      <c r="F305" s="83"/>
      <c r="G305" s="84"/>
      <c r="H305" s="84"/>
      <c r="I305" s="84"/>
      <c r="J305" s="84"/>
      <c r="K305" s="84"/>
      <c r="L305" s="84"/>
      <c r="M305" s="42">
        <f t="shared" si="13"/>
        <v>0</v>
      </c>
      <c r="N305" s="89" t="s">
        <v>88</v>
      </c>
    </row>
    <row r="306" spans="1:14" ht="18" customHeight="1" x14ac:dyDescent="0.15">
      <c r="A306" s="87" t="s">
        <v>473</v>
      </c>
      <c r="B306" s="88" t="s">
        <v>474</v>
      </c>
      <c r="C306" s="82">
        <v>1</v>
      </c>
      <c r="D306" s="81">
        <v>1</v>
      </c>
      <c r="E306" s="82" t="s">
        <v>76</v>
      </c>
      <c r="F306" s="83"/>
      <c r="G306" s="84"/>
      <c r="H306" s="84"/>
      <c r="I306" s="84"/>
      <c r="J306" s="84"/>
      <c r="K306" s="84"/>
      <c r="L306" s="84"/>
      <c r="M306" s="42">
        <f t="shared" si="13"/>
        <v>0</v>
      </c>
      <c r="N306" s="89" t="s">
        <v>88</v>
      </c>
    </row>
    <row r="307" spans="1:14" ht="18" customHeight="1" x14ac:dyDescent="0.15">
      <c r="A307" s="87" t="s">
        <v>475</v>
      </c>
      <c r="B307" s="88" t="s">
        <v>476</v>
      </c>
      <c r="C307" s="82">
        <v>2</v>
      </c>
      <c r="D307" s="81">
        <v>1</v>
      </c>
      <c r="E307" s="82" t="s">
        <v>76</v>
      </c>
      <c r="F307" s="83"/>
      <c r="G307" s="84"/>
      <c r="H307" s="84"/>
      <c r="I307" s="84"/>
      <c r="J307" s="84"/>
      <c r="K307" s="84"/>
      <c r="L307" s="84"/>
      <c r="M307" s="42">
        <f>G307+I307+K307</f>
        <v>0</v>
      </c>
      <c r="N307" s="89" t="s">
        <v>88</v>
      </c>
    </row>
    <row r="308" spans="1:14" ht="18" customHeight="1" x14ac:dyDescent="0.15">
      <c r="A308" s="87" t="s">
        <v>294</v>
      </c>
      <c r="B308" s="88" t="s">
        <v>477</v>
      </c>
      <c r="C308" s="82">
        <v>1</v>
      </c>
      <c r="D308" s="81">
        <v>1</v>
      </c>
      <c r="E308" s="82" t="s">
        <v>76</v>
      </c>
      <c r="F308" s="83"/>
      <c r="G308" s="84"/>
      <c r="H308" s="84"/>
      <c r="I308" s="84"/>
      <c r="J308" s="84"/>
      <c r="K308" s="84"/>
      <c r="L308" s="84"/>
      <c r="M308" s="42">
        <f>G308+I308+K308</f>
        <v>0</v>
      </c>
      <c r="N308" s="89" t="s">
        <v>88</v>
      </c>
    </row>
    <row r="309" spans="1:14" ht="18" customHeight="1" x14ac:dyDescent="0.15">
      <c r="A309" s="87" t="s">
        <v>294</v>
      </c>
      <c r="B309" s="88" t="s">
        <v>478</v>
      </c>
      <c r="C309" s="82">
        <v>1</v>
      </c>
      <c r="D309" s="81">
        <v>1</v>
      </c>
      <c r="E309" s="82" t="s">
        <v>76</v>
      </c>
      <c r="F309" s="83"/>
      <c r="G309" s="84"/>
      <c r="H309" s="84"/>
      <c r="I309" s="84"/>
      <c r="J309" s="84"/>
      <c r="K309" s="84"/>
      <c r="L309" s="84"/>
      <c r="M309" s="42">
        <f>G309+I309+K309</f>
        <v>0</v>
      </c>
      <c r="N309" s="89" t="s">
        <v>88</v>
      </c>
    </row>
    <row r="310" spans="1:14" ht="18" customHeight="1" x14ac:dyDescent="0.15">
      <c r="A310" s="87" t="s">
        <v>475</v>
      </c>
      <c r="B310" s="88" t="s">
        <v>479</v>
      </c>
      <c r="C310" s="82">
        <v>2</v>
      </c>
      <c r="D310" s="81">
        <v>1</v>
      </c>
      <c r="E310" s="82" t="s">
        <v>76</v>
      </c>
      <c r="F310" s="83"/>
      <c r="G310" s="84"/>
      <c r="H310" s="84"/>
      <c r="I310" s="84"/>
      <c r="J310" s="84"/>
      <c r="K310" s="84"/>
      <c r="L310" s="84"/>
      <c r="M310" s="42">
        <f>G310+I310+K310</f>
        <v>0</v>
      </c>
      <c r="N310" s="89" t="s">
        <v>88</v>
      </c>
    </row>
    <row r="311" spans="1:14" ht="18" customHeight="1" x14ac:dyDescent="0.15">
      <c r="A311" s="87" t="s">
        <v>534</v>
      </c>
      <c r="B311" s="88"/>
      <c r="C311" s="82"/>
      <c r="D311" s="81">
        <v>1</v>
      </c>
      <c r="E311" s="82" t="s">
        <v>60</v>
      </c>
      <c r="F311" s="83"/>
      <c r="G311" s="84"/>
      <c r="H311" s="84"/>
      <c r="I311" s="84"/>
      <c r="J311" s="84"/>
      <c r="K311" s="84"/>
      <c r="L311" s="84"/>
      <c r="M311" s="42">
        <f t="shared" ref="M311:M314" si="14">G311+I311+K311</f>
        <v>0</v>
      </c>
      <c r="N311" s="96" t="s">
        <v>280</v>
      </c>
    </row>
    <row r="312" spans="1:14" ht="18" customHeight="1" x14ac:dyDescent="0.15">
      <c r="A312" s="87" t="s">
        <v>535</v>
      </c>
      <c r="B312" s="98"/>
      <c r="C312" s="99"/>
      <c r="D312" s="81">
        <v>1</v>
      </c>
      <c r="E312" s="100" t="s">
        <v>72</v>
      </c>
      <c r="F312" s="84"/>
      <c r="G312" s="84"/>
      <c r="H312" s="84"/>
      <c r="I312" s="84"/>
      <c r="J312" s="84"/>
      <c r="K312" s="84"/>
      <c r="L312" s="84"/>
      <c r="M312" s="42">
        <f t="shared" si="14"/>
        <v>0</v>
      </c>
      <c r="N312" s="96" t="s">
        <v>297</v>
      </c>
    </row>
    <row r="313" spans="1:14" ht="18" customHeight="1" x14ac:dyDescent="0.15">
      <c r="A313" s="87" t="s">
        <v>536</v>
      </c>
      <c r="B313" s="88"/>
      <c r="C313" s="82"/>
      <c r="D313" s="81">
        <v>1</v>
      </c>
      <c r="E313" s="82" t="s">
        <v>60</v>
      </c>
      <c r="F313" s="83"/>
      <c r="G313" s="84"/>
      <c r="H313" s="84"/>
      <c r="I313" s="84"/>
      <c r="J313" s="84"/>
      <c r="K313" s="84"/>
      <c r="L313" s="84"/>
      <c r="M313" s="42">
        <f t="shared" si="14"/>
        <v>0</v>
      </c>
      <c r="N313" s="96" t="s">
        <v>299</v>
      </c>
    </row>
    <row r="314" spans="1:14" ht="18" customHeight="1" x14ac:dyDescent="0.15">
      <c r="A314" s="87" t="s">
        <v>537</v>
      </c>
      <c r="B314" s="88"/>
      <c r="C314" s="82"/>
      <c r="D314" s="81">
        <v>1</v>
      </c>
      <c r="E314" s="82" t="s">
        <v>60</v>
      </c>
      <c r="F314" s="83"/>
      <c r="G314" s="84"/>
      <c r="H314" s="84"/>
      <c r="I314" s="84"/>
      <c r="J314" s="84"/>
      <c r="K314" s="84"/>
      <c r="L314" s="84"/>
      <c r="M314" s="42">
        <f t="shared" si="14"/>
        <v>0</v>
      </c>
      <c r="N314" s="96" t="s">
        <v>301</v>
      </c>
    </row>
    <row r="315" spans="1:14" ht="18" customHeight="1" x14ac:dyDescent="0.15">
      <c r="A315" s="87"/>
      <c r="B315" s="88"/>
      <c r="C315" s="82"/>
      <c r="D315" s="81"/>
      <c r="E315" s="82"/>
      <c r="F315" s="83"/>
      <c r="G315" s="84"/>
      <c r="H315" s="84"/>
      <c r="I315" s="84"/>
      <c r="J315" s="84"/>
      <c r="K315" s="84"/>
      <c r="L315" s="84"/>
      <c r="M315" s="42"/>
      <c r="N315" s="96"/>
    </row>
    <row r="316" spans="1:14" ht="18" customHeight="1" x14ac:dyDescent="0.15">
      <c r="A316" s="87"/>
      <c r="B316" s="88"/>
      <c r="C316" s="82"/>
      <c r="D316" s="81"/>
      <c r="E316" s="82"/>
      <c r="F316" s="83"/>
      <c r="G316" s="84"/>
      <c r="H316" s="84"/>
      <c r="I316" s="84"/>
      <c r="J316" s="84"/>
      <c r="K316" s="84"/>
      <c r="L316" s="84"/>
      <c r="M316" s="42"/>
      <c r="N316" s="96"/>
    </row>
    <row r="317" spans="1:14" ht="18" customHeight="1" x14ac:dyDescent="0.15">
      <c r="A317" s="101" t="s">
        <v>302</v>
      </c>
      <c r="B317" s="102"/>
      <c r="C317" s="103"/>
      <c r="D317" s="103"/>
      <c r="E317" s="104"/>
      <c r="F317" s="105"/>
      <c r="G317" s="106"/>
      <c r="H317" s="106"/>
      <c r="I317" s="106"/>
      <c r="J317" s="106"/>
      <c r="K317" s="106"/>
      <c r="L317" s="107"/>
      <c r="M317" s="77">
        <f t="shared" ref="M317:M332" si="15">G317+I317+K317</f>
        <v>0</v>
      </c>
      <c r="N317" s="108"/>
    </row>
    <row r="318" spans="1:14" ht="18" customHeight="1" x14ac:dyDescent="0.15">
      <c r="A318" s="139" t="s">
        <v>303</v>
      </c>
      <c r="B318" s="140"/>
      <c r="C318" s="120"/>
      <c r="D318" s="120"/>
      <c r="E318" s="121"/>
      <c r="F318" s="122"/>
      <c r="G318" s="123"/>
      <c r="H318" s="123"/>
      <c r="I318" s="123"/>
      <c r="J318" s="123"/>
      <c r="K318" s="123"/>
      <c r="L318" s="141"/>
      <c r="M318" s="124">
        <f t="shared" si="15"/>
        <v>0</v>
      </c>
      <c r="N318" s="125"/>
    </row>
    <row r="319" spans="1:14" ht="18" customHeight="1" x14ac:dyDescent="0.15">
      <c r="A319" s="90" t="s">
        <v>304</v>
      </c>
      <c r="B319" s="88" t="s">
        <v>305</v>
      </c>
      <c r="C319" s="81">
        <v>1</v>
      </c>
      <c r="D319" s="81">
        <v>1</v>
      </c>
      <c r="E319" s="82" t="s">
        <v>60</v>
      </c>
      <c r="F319" s="83"/>
      <c r="G319" s="84"/>
      <c r="H319" s="84"/>
      <c r="I319" s="84"/>
      <c r="J319" s="84"/>
      <c r="K319" s="84"/>
      <c r="L319" s="84"/>
      <c r="M319" s="42">
        <f t="shared" si="15"/>
        <v>0</v>
      </c>
      <c r="N319" s="89" t="s">
        <v>306</v>
      </c>
    </row>
    <row r="320" spans="1:14" ht="18" customHeight="1" x14ac:dyDescent="0.15">
      <c r="A320" s="87" t="s">
        <v>481</v>
      </c>
      <c r="B320" s="88" t="s">
        <v>307</v>
      </c>
      <c r="C320" s="109">
        <v>1</v>
      </c>
      <c r="D320" s="81">
        <v>1</v>
      </c>
      <c r="E320" s="82" t="s">
        <v>87</v>
      </c>
      <c r="F320" s="83"/>
      <c r="G320" s="84"/>
      <c r="H320" s="84"/>
      <c r="I320" s="84"/>
      <c r="J320" s="84"/>
      <c r="K320" s="84"/>
      <c r="L320" s="84"/>
      <c r="M320" s="42">
        <f>G320+I320+K320</f>
        <v>0</v>
      </c>
      <c r="N320" s="86" t="s">
        <v>308</v>
      </c>
    </row>
    <row r="321" spans="1:14" ht="18" customHeight="1" x14ac:dyDescent="0.15">
      <c r="A321" s="87" t="s">
        <v>485</v>
      </c>
      <c r="B321" s="88" t="s">
        <v>486</v>
      </c>
      <c r="C321" s="109">
        <v>3</v>
      </c>
      <c r="D321" s="81">
        <v>1</v>
      </c>
      <c r="E321" s="82" t="s">
        <v>87</v>
      </c>
      <c r="F321" s="83"/>
      <c r="G321" s="84"/>
      <c r="H321" s="84"/>
      <c r="I321" s="84"/>
      <c r="J321" s="84"/>
      <c r="K321" s="84"/>
      <c r="L321" s="84"/>
      <c r="M321" s="42">
        <f t="shared" si="15"/>
        <v>0</v>
      </c>
      <c r="N321" s="86" t="s">
        <v>308</v>
      </c>
    </row>
    <row r="322" spans="1:14" ht="18" customHeight="1" x14ac:dyDescent="0.15">
      <c r="A322" s="87" t="s">
        <v>309</v>
      </c>
      <c r="B322" s="88" t="s">
        <v>484</v>
      </c>
      <c r="C322" s="109">
        <v>3</v>
      </c>
      <c r="D322" s="81">
        <v>1</v>
      </c>
      <c r="E322" s="82" t="s">
        <v>87</v>
      </c>
      <c r="F322" s="83"/>
      <c r="G322" s="84"/>
      <c r="H322" s="84"/>
      <c r="I322" s="84"/>
      <c r="J322" s="84"/>
      <c r="K322" s="84"/>
      <c r="L322" s="84"/>
      <c r="M322" s="42">
        <f t="shared" si="15"/>
        <v>0</v>
      </c>
      <c r="N322" s="86" t="s">
        <v>308</v>
      </c>
    </row>
    <row r="323" spans="1:14" ht="18" customHeight="1" x14ac:dyDescent="0.15">
      <c r="A323" s="87" t="s">
        <v>310</v>
      </c>
      <c r="B323" s="88" t="s">
        <v>311</v>
      </c>
      <c r="C323" s="109">
        <v>10</v>
      </c>
      <c r="D323" s="81">
        <v>1</v>
      </c>
      <c r="E323" s="82" t="s">
        <v>87</v>
      </c>
      <c r="F323" s="83"/>
      <c r="G323" s="84"/>
      <c r="H323" s="84"/>
      <c r="I323" s="84"/>
      <c r="J323" s="84"/>
      <c r="K323" s="84"/>
      <c r="L323" s="84"/>
      <c r="M323" s="42">
        <f t="shared" si="15"/>
        <v>0</v>
      </c>
      <c r="N323" s="86" t="s">
        <v>308</v>
      </c>
    </row>
    <row r="324" spans="1:14" ht="18" customHeight="1" x14ac:dyDescent="0.15">
      <c r="A324" s="87" t="s">
        <v>313</v>
      </c>
      <c r="B324" s="88" t="s">
        <v>314</v>
      </c>
      <c r="C324" s="109">
        <v>72</v>
      </c>
      <c r="D324" s="81">
        <v>1</v>
      </c>
      <c r="E324" s="82" t="s">
        <v>315</v>
      </c>
      <c r="F324" s="83"/>
      <c r="G324" s="84"/>
      <c r="H324" s="84"/>
      <c r="I324" s="84"/>
      <c r="J324" s="84"/>
      <c r="K324" s="84"/>
      <c r="L324" s="84"/>
      <c r="M324" s="42">
        <f t="shared" si="15"/>
        <v>0</v>
      </c>
      <c r="N324" s="86" t="s">
        <v>308</v>
      </c>
    </row>
    <row r="325" spans="1:14" ht="18" customHeight="1" x14ac:dyDescent="0.15">
      <c r="A325" s="87" t="s">
        <v>313</v>
      </c>
      <c r="B325" s="88" t="s">
        <v>316</v>
      </c>
      <c r="C325" s="109">
        <v>72</v>
      </c>
      <c r="D325" s="81">
        <v>1</v>
      </c>
      <c r="E325" s="82" t="s">
        <v>315</v>
      </c>
      <c r="F325" s="83"/>
      <c r="G325" s="84"/>
      <c r="H325" s="84"/>
      <c r="I325" s="84"/>
      <c r="J325" s="84"/>
      <c r="K325" s="84"/>
      <c r="L325" s="84"/>
      <c r="M325" s="42">
        <f t="shared" si="15"/>
        <v>0</v>
      </c>
      <c r="N325" s="86" t="s">
        <v>308</v>
      </c>
    </row>
    <row r="326" spans="1:14" ht="18" customHeight="1" x14ac:dyDescent="0.15">
      <c r="A326" s="87" t="s">
        <v>317</v>
      </c>
      <c r="B326" s="142" t="s">
        <v>501</v>
      </c>
      <c r="C326" s="109">
        <v>1</v>
      </c>
      <c r="D326" s="81">
        <v>1</v>
      </c>
      <c r="E326" s="82" t="s">
        <v>318</v>
      </c>
      <c r="F326" s="83"/>
      <c r="G326" s="84"/>
      <c r="H326" s="84"/>
      <c r="I326" s="84"/>
      <c r="J326" s="84"/>
      <c r="K326" s="84"/>
      <c r="L326" s="84"/>
      <c r="M326" s="42">
        <f t="shared" si="15"/>
        <v>0</v>
      </c>
      <c r="N326" s="86" t="s">
        <v>308</v>
      </c>
    </row>
    <row r="327" spans="1:14" ht="18" customHeight="1" x14ac:dyDescent="0.15">
      <c r="A327" s="87" t="s">
        <v>319</v>
      </c>
      <c r="B327" s="142" t="s">
        <v>490</v>
      </c>
      <c r="C327" s="109">
        <v>1</v>
      </c>
      <c r="D327" s="81">
        <v>1</v>
      </c>
      <c r="E327" s="82" t="s">
        <v>312</v>
      </c>
      <c r="F327" s="83"/>
      <c r="G327" s="84"/>
      <c r="H327" s="84"/>
      <c r="I327" s="84"/>
      <c r="J327" s="84"/>
      <c r="K327" s="84"/>
      <c r="L327" s="84"/>
      <c r="M327" s="42">
        <f t="shared" si="15"/>
        <v>0</v>
      </c>
      <c r="N327" s="86" t="s">
        <v>308</v>
      </c>
    </row>
    <row r="328" spans="1:14" ht="18" customHeight="1" x14ac:dyDescent="0.15">
      <c r="A328" s="90" t="s">
        <v>320</v>
      </c>
      <c r="B328" s="88" t="s">
        <v>305</v>
      </c>
      <c r="C328" s="81">
        <v>1</v>
      </c>
      <c r="D328" s="81">
        <v>1</v>
      </c>
      <c r="E328" s="82" t="s">
        <v>60</v>
      </c>
      <c r="F328" s="83"/>
      <c r="G328" s="84"/>
      <c r="H328" s="84"/>
      <c r="I328" s="84"/>
      <c r="J328" s="84"/>
      <c r="K328" s="84"/>
      <c r="L328" s="84"/>
      <c r="M328" s="42">
        <f t="shared" si="15"/>
        <v>0</v>
      </c>
      <c r="N328" s="89" t="s">
        <v>321</v>
      </c>
    </row>
    <row r="329" spans="1:14" ht="18" customHeight="1" x14ac:dyDescent="0.15">
      <c r="A329" s="90" t="s">
        <v>322</v>
      </c>
      <c r="B329" s="88" t="s">
        <v>305</v>
      </c>
      <c r="C329" s="81">
        <v>1</v>
      </c>
      <c r="D329" s="81">
        <v>1</v>
      </c>
      <c r="E329" s="82" t="s">
        <v>60</v>
      </c>
      <c r="F329" s="83"/>
      <c r="G329" s="84"/>
      <c r="H329" s="84"/>
      <c r="I329" s="84"/>
      <c r="J329" s="84"/>
      <c r="K329" s="84"/>
      <c r="L329" s="84"/>
      <c r="M329" s="42">
        <f t="shared" si="15"/>
        <v>0</v>
      </c>
      <c r="N329" s="89"/>
    </row>
    <row r="330" spans="1:14" ht="18" customHeight="1" x14ac:dyDescent="0.15">
      <c r="A330" s="87" t="s">
        <v>502</v>
      </c>
      <c r="B330" s="88" t="s">
        <v>324</v>
      </c>
      <c r="C330" s="82">
        <v>108</v>
      </c>
      <c r="D330" s="82">
        <v>1</v>
      </c>
      <c r="E330" s="82" t="s">
        <v>325</v>
      </c>
      <c r="F330" s="84"/>
      <c r="G330" s="84"/>
      <c r="H330" s="84"/>
      <c r="I330" s="84"/>
      <c r="J330" s="84"/>
      <c r="K330" s="84"/>
      <c r="L330" s="84"/>
      <c r="M330" s="42">
        <f t="shared" si="15"/>
        <v>0</v>
      </c>
      <c r="N330" s="86" t="s">
        <v>326</v>
      </c>
    </row>
    <row r="331" spans="1:14" ht="18" customHeight="1" x14ac:dyDescent="0.15">
      <c r="A331" s="87" t="s">
        <v>327</v>
      </c>
      <c r="B331" s="88" t="s">
        <v>503</v>
      </c>
      <c r="C331" s="82">
        <v>108</v>
      </c>
      <c r="D331" s="82">
        <v>1</v>
      </c>
      <c r="E331" s="82" t="s">
        <v>325</v>
      </c>
      <c r="F331" s="84"/>
      <c r="G331" s="84"/>
      <c r="H331" s="84"/>
      <c r="I331" s="84"/>
      <c r="J331" s="84"/>
      <c r="K331" s="84"/>
      <c r="L331" s="84"/>
      <c r="M331" s="42">
        <f t="shared" si="15"/>
        <v>0</v>
      </c>
      <c r="N331" s="86" t="s">
        <v>328</v>
      </c>
    </row>
    <row r="332" spans="1:14" ht="18" customHeight="1" x14ac:dyDescent="0.15">
      <c r="A332" s="159" t="s">
        <v>504</v>
      </c>
      <c r="B332" s="88" t="s">
        <v>505</v>
      </c>
      <c r="C332" s="82">
        <v>108</v>
      </c>
      <c r="D332" s="82">
        <v>1</v>
      </c>
      <c r="E332" s="82" t="s">
        <v>325</v>
      </c>
      <c r="F332" s="84"/>
      <c r="G332" s="84"/>
      <c r="H332" s="84"/>
      <c r="I332" s="84"/>
      <c r="J332" s="84"/>
      <c r="K332" s="84"/>
      <c r="L332" s="84"/>
      <c r="M332" s="42">
        <f t="shared" si="15"/>
        <v>0</v>
      </c>
      <c r="N332" s="86" t="s">
        <v>329</v>
      </c>
    </row>
    <row r="333" spans="1:14" ht="18" customHeight="1" x14ac:dyDescent="0.15">
      <c r="A333" s="87" t="s">
        <v>330</v>
      </c>
      <c r="B333" s="88"/>
      <c r="C333" s="81"/>
      <c r="D333" s="81"/>
      <c r="E333" s="82"/>
      <c r="F333" s="84"/>
      <c r="G333" s="145"/>
      <c r="H333" s="84"/>
      <c r="I333" s="84"/>
      <c r="J333" s="84"/>
      <c r="K333" s="84"/>
      <c r="L333" s="110"/>
      <c r="M333" s="145">
        <f>G333+I333+K333</f>
        <v>0</v>
      </c>
      <c r="N333" s="86"/>
    </row>
    <row r="334" spans="1:14" ht="18" customHeight="1" x14ac:dyDescent="0.15">
      <c r="A334" s="87" t="s">
        <v>331</v>
      </c>
      <c r="B334" s="88" t="s">
        <v>332</v>
      </c>
      <c r="C334" s="81">
        <v>690</v>
      </c>
      <c r="D334" s="81">
        <v>1</v>
      </c>
      <c r="E334" s="82" t="s">
        <v>333</v>
      </c>
      <c r="F334" s="144"/>
      <c r="G334" s="145"/>
      <c r="H334" s="84"/>
      <c r="I334" s="84"/>
      <c r="J334" s="84"/>
      <c r="K334" s="84"/>
      <c r="L334" s="84"/>
      <c r="M334" s="145">
        <f>G334+I334+K334</f>
        <v>0</v>
      </c>
      <c r="N334" s="111" t="s">
        <v>506</v>
      </c>
    </row>
    <row r="335" spans="1:14" ht="18" customHeight="1" x14ac:dyDescent="0.15">
      <c r="A335" s="90" t="s">
        <v>334</v>
      </c>
      <c r="B335" s="88"/>
      <c r="C335" s="81"/>
      <c r="D335" s="81"/>
      <c r="E335" s="82"/>
      <c r="F335" s="83"/>
      <c r="G335" s="84"/>
      <c r="H335" s="84"/>
      <c r="I335" s="84"/>
      <c r="J335" s="84"/>
      <c r="K335" s="84"/>
      <c r="L335" s="84"/>
      <c r="M335" s="42">
        <f>SUM(K335,I335,G335)</f>
        <v>0</v>
      </c>
      <c r="N335" s="89"/>
    </row>
    <row r="336" spans="1:14" ht="18" customHeight="1" x14ac:dyDescent="0.15">
      <c r="A336" s="87" t="s">
        <v>323</v>
      </c>
      <c r="B336" s="88" t="s">
        <v>324</v>
      </c>
      <c r="C336" s="81">
        <v>196</v>
      </c>
      <c r="D336" s="81">
        <v>1</v>
      </c>
      <c r="E336" s="82" t="s">
        <v>325</v>
      </c>
      <c r="F336" s="83"/>
      <c r="G336" s="84"/>
      <c r="H336" s="84"/>
      <c r="I336" s="84"/>
      <c r="J336" s="84"/>
      <c r="K336" s="84"/>
      <c r="L336" s="84"/>
      <c r="M336" s="42">
        <f>SUM(K336,I336,G336)</f>
        <v>0</v>
      </c>
      <c r="N336" s="86" t="s">
        <v>326</v>
      </c>
    </row>
    <row r="337" spans="1:18" ht="18" customHeight="1" x14ac:dyDescent="0.15">
      <c r="A337" s="87" t="s">
        <v>327</v>
      </c>
      <c r="B337" s="88" t="s">
        <v>503</v>
      </c>
      <c r="C337" s="81">
        <v>196</v>
      </c>
      <c r="D337" s="81">
        <v>1</v>
      </c>
      <c r="E337" s="82" t="s">
        <v>325</v>
      </c>
      <c r="F337" s="83"/>
      <c r="G337" s="84"/>
      <c r="H337" s="84"/>
      <c r="I337" s="84"/>
      <c r="J337" s="84"/>
      <c r="K337" s="84"/>
      <c r="L337" s="84"/>
      <c r="M337" s="42">
        <f>SUM(K337,I337,G337)</f>
        <v>0</v>
      </c>
      <c r="N337" s="86" t="s">
        <v>328</v>
      </c>
    </row>
    <row r="338" spans="1:18" ht="18" customHeight="1" x14ac:dyDescent="0.15">
      <c r="A338" s="159" t="s">
        <v>504</v>
      </c>
      <c r="B338" s="88" t="s">
        <v>505</v>
      </c>
      <c r="C338" s="113">
        <v>196</v>
      </c>
      <c r="D338" s="113">
        <v>1</v>
      </c>
      <c r="E338" s="114"/>
      <c r="F338" s="115"/>
      <c r="G338" s="116"/>
      <c r="H338" s="84"/>
      <c r="I338" s="84"/>
      <c r="J338" s="84"/>
      <c r="K338" s="84"/>
      <c r="L338" s="84"/>
      <c r="M338" s="42">
        <f>SUM(K338,I338,G338)</f>
        <v>0</v>
      </c>
      <c r="N338" s="86" t="s">
        <v>328</v>
      </c>
    </row>
    <row r="339" spans="1:18" ht="18" customHeight="1" x14ac:dyDescent="0.15">
      <c r="A339" s="139" t="s">
        <v>495</v>
      </c>
      <c r="B339" s="140"/>
      <c r="C339" s="120">
        <v>1</v>
      </c>
      <c r="D339" s="120">
        <v>1</v>
      </c>
      <c r="E339" s="121" t="s">
        <v>61</v>
      </c>
      <c r="F339" s="122"/>
      <c r="G339" s="123"/>
      <c r="H339" s="123"/>
      <c r="I339" s="123"/>
      <c r="J339" s="123"/>
      <c r="K339" s="123"/>
      <c r="L339" s="141"/>
      <c r="M339" s="124">
        <f t="shared" ref="M339:M353" si="16">G339+I339+K339</f>
        <v>0</v>
      </c>
      <c r="N339" s="125"/>
    </row>
    <row r="340" spans="1:18" ht="18" customHeight="1" x14ac:dyDescent="0.15">
      <c r="A340" s="90" t="s">
        <v>496</v>
      </c>
      <c r="B340" s="88" t="s">
        <v>480</v>
      </c>
      <c r="C340" s="81">
        <v>1</v>
      </c>
      <c r="D340" s="81">
        <v>1</v>
      </c>
      <c r="E340" s="82" t="s">
        <v>60</v>
      </c>
      <c r="F340" s="83"/>
      <c r="G340" s="84"/>
      <c r="H340" s="84"/>
      <c r="I340" s="84"/>
      <c r="J340" s="84"/>
      <c r="K340" s="84"/>
      <c r="L340" s="84"/>
      <c r="M340" s="42">
        <f t="shared" si="16"/>
        <v>0</v>
      </c>
      <c r="N340" s="89" t="s">
        <v>306</v>
      </c>
    </row>
    <row r="341" spans="1:18" ht="18" customHeight="1" x14ac:dyDescent="0.15">
      <c r="A341" s="87" t="s">
        <v>481</v>
      </c>
      <c r="B341" s="98" t="s">
        <v>482</v>
      </c>
      <c r="C341" s="81">
        <v>1</v>
      </c>
      <c r="D341" s="81">
        <v>1</v>
      </c>
      <c r="E341" s="82" t="s">
        <v>0</v>
      </c>
      <c r="F341" s="83"/>
      <c r="G341" s="84"/>
      <c r="H341" s="84"/>
      <c r="I341" s="84"/>
      <c r="J341" s="84"/>
      <c r="K341" s="84"/>
      <c r="L341" s="84"/>
      <c r="M341" s="42">
        <f t="shared" si="16"/>
        <v>0</v>
      </c>
      <c r="N341" s="86" t="s">
        <v>308</v>
      </c>
    </row>
    <row r="342" spans="1:18" ht="18" customHeight="1" x14ac:dyDescent="0.15">
      <c r="A342" s="87" t="s">
        <v>485</v>
      </c>
      <c r="B342" s="88" t="s">
        <v>486</v>
      </c>
      <c r="C342" s="109">
        <v>3</v>
      </c>
      <c r="D342" s="81">
        <v>1</v>
      </c>
      <c r="E342" s="82" t="s">
        <v>483</v>
      </c>
      <c r="F342" s="83"/>
      <c r="G342" s="84"/>
      <c r="H342" s="84"/>
      <c r="I342" s="84"/>
      <c r="J342" s="84"/>
      <c r="K342" s="84"/>
      <c r="L342" s="84"/>
      <c r="M342" s="42">
        <f t="shared" ref="M342" si="17">G342+I342+K342</f>
        <v>0</v>
      </c>
      <c r="N342" s="86" t="s">
        <v>308</v>
      </c>
    </row>
    <row r="343" spans="1:18" ht="18" customHeight="1" x14ac:dyDescent="0.15">
      <c r="A343" s="87" t="s">
        <v>309</v>
      </c>
      <c r="B343" s="88" t="s">
        <v>484</v>
      </c>
      <c r="C343" s="109">
        <v>3</v>
      </c>
      <c r="D343" s="81">
        <v>1</v>
      </c>
      <c r="E343" s="82" t="s">
        <v>483</v>
      </c>
      <c r="F343" s="83"/>
      <c r="G343" s="84"/>
      <c r="H343" s="84"/>
      <c r="I343" s="84"/>
      <c r="J343" s="84"/>
      <c r="K343" s="84"/>
      <c r="L343" s="84"/>
      <c r="M343" s="42">
        <f t="shared" si="16"/>
        <v>0</v>
      </c>
      <c r="N343" s="86" t="s">
        <v>308</v>
      </c>
    </row>
    <row r="344" spans="1:18" ht="18" customHeight="1" x14ac:dyDescent="0.15">
      <c r="A344" s="87" t="s">
        <v>310</v>
      </c>
      <c r="B344" s="88" t="s">
        <v>487</v>
      </c>
      <c r="C344" s="109">
        <v>20</v>
      </c>
      <c r="D344" s="81">
        <v>1</v>
      </c>
      <c r="E344" s="82" t="s">
        <v>483</v>
      </c>
      <c r="F344" s="83"/>
      <c r="G344" s="84"/>
      <c r="H344" s="84"/>
      <c r="I344" s="84"/>
      <c r="J344" s="84"/>
      <c r="K344" s="84"/>
      <c r="L344" s="84"/>
      <c r="M344" s="42">
        <f t="shared" si="16"/>
        <v>0</v>
      </c>
      <c r="N344" s="86" t="s">
        <v>308</v>
      </c>
    </row>
    <row r="345" spans="1:18" ht="18" customHeight="1" x14ac:dyDescent="0.15">
      <c r="A345" s="87" t="s">
        <v>313</v>
      </c>
      <c r="B345" s="88" t="s">
        <v>314</v>
      </c>
      <c r="C345" s="109">
        <v>108</v>
      </c>
      <c r="D345" s="81">
        <v>1</v>
      </c>
      <c r="E345" s="82" t="s">
        <v>72</v>
      </c>
      <c r="F345" s="83"/>
      <c r="G345" s="84"/>
      <c r="H345" s="84"/>
      <c r="I345" s="84"/>
      <c r="J345" s="84"/>
      <c r="K345" s="84"/>
      <c r="L345" s="84"/>
      <c r="M345" s="42">
        <f t="shared" si="16"/>
        <v>0</v>
      </c>
      <c r="N345" s="86" t="s">
        <v>308</v>
      </c>
    </row>
    <row r="346" spans="1:18" ht="18" customHeight="1" x14ac:dyDescent="0.15">
      <c r="A346" s="87" t="s">
        <v>313</v>
      </c>
      <c r="B346" s="88" t="s">
        <v>316</v>
      </c>
      <c r="C346" s="109">
        <v>36</v>
      </c>
      <c r="D346" s="81">
        <v>1</v>
      </c>
      <c r="E346" s="82" t="s">
        <v>72</v>
      </c>
      <c r="F346" s="83"/>
      <c r="G346" s="84"/>
      <c r="H346" s="84"/>
      <c r="I346" s="84"/>
      <c r="J346" s="84"/>
      <c r="K346" s="84"/>
      <c r="L346" s="84"/>
      <c r="M346" s="42">
        <f t="shared" si="16"/>
        <v>0</v>
      </c>
      <c r="N346" s="86" t="s">
        <v>308</v>
      </c>
    </row>
    <row r="347" spans="1:18" ht="18" customHeight="1" x14ac:dyDescent="0.15">
      <c r="A347" s="87" t="s">
        <v>317</v>
      </c>
      <c r="B347" s="142" t="s">
        <v>488</v>
      </c>
      <c r="C347" s="109">
        <v>1</v>
      </c>
      <c r="D347" s="81">
        <v>1</v>
      </c>
      <c r="E347" s="82" t="s">
        <v>318</v>
      </c>
      <c r="F347" s="83"/>
      <c r="G347" s="84"/>
      <c r="H347" s="84"/>
      <c r="I347" s="84"/>
      <c r="J347" s="84"/>
      <c r="K347" s="84"/>
      <c r="L347" s="84"/>
      <c r="M347" s="42">
        <f t="shared" si="16"/>
        <v>0</v>
      </c>
      <c r="N347" s="86" t="s">
        <v>308</v>
      </c>
      <c r="Q347" s="143">
        <v>47267125</v>
      </c>
      <c r="R347" s="143">
        <v>14756500</v>
      </c>
    </row>
    <row r="348" spans="1:18" ht="18" customHeight="1" x14ac:dyDescent="0.15">
      <c r="A348" s="87" t="s">
        <v>489</v>
      </c>
      <c r="B348" s="142" t="s">
        <v>490</v>
      </c>
      <c r="C348" s="109">
        <v>1</v>
      </c>
      <c r="D348" s="81">
        <v>1</v>
      </c>
      <c r="E348" s="82" t="s">
        <v>318</v>
      </c>
      <c r="F348" s="83"/>
      <c r="G348" s="84"/>
      <c r="H348" s="84"/>
      <c r="I348" s="84"/>
      <c r="J348" s="84"/>
      <c r="K348" s="84"/>
      <c r="L348" s="84"/>
      <c r="M348" s="42">
        <f t="shared" si="16"/>
        <v>0</v>
      </c>
      <c r="N348" s="86" t="s">
        <v>308</v>
      </c>
    </row>
    <row r="349" spans="1:18" ht="18" customHeight="1" x14ac:dyDescent="0.15">
      <c r="A349" s="90" t="s">
        <v>497</v>
      </c>
      <c r="B349" s="88" t="s">
        <v>480</v>
      </c>
      <c r="C349" s="81">
        <v>1</v>
      </c>
      <c r="D349" s="81">
        <v>1</v>
      </c>
      <c r="E349" s="82" t="s">
        <v>60</v>
      </c>
      <c r="F349" s="83"/>
      <c r="G349" s="84"/>
      <c r="H349" s="84"/>
      <c r="I349" s="84"/>
      <c r="J349" s="84"/>
      <c r="K349" s="84"/>
      <c r="L349" s="84"/>
      <c r="M349" s="42">
        <f t="shared" si="16"/>
        <v>0</v>
      </c>
      <c r="N349" s="89" t="s">
        <v>321</v>
      </c>
    </row>
    <row r="350" spans="1:18" ht="18" customHeight="1" x14ac:dyDescent="0.15">
      <c r="A350" s="90" t="s">
        <v>498</v>
      </c>
      <c r="B350" s="88" t="s">
        <v>480</v>
      </c>
      <c r="C350" s="81">
        <v>1</v>
      </c>
      <c r="D350" s="81">
        <v>1</v>
      </c>
      <c r="E350" s="82" t="s">
        <v>60</v>
      </c>
      <c r="F350" s="83"/>
      <c r="G350" s="84"/>
      <c r="H350" s="84"/>
      <c r="I350" s="84"/>
      <c r="J350" s="84"/>
      <c r="K350" s="84"/>
      <c r="L350" s="84"/>
      <c r="M350" s="42">
        <f t="shared" si="16"/>
        <v>0</v>
      </c>
      <c r="N350" s="89"/>
    </row>
    <row r="351" spans="1:18" ht="18" customHeight="1" x14ac:dyDescent="0.15">
      <c r="A351" s="87" t="s">
        <v>502</v>
      </c>
      <c r="B351" s="88" t="s">
        <v>324</v>
      </c>
      <c r="C351" s="82">
        <v>108</v>
      </c>
      <c r="D351" s="82">
        <v>1</v>
      </c>
      <c r="E351" s="82" t="s">
        <v>325</v>
      </c>
      <c r="F351" s="84"/>
      <c r="G351" s="84"/>
      <c r="H351" s="84"/>
      <c r="I351" s="84"/>
      <c r="J351" s="84"/>
      <c r="K351" s="84"/>
      <c r="L351" s="84"/>
      <c r="M351" s="42">
        <f t="shared" si="16"/>
        <v>0</v>
      </c>
      <c r="N351" s="86" t="s">
        <v>326</v>
      </c>
    </row>
    <row r="352" spans="1:18" ht="18" customHeight="1" x14ac:dyDescent="0.15">
      <c r="A352" s="87" t="s">
        <v>327</v>
      </c>
      <c r="B352" s="88" t="s">
        <v>503</v>
      </c>
      <c r="C352" s="82">
        <v>108</v>
      </c>
      <c r="D352" s="82">
        <v>1</v>
      </c>
      <c r="E352" s="82" t="s">
        <v>325</v>
      </c>
      <c r="F352" s="84"/>
      <c r="G352" s="84"/>
      <c r="H352" s="84"/>
      <c r="I352" s="84"/>
      <c r="J352" s="84"/>
      <c r="K352" s="84"/>
      <c r="L352" s="84"/>
      <c r="M352" s="42">
        <f t="shared" si="16"/>
        <v>0</v>
      </c>
      <c r="N352" s="86" t="s">
        <v>328</v>
      </c>
    </row>
    <row r="353" spans="1:14" ht="18" customHeight="1" x14ac:dyDescent="0.15">
      <c r="A353" s="159" t="s">
        <v>504</v>
      </c>
      <c r="B353" s="88" t="s">
        <v>505</v>
      </c>
      <c r="C353" s="82">
        <v>108</v>
      </c>
      <c r="D353" s="82">
        <v>1</v>
      </c>
      <c r="E353" s="82" t="s">
        <v>325</v>
      </c>
      <c r="F353" s="84"/>
      <c r="G353" s="84"/>
      <c r="H353" s="84"/>
      <c r="I353" s="84"/>
      <c r="J353" s="84"/>
      <c r="K353" s="84"/>
      <c r="L353" s="84"/>
      <c r="M353" s="42">
        <f t="shared" si="16"/>
        <v>0</v>
      </c>
      <c r="N353" s="86" t="s">
        <v>329</v>
      </c>
    </row>
    <row r="354" spans="1:14" ht="18" customHeight="1" x14ac:dyDescent="0.15">
      <c r="A354" s="87" t="s">
        <v>499</v>
      </c>
      <c r="B354" s="88" t="s">
        <v>491</v>
      </c>
      <c r="C354" s="82"/>
      <c r="D354" s="82"/>
      <c r="E354" s="82"/>
      <c r="F354" s="84"/>
      <c r="G354" s="84"/>
      <c r="H354" s="84"/>
      <c r="I354" s="84"/>
      <c r="J354" s="84"/>
      <c r="K354" s="84"/>
      <c r="L354" s="84"/>
      <c r="M354" s="83">
        <f>SUM(K354,I354,G354)</f>
        <v>0</v>
      </c>
      <c r="N354" s="86"/>
    </row>
    <row r="355" spans="1:14" ht="18" customHeight="1" x14ac:dyDescent="0.15">
      <c r="A355" s="87" t="s">
        <v>323</v>
      </c>
      <c r="B355" s="88" t="s">
        <v>324</v>
      </c>
      <c r="C355" s="82">
        <v>91.373999999999995</v>
      </c>
      <c r="D355" s="82">
        <v>1</v>
      </c>
      <c r="E355" s="82" t="s">
        <v>325</v>
      </c>
      <c r="F355" s="84"/>
      <c r="G355" s="84"/>
      <c r="H355" s="84"/>
      <c r="I355" s="84"/>
      <c r="J355" s="84"/>
      <c r="K355" s="84"/>
      <c r="L355" s="84"/>
      <c r="M355" s="83">
        <f>SUM(G355,I355,K355)</f>
        <v>0</v>
      </c>
      <c r="N355" s="86" t="s">
        <v>326</v>
      </c>
    </row>
    <row r="356" spans="1:14" ht="18" customHeight="1" x14ac:dyDescent="0.15">
      <c r="A356" s="87" t="s">
        <v>327</v>
      </c>
      <c r="B356" s="88" t="s">
        <v>503</v>
      </c>
      <c r="C356" s="82">
        <v>91.373999999999995</v>
      </c>
      <c r="D356" s="82">
        <v>1</v>
      </c>
      <c r="E356" s="82" t="s">
        <v>325</v>
      </c>
      <c r="F356" s="84"/>
      <c r="G356" s="84"/>
      <c r="H356" s="84"/>
      <c r="I356" s="84"/>
      <c r="J356" s="84"/>
      <c r="K356" s="84"/>
      <c r="L356" s="84"/>
      <c r="M356" s="83">
        <f>SUM(G356,I356,K356)</f>
        <v>0</v>
      </c>
      <c r="N356" s="86" t="s">
        <v>328</v>
      </c>
    </row>
    <row r="357" spans="1:14" ht="18" customHeight="1" x14ac:dyDescent="0.15">
      <c r="A357" s="159" t="s">
        <v>504</v>
      </c>
      <c r="B357" s="88" t="s">
        <v>505</v>
      </c>
      <c r="C357" s="82">
        <v>91.373999999999995</v>
      </c>
      <c r="D357" s="82">
        <v>1</v>
      </c>
      <c r="E357" s="82" t="s">
        <v>325</v>
      </c>
      <c r="F357" s="84"/>
      <c r="G357" s="84"/>
      <c r="H357" s="84"/>
      <c r="I357" s="84"/>
      <c r="J357" s="84"/>
      <c r="K357" s="84"/>
      <c r="L357" s="84"/>
      <c r="M357" s="83">
        <f>SUM(G357,I357,K357)</f>
        <v>0</v>
      </c>
      <c r="N357" s="86" t="s">
        <v>329</v>
      </c>
    </row>
    <row r="358" spans="1:14" ht="18" customHeight="1" x14ac:dyDescent="0.15">
      <c r="A358" s="87" t="s">
        <v>500</v>
      </c>
      <c r="B358" s="88"/>
      <c r="C358" s="81"/>
      <c r="D358" s="81"/>
      <c r="E358" s="82"/>
      <c r="F358" s="144"/>
      <c r="G358" s="145"/>
      <c r="H358" s="145"/>
      <c r="I358" s="145"/>
      <c r="J358" s="145"/>
      <c r="K358" s="145"/>
      <c r="L358" s="145"/>
      <c r="M358" s="145">
        <f>G358+I358+K358</f>
        <v>0</v>
      </c>
      <c r="N358" s="86"/>
    </row>
    <row r="359" spans="1:14" ht="18" customHeight="1" x14ac:dyDescent="0.15">
      <c r="A359" s="87" t="s">
        <v>331</v>
      </c>
      <c r="B359" s="88" t="s">
        <v>492</v>
      </c>
      <c r="C359" s="81">
        <v>690</v>
      </c>
      <c r="D359" s="81">
        <v>1</v>
      </c>
      <c r="E359" s="82" t="s">
        <v>333</v>
      </c>
      <c r="F359" s="144"/>
      <c r="G359" s="145"/>
      <c r="H359" s="145"/>
      <c r="I359" s="145"/>
      <c r="J359" s="145"/>
      <c r="K359" s="145"/>
      <c r="L359" s="145"/>
      <c r="M359" s="145">
        <f>G359+I359+K359</f>
        <v>0</v>
      </c>
      <c r="N359" s="111" t="s">
        <v>506</v>
      </c>
    </row>
    <row r="360" spans="1:14" ht="18" customHeight="1" x14ac:dyDescent="0.15">
      <c r="A360" s="87"/>
      <c r="B360" s="88"/>
      <c r="C360" s="82"/>
      <c r="D360" s="82"/>
      <c r="E360" s="82"/>
      <c r="F360" s="84"/>
      <c r="G360" s="84"/>
      <c r="H360" s="84"/>
      <c r="I360" s="84"/>
      <c r="J360" s="84"/>
      <c r="K360" s="84"/>
      <c r="L360" s="84"/>
      <c r="M360" s="83"/>
      <c r="N360" s="86"/>
    </row>
    <row r="361" spans="1:14" ht="18" customHeight="1" x14ac:dyDescent="0.15">
      <c r="A361" s="87"/>
      <c r="B361" s="88"/>
      <c r="C361" s="82"/>
      <c r="D361" s="82"/>
      <c r="E361" s="82"/>
      <c r="F361" s="84"/>
      <c r="G361" s="84"/>
      <c r="H361" s="84"/>
      <c r="I361" s="84"/>
      <c r="J361" s="84"/>
      <c r="K361" s="84"/>
      <c r="L361" s="84"/>
      <c r="M361" s="83"/>
      <c r="N361" s="86"/>
    </row>
    <row r="362" spans="1:14" ht="18" customHeight="1" x14ac:dyDescent="0.15">
      <c r="A362" s="87"/>
      <c r="B362" s="88"/>
      <c r="C362" s="82"/>
      <c r="D362" s="82"/>
      <c r="E362" s="82"/>
      <c r="F362" s="84"/>
      <c r="G362" s="84"/>
      <c r="H362" s="84"/>
      <c r="I362" s="84"/>
      <c r="J362" s="84"/>
      <c r="K362" s="84"/>
      <c r="L362" s="84"/>
      <c r="M362" s="83"/>
      <c r="N362" s="86"/>
    </row>
    <row r="363" spans="1:14" ht="18" customHeight="1" x14ac:dyDescent="0.15">
      <c r="A363" s="87"/>
      <c r="B363" s="88"/>
      <c r="C363" s="82"/>
      <c r="D363" s="82"/>
      <c r="E363" s="82"/>
      <c r="F363" s="84"/>
      <c r="G363" s="84"/>
      <c r="H363" s="84"/>
      <c r="I363" s="84"/>
      <c r="J363" s="84"/>
      <c r="K363" s="84"/>
      <c r="L363" s="84"/>
      <c r="M363" s="83"/>
      <c r="N363" s="86"/>
    </row>
    <row r="364" spans="1:14" ht="18" customHeight="1" x14ac:dyDescent="0.15">
      <c r="A364" s="87"/>
      <c r="B364" s="88"/>
      <c r="C364" s="82"/>
      <c r="D364" s="82"/>
      <c r="E364" s="82"/>
      <c r="F364" s="84"/>
      <c r="G364" s="84"/>
      <c r="H364" s="84"/>
      <c r="I364" s="84"/>
      <c r="J364" s="84"/>
      <c r="K364" s="84"/>
      <c r="L364" s="84"/>
      <c r="M364" s="83"/>
      <c r="N364" s="86"/>
    </row>
    <row r="365" spans="1:14" ht="18" customHeight="1" x14ac:dyDescent="0.15">
      <c r="A365" s="87"/>
      <c r="B365" s="88"/>
      <c r="C365" s="82"/>
      <c r="D365" s="82"/>
      <c r="E365" s="82"/>
      <c r="F365" s="84"/>
      <c r="G365" s="84"/>
      <c r="H365" s="84"/>
      <c r="I365" s="84"/>
      <c r="J365" s="84"/>
      <c r="K365" s="84"/>
      <c r="L365" s="84"/>
      <c r="M365" s="83"/>
      <c r="N365" s="86"/>
    </row>
    <row r="366" spans="1:14" ht="18" customHeight="1" x14ac:dyDescent="0.15">
      <c r="A366" s="87"/>
      <c r="B366" s="88"/>
      <c r="C366" s="82"/>
      <c r="D366" s="82"/>
      <c r="E366" s="82"/>
      <c r="F366" s="84"/>
      <c r="G366" s="84"/>
      <c r="H366" s="84"/>
      <c r="I366" s="84"/>
      <c r="J366" s="84"/>
      <c r="K366" s="84"/>
      <c r="L366" s="84"/>
      <c r="M366" s="83"/>
      <c r="N366" s="86"/>
    </row>
    <row r="367" spans="1:14" ht="18" customHeight="1" x14ac:dyDescent="0.15">
      <c r="A367" s="87"/>
      <c r="B367" s="88"/>
      <c r="C367" s="82"/>
      <c r="D367" s="82"/>
      <c r="E367" s="82"/>
      <c r="F367" s="84"/>
      <c r="G367" s="84"/>
      <c r="H367" s="84"/>
      <c r="I367" s="84"/>
      <c r="J367" s="84"/>
      <c r="K367" s="84"/>
      <c r="L367" s="84"/>
      <c r="M367" s="83"/>
      <c r="N367" s="86"/>
    </row>
    <row r="368" spans="1:14" ht="18" customHeight="1" x14ac:dyDescent="0.15">
      <c r="A368" s="87"/>
      <c r="B368" s="88"/>
      <c r="C368" s="82"/>
      <c r="D368" s="82"/>
      <c r="E368" s="82"/>
      <c r="F368" s="84"/>
      <c r="G368" s="84"/>
      <c r="H368" s="84"/>
      <c r="I368" s="84"/>
      <c r="J368" s="84"/>
      <c r="K368" s="84"/>
      <c r="L368" s="84"/>
      <c r="M368" s="83"/>
      <c r="N368" s="86"/>
    </row>
    <row r="369" spans="1:20" ht="18" customHeight="1" x14ac:dyDescent="0.15">
      <c r="A369" s="87"/>
      <c r="B369" s="88"/>
      <c r="C369" s="82"/>
      <c r="D369" s="82"/>
      <c r="E369" s="82"/>
      <c r="F369" s="84"/>
      <c r="G369" s="84"/>
      <c r="H369" s="84"/>
      <c r="I369" s="84"/>
      <c r="J369" s="84"/>
      <c r="K369" s="84"/>
      <c r="L369" s="84"/>
      <c r="M369" s="83"/>
      <c r="N369" s="86"/>
    </row>
    <row r="370" spans="1:20" ht="18" customHeight="1" x14ac:dyDescent="0.15">
      <c r="A370" s="87"/>
      <c r="B370" s="88"/>
      <c r="C370" s="82"/>
      <c r="D370" s="82"/>
      <c r="E370" s="82"/>
      <c r="F370" s="84"/>
      <c r="G370" s="84"/>
      <c r="H370" s="84"/>
      <c r="I370" s="84"/>
      <c r="J370" s="84"/>
      <c r="K370" s="84"/>
      <c r="L370" s="84"/>
      <c r="M370" s="83"/>
      <c r="N370" s="86"/>
    </row>
    <row r="371" spans="1:20" ht="18" customHeight="1" x14ac:dyDescent="0.15">
      <c r="A371" s="146"/>
      <c r="B371" s="147"/>
      <c r="C371" s="148"/>
      <c r="D371" s="148"/>
      <c r="E371" s="148"/>
      <c r="F371" s="149"/>
      <c r="G371" s="149"/>
      <c r="H371" s="149"/>
      <c r="I371" s="149"/>
      <c r="J371" s="149"/>
      <c r="K371" s="149"/>
      <c r="L371" s="149"/>
      <c r="M371" s="150"/>
      <c r="N371" s="151"/>
    </row>
    <row r="372" spans="1:20" ht="15.75" customHeight="1" x14ac:dyDescent="0.15">
      <c r="O372" s="158"/>
      <c r="P372" s="158"/>
      <c r="Q372" s="158"/>
      <c r="R372" s="158"/>
      <c r="S372" s="158"/>
      <c r="T372" s="158"/>
    </row>
    <row r="373" spans="1:20" ht="15.75" customHeight="1" x14ac:dyDescent="0.15">
      <c r="O373" s="158"/>
      <c r="P373" s="158"/>
      <c r="Q373" s="158"/>
      <c r="R373" s="158"/>
      <c r="S373" s="158"/>
      <c r="T373" s="158"/>
    </row>
    <row r="374" spans="1:20" ht="15.75" customHeight="1" x14ac:dyDescent="0.15">
      <c r="O374" s="158"/>
      <c r="P374" s="158"/>
      <c r="Q374" s="158"/>
      <c r="R374" s="158"/>
      <c r="S374" s="158"/>
      <c r="T374" s="158"/>
    </row>
    <row r="375" spans="1:20" ht="15.75" customHeight="1" x14ac:dyDescent="0.15">
      <c r="O375" s="158"/>
      <c r="P375" s="158"/>
      <c r="Q375" s="158"/>
      <c r="R375" s="158"/>
      <c r="S375" s="158"/>
      <c r="T375" s="158"/>
    </row>
    <row r="376" spans="1:20" ht="15.75" customHeight="1" x14ac:dyDescent="0.15">
      <c r="O376" s="158"/>
      <c r="P376" s="158"/>
      <c r="Q376" s="158"/>
      <c r="R376" s="158"/>
      <c r="S376" s="158"/>
      <c r="T376" s="158"/>
    </row>
    <row r="377" spans="1:20" ht="15.75" customHeight="1" x14ac:dyDescent="0.15">
      <c r="O377" s="158"/>
      <c r="P377" s="158"/>
      <c r="Q377" s="158"/>
      <c r="R377" s="158"/>
      <c r="S377" s="158"/>
      <c r="T377" s="158"/>
    </row>
    <row r="378" spans="1:20" ht="15.75" customHeight="1" x14ac:dyDescent="0.15">
      <c r="O378" s="158"/>
      <c r="P378" s="158"/>
      <c r="Q378" s="158"/>
      <c r="R378" s="158"/>
      <c r="S378" s="158"/>
      <c r="T378" s="158"/>
    </row>
    <row r="379" spans="1:20" ht="15.75" customHeight="1" x14ac:dyDescent="0.15">
      <c r="O379" s="158"/>
      <c r="P379" s="158"/>
      <c r="Q379" s="158"/>
      <c r="R379" s="158"/>
      <c r="S379" s="158"/>
      <c r="T379" s="158"/>
    </row>
    <row r="380" spans="1:20" ht="15.75" customHeight="1" x14ac:dyDescent="0.15">
      <c r="O380" s="158"/>
      <c r="P380" s="158"/>
      <c r="Q380" s="158"/>
      <c r="R380" s="158"/>
      <c r="S380" s="158"/>
      <c r="T380" s="158"/>
    </row>
    <row r="381" spans="1:20" ht="15.75" customHeight="1" x14ac:dyDescent="0.15">
      <c r="O381" s="158"/>
      <c r="P381" s="158"/>
      <c r="Q381" s="158"/>
      <c r="R381" s="158"/>
      <c r="S381" s="158"/>
      <c r="T381" s="158"/>
    </row>
    <row r="382" spans="1:20" ht="15.75" customHeight="1" x14ac:dyDescent="0.15">
      <c r="O382" s="158"/>
      <c r="P382" s="158"/>
      <c r="Q382" s="158"/>
      <c r="R382" s="158"/>
      <c r="S382" s="158"/>
      <c r="T382" s="158"/>
    </row>
    <row r="383" spans="1:20" ht="15.75" customHeight="1" x14ac:dyDescent="0.15">
      <c r="O383" s="158"/>
      <c r="P383" s="158"/>
      <c r="Q383" s="158"/>
      <c r="R383" s="158"/>
      <c r="S383" s="158"/>
      <c r="T383" s="158"/>
    </row>
    <row r="384" spans="1:20" ht="15.75" customHeight="1" x14ac:dyDescent="0.15">
      <c r="O384" s="158"/>
      <c r="P384" s="158"/>
      <c r="Q384" s="158"/>
      <c r="R384" s="158"/>
      <c r="S384" s="158"/>
      <c r="T384" s="158"/>
    </row>
    <row r="385" spans="15:20" ht="15.75" customHeight="1" x14ac:dyDescent="0.15">
      <c r="O385" s="158"/>
      <c r="P385" s="158"/>
      <c r="Q385" s="158"/>
      <c r="R385" s="158"/>
      <c r="S385" s="158"/>
      <c r="T385" s="158"/>
    </row>
    <row r="386" spans="15:20" ht="15.75" customHeight="1" x14ac:dyDescent="0.15">
      <c r="O386" s="158"/>
      <c r="P386" s="158"/>
      <c r="Q386" s="158"/>
      <c r="R386" s="158"/>
      <c r="S386" s="158"/>
      <c r="T386" s="158"/>
    </row>
    <row r="387" spans="15:20" ht="15.75" customHeight="1" x14ac:dyDescent="0.15">
      <c r="O387" s="158"/>
      <c r="P387" s="158"/>
      <c r="Q387" s="158"/>
      <c r="R387" s="158"/>
      <c r="S387" s="158"/>
      <c r="T387" s="158"/>
    </row>
    <row r="388" spans="15:20" ht="15.75" customHeight="1" x14ac:dyDescent="0.15">
      <c r="O388" s="158"/>
      <c r="P388" s="158"/>
      <c r="Q388" s="158"/>
      <c r="R388" s="158"/>
      <c r="S388" s="158"/>
      <c r="T388" s="158"/>
    </row>
    <row r="389" spans="15:20" ht="15.75" customHeight="1" x14ac:dyDescent="0.15">
      <c r="O389" s="158"/>
      <c r="P389" s="158"/>
      <c r="Q389" s="158"/>
      <c r="R389" s="158"/>
      <c r="S389" s="158"/>
      <c r="T389" s="158"/>
    </row>
    <row r="390" spans="15:20" ht="15.75" customHeight="1" x14ac:dyDescent="0.15">
      <c r="O390" s="158"/>
      <c r="P390" s="158"/>
      <c r="Q390" s="158"/>
      <c r="R390" s="158"/>
      <c r="S390" s="158"/>
      <c r="T390" s="158"/>
    </row>
    <row r="391" spans="15:20" ht="15.75" customHeight="1" x14ac:dyDescent="0.15">
      <c r="O391" s="158"/>
      <c r="P391" s="158"/>
      <c r="Q391" s="158"/>
      <c r="R391" s="158"/>
      <c r="S391" s="158"/>
      <c r="T391" s="158"/>
    </row>
    <row r="392" spans="15:20" ht="15.75" customHeight="1" x14ac:dyDescent="0.15">
      <c r="O392" s="158"/>
      <c r="P392" s="158"/>
      <c r="Q392" s="158"/>
      <c r="R392" s="158"/>
      <c r="S392" s="158"/>
      <c r="T392" s="158"/>
    </row>
    <row r="393" spans="15:20" ht="15.75" customHeight="1" x14ac:dyDescent="0.15">
      <c r="O393" s="158"/>
      <c r="P393" s="158"/>
      <c r="Q393" s="158"/>
      <c r="R393" s="158"/>
      <c r="S393" s="158"/>
      <c r="T393" s="158"/>
    </row>
    <row r="394" spans="15:20" ht="15.75" customHeight="1" x14ac:dyDescent="0.15">
      <c r="O394" s="158"/>
      <c r="P394" s="158"/>
      <c r="Q394" s="158"/>
      <c r="R394" s="158"/>
      <c r="S394" s="158"/>
      <c r="T394" s="158"/>
    </row>
    <row r="395" spans="15:20" ht="15.75" customHeight="1" x14ac:dyDescent="0.15">
      <c r="O395" s="158"/>
      <c r="P395" s="158"/>
      <c r="Q395" s="158"/>
      <c r="R395" s="158"/>
      <c r="S395" s="158"/>
      <c r="T395" s="158"/>
    </row>
    <row r="396" spans="15:20" ht="15.75" customHeight="1" x14ac:dyDescent="0.15">
      <c r="O396" s="158"/>
      <c r="P396" s="158"/>
      <c r="Q396" s="158"/>
      <c r="R396" s="158"/>
      <c r="S396" s="158"/>
      <c r="T396" s="158"/>
    </row>
    <row r="397" spans="15:20" ht="15.75" customHeight="1" x14ac:dyDescent="0.15">
      <c r="O397" s="158"/>
      <c r="P397" s="158"/>
      <c r="Q397" s="158"/>
      <c r="R397" s="158"/>
      <c r="S397" s="158"/>
      <c r="T397" s="158"/>
    </row>
    <row r="398" spans="15:20" ht="15.75" customHeight="1" x14ac:dyDescent="0.15">
      <c r="O398" s="158"/>
      <c r="P398" s="158"/>
      <c r="Q398" s="158"/>
      <c r="R398" s="158"/>
      <c r="S398" s="158"/>
      <c r="T398" s="158"/>
    </row>
    <row r="399" spans="15:20" ht="15.75" customHeight="1" x14ac:dyDescent="0.15">
      <c r="O399" s="158"/>
      <c r="P399" s="158"/>
      <c r="Q399" s="158"/>
      <c r="R399" s="158"/>
      <c r="S399" s="158"/>
      <c r="T399" s="158"/>
    </row>
    <row r="400" spans="15:20" ht="15.75" customHeight="1" x14ac:dyDescent="0.15">
      <c r="O400" s="158"/>
      <c r="P400" s="158"/>
      <c r="Q400" s="158"/>
      <c r="R400" s="158"/>
      <c r="S400" s="158"/>
      <c r="T400" s="158"/>
    </row>
    <row r="401" spans="15:20" ht="15.75" customHeight="1" x14ac:dyDescent="0.15">
      <c r="O401" s="158"/>
      <c r="P401" s="158"/>
      <c r="Q401" s="158"/>
      <c r="R401" s="158"/>
      <c r="S401" s="158"/>
      <c r="T401" s="158"/>
    </row>
    <row r="402" spans="15:20" ht="15.75" customHeight="1" x14ac:dyDescent="0.15">
      <c r="O402" s="158"/>
      <c r="P402" s="158"/>
      <c r="Q402" s="158"/>
      <c r="R402" s="158"/>
      <c r="S402" s="158"/>
      <c r="T402" s="158"/>
    </row>
    <row r="403" spans="15:20" ht="15.75" customHeight="1" x14ac:dyDescent="0.15">
      <c r="O403" s="158"/>
      <c r="P403" s="158"/>
      <c r="Q403" s="158"/>
      <c r="R403" s="158"/>
      <c r="S403" s="158"/>
      <c r="T403" s="158"/>
    </row>
    <row r="404" spans="15:20" ht="15.75" customHeight="1" x14ac:dyDescent="0.15">
      <c r="O404" s="158"/>
      <c r="P404" s="158"/>
      <c r="Q404" s="158"/>
      <c r="R404" s="158"/>
      <c r="S404" s="158"/>
      <c r="T404" s="158"/>
    </row>
    <row r="405" spans="15:20" ht="15.75" customHeight="1" x14ac:dyDescent="0.15">
      <c r="O405" s="158"/>
      <c r="P405" s="158"/>
      <c r="Q405" s="158"/>
      <c r="R405" s="158"/>
      <c r="S405" s="158"/>
      <c r="T405" s="158"/>
    </row>
    <row r="406" spans="15:20" ht="15.75" customHeight="1" x14ac:dyDescent="0.15">
      <c r="O406" s="158"/>
      <c r="P406" s="158"/>
      <c r="Q406" s="158"/>
      <c r="R406" s="158"/>
      <c r="S406" s="158"/>
      <c r="T406" s="158"/>
    </row>
    <row r="407" spans="15:20" ht="15.75" customHeight="1" x14ac:dyDescent="0.15">
      <c r="O407" s="158"/>
      <c r="P407" s="158"/>
      <c r="Q407" s="158"/>
      <c r="R407" s="158"/>
      <c r="S407" s="158"/>
      <c r="T407" s="158"/>
    </row>
    <row r="408" spans="15:20" ht="15.75" customHeight="1" x14ac:dyDescent="0.15">
      <c r="O408" s="158"/>
      <c r="P408" s="158"/>
      <c r="Q408" s="158"/>
      <c r="R408" s="158"/>
      <c r="S408" s="158"/>
      <c r="T408" s="158"/>
    </row>
    <row r="409" spans="15:20" ht="15.75" customHeight="1" x14ac:dyDescent="0.15">
      <c r="O409" s="158"/>
      <c r="P409" s="158"/>
      <c r="Q409" s="158"/>
      <c r="R409" s="158"/>
      <c r="S409" s="158"/>
      <c r="T409" s="158"/>
    </row>
    <row r="410" spans="15:20" ht="15.75" customHeight="1" x14ac:dyDescent="0.15">
      <c r="O410" s="158"/>
      <c r="P410" s="158"/>
      <c r="Q410" s="158"/>
      <c r="R410" s="158"/>
      <c r="S410" s="158"/>
      <c r="T410" s="158"/>
    </row>
    <row r="411" spans="15:20" ht="15.75" customHeight="1" x14ac:dyDescent="0.15">
      <c r="O411" s="158"/>
      <c r="P411" s="158"/>
      <c r="Q411" s="158"/>
      <c r="R411" s="158"/>
      <c r="S411" s="158"/>
      <c r="T411" s="158"/>
    </row>
    <row r="412" spans="15:20" ht="15.75" customHeight="1" x14ac:dyDescent="0.15">
      <c r="O412" s="158"/>
      <c r="P412" s="158"/>
      <c r="Q412" s="158"/>
      <c r="R412" s="158"/>
      <c r="S412" s="158"/>
      <c r="T412" s="158"/>
    </row>
    <row r="413" spans="15:20" ht="15.75" customHeight="1" x14ac:dyDescent="0.15">
      <c r="O413" s="158"/>
      <c r="P413" s="158"/>
      <c r="Q413" s="158"/>
      <c r="R413" s="158"/>
      <c r="S413" s="158"/>
      <c r="T413" s="158"/>
    </row>
    <row r="414" spans="15:20" ht="15.75" customHeight="1" x14ac:dyDescent="0.15">
      <c r="O414" s="158"/>
      <c r="P414" s="158"/>
      <c r="Q414" s="158"/>
      <c r="R414" s="158"/>
      <c r="S414" s="158"/>
      <c r="T414" s="158"/>
    </row>
    <row r="415" spans="15:20" ht="15.75" customHeight="1" x14ac:dyDescent="0.15">
      <c r="O415" s="158"/>
      <c r="P415" s="158"/>
      <c r="Q415" s="158"/>
      <c r="R415" s="158"/>
      <c r="S415" s="158"/>
      <c r="T415" s="158"/>
    </row>
    <row r="416" spans="15:20" ht="15.75" customHeight="1" x14ac:dyDescent="0.15">
      <c r="O416" s="158"/>
      <c r="P416" s="158"/>
      <c r="Q416" s="158"/>
      <c r="R416" s="158"/>
      <c r="S416" s="158"/>
      <c r="T416" s="158"/>
    </row>
    <row r="417" spans="15:20" ht="15.75" customHeight="1" x14ac:dyDescent="0.15">
      <c r="O417" s="158"/>
      <c r="P417" s="158"/>
      <c r="Q417" s="158"/>
      <c r="R417" s="158"/>
      <c r="S417" s="158"/>
      <c r="T417" s="158"/>
    </row>
    <row r="418" spans="15:20" ht="15.75" customHeight="1" x14ac:dyDescent="0.15">
      <c r="O418" s="158"/>
      <c r="P418" s="158"/>
      <c r="Q418" s="158"/>
      <c r="R418" s="158"/>
      <c r="S418" s="158"/>
      <c r="T418" s="158"/>
    </row>
    <row r="419" spans="15:20" ht="15.75" customHeight="1" x14ac:dyDescent="0.15">
      <c r="O419" s="158"/>
      <c r="P419" s="158"/>
      <c r="Q419" s="158"/>
      <c r="R419" s="158"/>
      <c r="S419" s="158"/>
      <c r="T419" s="158"/>
    </row>
    <row r="420" spans="15:20" ht="15.75" customHeight="1" x14ac:dyDescent="0.15">
      <c r="O420" s="158"/>
      <c r="P420" s="158"/>
      <c r="Q420" s="158"/>
      <c r="R420" s="158"/>
      <c r="S420" s="158"/>
      <c r="T420" s="158"/>
    </row>
    <row r="421" spans="15:20" ht="15.75" customHeight="1" x14ac:dyDescent="0.15">
      <c r="O421" s="158"/>
      <c r="P421" s="158"/>
      <c r="Q421" s="158"/>
      <c r="R421" s="158"/>
      <c r="S421" s="158"/>
      <c r="T421" s="158"/>
    </row>
    <row r="422" spans="15:20" ht="15.75" customHeight="1" x14ac:dyDescent="0.15">
      <c r="O422" s="158"/>
      <c r="P422" s="158"/>
      <c r="Q422" s="158"/>
      <c r="R422" s="158"/>
      <c r="S422" s="158"/>
      <c r="T422" s="158"/>
    </row>
    <row r="423" spans="15:20" ht="15.75" customHeight="1" x14ac:dyDescent="0.15">
      <c r="O423" s="158"/>
      <c r="P423" s="158"/>
      <c r="Q423" s="158"/>
      <c r="R423" s="158"/>
      <c r="S423" s="158"/>
      <c r="T423" s="158"/>
    </row>
    <row r="424" spans="15:20" ht="15.75" customHeight="1" x14ac:dyDescent="0.15">
      <c r="O424" s="158"/>
      <c r="P424" s="158"/>
      <c r="Q424" s="158"/>
      <c r="R424" s="158"/>
      <c r="S424" s="158"/>
      <c r="T424" s="158"/>
    </row>
    <row r="425" spans="15:20" ht="15.75" customHeight="1" x14ac:dyDescent="0.15">
      <c r="O425" s="158"/>
      <c r="P425" s="158"/>
      <c r="Q425" s="158"/>
      <c r="R425" s="158"/>
      <c r="S425" s="158"/>
      <c r="T425" s="158"/>
    </row>
    <row r="426" spans="15:20" ht="15.75" customHeight="1" x14ac:dyDescent="0.15">
      <c r="O426" s="158"/>
      <c r="P426" s="158"/>
      <c r="Q426" s="158"/>
      <c r="R426" s="158"/>
      <c r="S426" s="158"/>
      <c r="T426" s="158"/>
    </row>
    <row r="427" spans="15:20" ht="15.75" customHeight="1" x14ac:dyDescent="0.15">
      <c r="O427" s="158"/>
      <c r="P427" s="158"/>
      <c r="Q427" s="158"/>
      <c r="R427" s="158"/>
      <c r="S427" s="158"/>
      <c r="T427" s="158"/>
    </row>
    <row r="428" spans="15:20" ht="15.75" customHeight="1" x14ac:dyDescent="0.15">
      <c r="O428" s="158"/>
      <c r="P428" s="158"/>
      <c r="Q428" s="158"/>
      <c r="R428" s="158"/>
      <c r="S428" s="158"/>
      <c r="T428" s="158"/>
    </row>
    <row r="429" spans="15:20" ht="15.75" customHeight="1" x14ac:dyDescent="0.15">
      <c r="O429" s="158"/>
      <c r="P429" s="158"/>
      <c r="Q429" s="158"/>
      <c r="R429" s="158"/>
      <c r="S429" s="158"/>
      <c r="T429" s="158"/>
    </row>
    <row r="430" spans="15:20" ht="15.75" customHeight="1" x14ac:dyDescent="0.15">
      <c r="O430" s="158"/>
      <c r="P430" s="158"/>
      <c r="Q430" s="158"/>
      <c r="R430" s="158"/>
      <c r="S430" s="158"/>
      <c r="T430" s="158"/>
    </row>
    <row r="431" spans="15:20" ht="15.75" customHeight="1" x14ac:dyDescent="0.15">
      <c r="O431" s="158"/>
      <c r="P431" s="158"/>
      <c r="Q431" s="158"/>
      <c r="R431" s="158"/>
      <c r="S431" s="158"/>
      <c r="T431" s="158"/>
    </row>
    <row r="432" spans="15:20" ht="15.75" customHeight="1" x14ac:dyDescent="0.15">
      <c r="O432" s="158"/>
      <c r="P432" s="158"/>
      <c r="Q432" s="158"/>
      <c r="R432" s="158"/>
      <c r="S432" s="158"/>
      <c r="T432" s="158"/>
    </row>
    <row r="433" spans="15:20" ht="15.75" customHeight="1" x14ac:dyDescent="0.15">
      <c r="O433" s="158"/>
      <c r="P433" s="158"/>
      <c r="Q433" s="158"/>
      <c r="R433" s="158"/>
      <c r="S433" s="158"/>
      <c r="T433" s="158"/>
    </row>
    <row r="434" spans="15:20" ht="15.75" customHeight="1" x14ac:dyDescent="0.15">
      <c r="O434" s="158"/>
      <c r="P434" s="158"/>
      <c r="Q434" s="158"/>
      <c r="R434" s="158"/>
      <c r="S434" s="158"/>
      <c r="T434" s="158"/>
    </row>
    <row r="435" spans="15:20" ht="15.75" customHeight="1" x14ac:dyDescent="0.15">
      <c r="O435" s="158"/>
      <c r="P435" s="158"/>
      <c r="Q435" s="158"/>
      <c r="R435" s="158"/>
      <c r="S435" s="158"/>
      <c r="T435" s="158"/>
    </row>
    <row r="436" spans="15:20" ht="15.75" customHeight="1" x14ac:dyDescent="0.15">
      <c r="O436" s="158"/>
      <c r="P436" s="158"/>
      <c r="Q436" s="158"/>
      <c r="R436" s="158"/>
      <c r="S436" s="158"/>
      <c r="T436" s="158"/>
    </row>
    <row r="437" spans="15:20" ht="15.75" customHeight="1" x14ac:dyDescent="0.15">
      <c r="O437" s="158"/>
      <c r="P437" s="158"/>
      <c r="Q437" s="158"/>
      <c r="R437" s="158"/>
      <c r="S437" s="158"/>
      <c r="T437" s="158"/>
    </row>
    <row r="438" spans="15:20" ht="15.75" customHeight="1" x14ac:dyDescent="0.15">
      <c r="O438" s="158"/>
      <c r="P438" s="158"/>
      <c r="Q438" s="158"/>
      <c r="R438" s="158"/>
      <c r="S438" s="158"/>
      <c r="T438" s="158"/>
    </row>
    <row r="439" spans="15:20" ht="15.75" customHeight="1" x14ac:dyDescent="0.15">
      <c r="O439" s="158"/>
      <c r="P439" s="158"/>
      <c r="Q439" s="158"/>
      <c r="R439" s="158"/>
      <c r="S439" s="158"/>
      <c r="T439" s="158"/>
    </row>
    <row r="440" spans="15:20" ht="15.75" customHeight="1" x14ac:dyDescent="0.15">
      <c r="O440" s="158"/>
      <c r="P440" s="158"/>
      <c r="Q440" s="158"/>
      <c r="R440" s="158"/>
      <c r="S440" s="158"/>
      <c r="T440" s="158"/>
    </row>
    <row r="441" spans="15:20" ht="15.75" customHeight="1" x14ac:dyDescent="0.15">
      <c r="P441" s="158"/>
      <c r="Q441" s="158"/>
      <c r="R441" s="158"/>
      <c r="S441" s="158"/>
      <c r="T441" s="158"/>
    </row>
    <row r="442" spans="15:20" ht="15.75" customHeight="1" x14ac:dyDescent="0.15">
      <c r="P442" s="158"/>
      <c r="Q442" s="158"/>
      <c r="R442" s="158"/>
      <c r="S442" s="158"/>
      <c r="T442" s="158"/>
    </row>
  </sheetData>
  <mergeCells count="6">
    <mergeCell ref="N2:N3"/>
    <mergeCell ref="A2:A3"/>
    <mergeCell ref="B2:B3"/>
    <mergeCell ref="C2:C3"/>
    <mergeCell ref="D2:D3"/>
    <mergeCell ref="E2:E3"/>
  </mergeCells>
  <phoneticPr fontId="2" type="noConversion"/>
  <printOptions horizontalCentered="1"/>
  <pageMargins left="0.19685039370078741" right="0.19685039370078741" top="0.47244094488188981" bottom="0.47244094488188981" header="0.19685039370078741" footer="0.19685039370078741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5.원가계산서</vt:lpstr>
      <vt:lpstr>6.내역집계표</vt:lpstr>
      <vt:lpstr>7.설계내역서</vt:lpstr>
      <vt:lpstr>'5.원가계산서'!Print_Area</vt:lpstr>
      <vt:lpstr>'6.내역집계표'!Print_Area</vt:lpstr>
      <vt:lpstr>'7.설계내역서'!Print_Area</vt:lpstr>
      <vt:lpstr>'7.설계내역서'!Print_Titles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cp:lastPrinted>2022-02-15T04:40:37Z</cp:lastPrinted>
  <dcterms:created xsi:type="dcterms:W3CDTF">2022-01-25T02:57:06Z</dcterms:created>
  <dcterms:modified xsi:type="dcterms:W3CDTF">2022-02-22T07:28:12Z</dcterms:modified>
</cp:coreProperties>
</file>