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2e518fd426a300/Desktop/Hi Tech Plus Intership/Pet Breed Task/Task2/"/>
    </mc:Choice>
  </mc:AlternateContent>
  <xr:revisionPtr revIDLastSave="1018" documentId="13_ncr:40009_{BBBF9A28-98D7-4AC5-B807-DE0D91C32281}" xr6:coauthVersionLast="47" xr6:coauthVersionMax="47" xr10:uidLastSave="{9A2CAD36-D9F2-4D69-94E1-3CF43490EABB}"/>
  <bookViews>
    <workbookView xWindow="-120" yWindow="-120" windowWidth="20730" windowHeight="11760" activeTab="2" xr2:uid="{00000000-000D-0000-FFFF-FFFF00000000}"/>
  </bookViews>
  <sheets>
    <sheet name="DogBreed" sheetId="1" r:id="rId1"/>
    <sheet name="Summary" sheetId="4" r:id="rId2"/>
    <sheet name="PivotChart" sheetId="5" r:id="rId3"/>
    <sheet name="CatBreed" sheetId="3" r:id="rId4"/>
  </sheets>
  <definedNames>
    <definedName name="_xlnm._FilterDatabase" localSheetId="1" hidden="1">Summary!$F$67:$G$131</definedName>
  </definedNames>
  <calcPr calcId="191029"/>
  <pivotCaches>
    <pivotCache cacheId="0" r:id="rId5"/>
    <pivotCache cacheId="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66" i="4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2" i="1"/>
  <c r="K62" i="4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D48" i="4" a="1"/>
  <c r="D48" i="4" s="1"/>
  <c r="B63" i="4" a="1"/>
  <c r="B63" i="4" s="1"/>
  <c r="C63" i="4" s="1"/>
  <c r="C5" i="4"/>
  <c r="C4" i="4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E48" i="4"/>
  <c r="E49" i="4"/>
  <c r="E50" i="4"/>
  <c r="E51" i="4"/>
  <c r="E52" i="4"/>
  <c r="E53" i="4"/>
  <c r="E54" i="4"/>
  <c r="E55" i="4"/>
  <c r="E56" i="4"/>
  <c r="E57" i="4"/>
  <c r="C48" i="4"/>
  <c r="C57" i="4"/>
  <c r="C56" i="4"/>
  <c r="C55" i="4"/>
  <c r="C54" i="4"/>
  <c r="C53" i="4"/>
  <c r="C52" i="4"/>
  <c r="C51" i="4"/>
  <c r="C50" i="4"/>
  <c r="C49" i="4"/>
  <c r="E33" i="4"/>
  <c r="E34" i="4"/>
  <c r="E35" i="4"/>
  <c r="E36" i="4"/>
  <c r="E37" i="4"/>
  <c r="E38" i="4"/>
  <c r="E39" i="4"/>
  <c r="E40" i="4"/>
  <c r="E41" i="4"/>
  <c r="E42" i="4"/>
  <c r="I5" i="4"/>
  <c r="D33" i="4" a="1"/>
  <c r="D33" i="4" s="1"/>
  <c r="J5" i="4" a="1"/>
  <c r="J5" i="4" s="1"/>
  <c r="C34" i="4"/>
  <c r="C35" i="4"/>
  <c r="C36" i="4"/>
  <c r="C37" i="4"/>
  <c r="C38" i="4"/>
  <c r="C39" i="4"/>
  <c r="C40" i="4"/>
  <c r="C41" i="4"/>
  <c r="C42" i="4"/>
  <c r="C33" i="4"/>
  <c r="K68" i="3"/>
  <c r="K67" i="3"/>
  <c r="K66" i="3"/>
  <c r="K65" i="3"/>
  <c r="K64" i="3"/>
  <c r="K63" i="3"/>
  <c r="K62" i="3"/>
  <c r="K61" i="3"/>
  <c r="K60" i="3"/>
  <c r="K59" i="3"/>
  <c r="K58" i="3"/>
  <c r="K57" i="3"/>
  <c r="K56" i="3"/>
  <c r="K55" i="3"/>
  <c r="K54" i="3"/>
  <c r="K53" i="3"/>
  <c r="K52" i="3"/>
  <c r="K51" i="3"/>
  <c r="K50" i="3"/>
  <c r="K49" i="3"/>
  <c r="K48" i="3"/>
  <c r="K47" i="3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K22" i="3"/>
  <c r="K21" i="3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E43" i="4" l="1"/>
  <c r="K43" i="4"/>
  <c r="E58" i="4"/>
  <c r="K58" i="4"/>
  <c r="O5" i="4" a="1"/>
  <c r="O5" i="4" s="1"/>
  <c r="N5" i="4"/>
  <c r="N6" i="4"/>
  <c r="N7" i="4"/>
  <c r="N8" i="4"/>
  <c r="N9" i="4"/>
  <c r="N10" i="4"/>
  <c r="N11" i="4"/>
  <c r="N12" i="4"/>
  <c r="N13" i="4"/>
  <c r="N14" i="4"/>
  <c r="I6" i="4"/>
  <c r="I7" i="4"/>
  <c r="I8" i="4"/>
  <c r="I9" i="4"/>
  <c r="I10" i="4"/>
  <c r="I11" i="4"/>
  <c r="I12" i="4"/>
  <c r="I13" i="4"/>
  <c r="I14" i="4"/>
  <c r="F5" i="4"/>
  <c r="F6" i="4"/>
  <c r="F7" i="4"/>
  <c r="F8" i="4"/>
  <c r="F9" i="4"/>
  <c r="F10" i="4"/>
  <c r="F11" i="4"/>
  <c r="F4" i="4"/>
  <c r="C6" i="4"/>
  <c r="C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<sst xmlns="http://schemas.openxmlformats.org/spreadsheetml/2006/main" count="3096" uniqueCount="869">
  <si>
    <t>BreedName</t>
  </si>
  <si>
    <t>AltBreedName</t>
  </si>
  <si>
    <t>Group1</t>
  </si>
  <si>
    <t>Group2</t>
  </si>
  <si>
    <t>MaleWtKg</t>
  </si>
  <si>
    <t>Temperment</t>
  </si>
  <si>
    <t>AvgPupPrice</t>
  </si>
  <si>
    <t>Intelligence</t>
  </si>
  <si>
    <t>Watchdog</t>
  </si>
  <si>
    <t>MalaysiaGuardedDog</t>
  </si>
  <si>
    <t>MalaysiaProhibitedDog</t>
  </si>
  <si>
    <t>MalaysiaPopularity</t>
  </si>
  <si>
    <t>PopularityUS2017</t>
  </si>
  <si>
    <t>Affenpinscher</t>
  </si>
  <si>
    <t>Toy</t>
  </si>
  <si>
    <t>Companion</t>
  </si>
  <si>
    <t>Active, Adventurous, Curious, Fun-loving, Playful, Stubborn</t>
  </si>
  <si>
    <t>Afghan Hound</t>
  </si>
  <si>
    <t>Sporting</t>
  </si>
  <si>
    <t>Sight</t>
  </si>
  <si>
    <t>Aloof, Clownish, Dignified, Happy, Independent</t>
  </si>
  <si>
    <t>African Hunting Dog</t>
  </si>
  <si>
    <t>Wild</t>
  </si>
  <si>
    <t>Airedale Terrier</t>
  </si>
  <si>
    <t>Airedale</t>
  </si>
  <si>
    <t>Terrier</t>
  </si>
  <si>
    <t>Alert, Confident, Courageous, Friendly, Intelligent, Outgoing</t>
  </si>
  <si>
    <t>Akbash</t>
  </si>
  <si>
    <t>Working</t>
  </si>
  <si>
    <t>Guardian</t>
  </si>
  <si>
    <t>Affectionate, Alert, Courageous, Independent, Intelligent, Loyal</t>
  </si>
  <si>
    <t>Akita</t>
  </si>
  <si>
    <t>Herding</t>
  </si>
  <si>
    <t>Alert, Courageous, Dignified, Docile, Friendly, Intelligent, Responsive</t>
  </si>
  <si>
    <t>Alaskan Malamute</t>
  </si>
  <si>
    <t>Malamute</t>
  </si>
  <si>
    <t>Northern</t>
  </si>
  <si>
    <t>Affectionate, Devoted, Dignified, Friendly, Loyal, Playful</t>
  </si>
  <si>
    <t>American Bulldog</t>
  </si>
  <si>
    <t>Affectionate, Alert, Courageous, Energetic, Gentle, Loving, Out-going, Social</t>
  </si>
  <si>
    <t>American Eskimo Dog</t>
  </si>
  <si>
    <t>Non Sporting</t>
  </si>
  <si>
    <t>Alert, Energetic, Friendly, Independent, Intelligent, Protective</t>
  </si>
  <si>
    <t>American Hairless Terrier</t>
  </si>
  <si>
    <t>Alert, Lively, Loving, Intelligent, Inquisitive, Playful</t>
  </si>
  <si>
    <t>American Staffordshire Terrier</t>
  </si>
  <si>
    <t>Attentive, Courageous, Devoted, Friendly, Loyal, Tenacious, Intelligent</t>
  </si>
  <si>
    <t>American Water Spaniel</t>
  </si>
  <si>
    <t>Gun</t>
  </si>
  <si>
    <t>Energetic, Friendly, Intelligent, Obedient, Protective, Trainable</t>
  </si>
  <si>
    <t>Anatolian Shepherd</t>
  </si>
  <si>
    <t>Bold, Confident, Independent, Intelligent, Proud, Steady</t>
  </si>
  <si>
    <t>Appenzell Mountain Dog</t>
  </si>
  <si>
    <t>Appenzeller</t>
  </si>
  <si>
    <t>Energetic, Fearless, Lively, Reliable, Self-assured, Social</t>
  </si>
  <si>
    <t>Australian Cattle Dog/Blue Heeler</t>
  </si>
  <si>
    <t>Aggressive, Alert, Energetic, Intelligent, Loyal, Protective, Responsive</t>
  </si>
  <si>
    <t>Australian Kelpie</t>
  </si>
  <si>
    <t>Kelpie</t>
  </si>
  <si>
    <t>Alert, Eager, Energetic, Friendly, Intelligent, Loyal, Robust</t>
  </si>
  <si>
    <t>Australian Shepherd</t>
  </si>
  <si>
    <t>Active, Affectionate, Friendly, Good-natured, Intelligent, Protective, Loving</t>
  </si>
  <si>
    <t>Australian Terrier</t>
  </si>
  <si>
    <t>Alert, Compassionate, Courageous, Even Tempered, Loyal, Spirited, Intelligent</t>
  </si>
  <si>
    <t>Basenji</t>
  </si>
  <si>
    <t>Hound</t>
  </si>
  <si>
    <t>Affectionate, Alert, Curious, Energetic, Playful, Intelligent</t>
  </si>
  <si>
    <t>Basset Hound</t>
  </si>
  <si>
    <t>Basset</t>
  </si>
  <si>
    <t>Scenthound</t>
  </si>
  <si>
    <t>Affectionate, Devoted, Friendly, Gentle, Sweet-tempered, Tenacious</t>
  </si>
  <si>
    <t>Beagle</t>
  </si>
  <si>
    <t>Friendly, Gentle, Independent, Intelligent, Lively, Loving, Sweet</t>
  </si>
  <si>
    <t>Bearded Collie</t>
  </si>
  <si>
    <t>Active, Alert, Hardy, Intelligent, Lively, Self-confident</t>
  </si>
  <si>
    <t>Beauceron</t>
  </si>
  <si>
    <t>Courageous, Obedient, Loyal, Protective, Loving</t>
  </si>
  <si>
    <t>Bedlington Terrier</t>
  </si>
  <si>
    <t>Affectionate, Devoted, Energetic, Loyal, Playful, Reliable, Intelligent</t>
  </si>
  <si>
    <t>Belgian Shepherd Dog Sheepdog</t>
  </si>
  <si>
    <t>Groenendael</t>
  </si>
  <si>
    <t>Active, Alert, Confident, Friendly, Hard-working, Protective, Stubborn, Watchful, Intelligent</t>
  </si>
  <si>
    <t>Belgian Shepherd Laekenois</t>
  </si>
  <si>
    <t>Active, Alert, Energetic, Lively, Protective, Watchful</t>
  </si>
  <si>
    <t>Belgian Shepherd Malinois</t>
  </si>
  <si>
    <t>Malinois</t>
  </si>
  <si>
    <t>Active, Alert, Confident, Friendly, Hard-working, Protective, Stubborn, Watchful</t>
  </si>
  <si>
    <t>Belgian Shepherd Tervuren</t>
  </si>
  <si>
    <t>Alert, Attentive, Energetic, Intelligent, Loyal, Protective</t>
  </si>
  <si>
    <t>Bernese Mountain Dog</t>
  </si>
  <si>
    <t>Affectionate, Faithful, Intelligent, Loyal</t>
  </si>
  <si>
    <t>Bichon Frise</t>
  </si>
  <si>
    <t>Affectionate, Cheerful, Feisty, Gentle, Playful, Intelligent, Sensitive</t>
  </si>
  <si>
    <t>Black and Tan Coonhound</t>
  </si>
  <si>
    <t>Adaptable, Easygoing, Even-tempered, Gentle, Lovable, Trusting, Intelligent</t>
  </si>
  <si>
    <t>Black Labrador Retriever</t>
  </si>
  <si>
    <t>Affectionate, Alert, Cheerful, Energetic, Friendly, Gentle, Intelligent, Loving, Loyal, Outgoing, Playful, Responsive, Social</t>
  </si>
  <si>
    <t>Black Mouth Cur</t>
  </si>
  <si>
    <t>Active, Fearless, Kind, Loyal, Protective, Trainable</t>
  </si>
  <si>
    <t>Black Russian Terrier</t>
  </si>
  <si>
    <t>Brave, Confident, Energetic, Hardy, Lively, Stable</t>
  </si>
  <si>
    <t>Bloodhound</t>
  </si>
  <si>
    <t>Affectionate, Even-tempered, Gentle, Stubborn, Independent</t>
  </si>
  <si>
    <t>Blue Lacy</t>
  </si>
  <si>
    <t>Active, Alert, Bold, Devoted, Intelligent, Intense</t>
  </si>
  <si>
    <t>Bluetick Coonhound</t>
  </si>
  <si>
    <t>Bluetick</t>
  </si>
  <si>
    <t>Friendly, Active, Gentle</t>
  </si>
  <si>
    <t>Boerboel</t>
  </si>
  <si>
    <t>Confident, Dominant, Intelligent, Obedient, Territorial</t>
  </si>
  <si>
    <t>Bolognese</t>
  </si>
  <si>
    <t>Docile, Enterprising, Loyal, Reserved, Serious</t>
  </si>
  <si>
    <t>Border Collie</t>
  </si>
  <si>
    <t>Intelligent, Energetic, Alert, Responsive, Tenacious, Loyal, Protective</t>
  </si>
  <si>
    <t>Border Terrier</t>
  </si>
  <si>
    <t>Affectionate, Alert, Even-tempered, Fearless, Intelligent, Obedient</t>
  </si>
  <si>
    <t>Borzoi</t>
  </si>
  <si>
    <t>Athletic, Gentle, Independent, Intelligent, Quiet, Respectful</t>
  </si>
  <si>
    <t>Boston Terrier</t>
  </si>
  <si>
    <t>Boston Bull</t>
  </si>
  <si>
    <t>Affectionate, Aggressive, Friendly, Gentle, Intelligent, Lively, Playful</t>
  </si>
  <si>
    <t>Bouvier des Flanders</t>
  </si>
  <si>
    <t>Familial, Gentle, Intelligent, Loyal, Protective, Rational</t>
  </si>
  <si>
    <t>Boxer</t>
  </si>
  <si>
    <t>Brave, Bright, Confident, Energetic, Fearless, Friendly, Intelligent, Loyal, Playful</t>
  </si>
  <si>
    <t>Boykin Spaniel</t>
  </si>
  <si>
    <t>Companionable, Eager, Energetic, Friendly, Intelligent, Trainable</t>
  </si>
  <si>
    <t>Briard</t>
  </si>
  <si>
    <t>Faithful, Fearless, Intelligent, Loyal, Obedient, Protective</t>
  </si>
  <si>
    <t>Brittany Spaniel</t>
  </si>
  <si>
    <t>Alert, Independent, Intelligent, Responsive, Social</t>
  </si>
  <si>
    <t>Brussels Griffon</t>
  </si>
  <si>
    <t>Brabancon Griffon</t>
  </si>
  <si>
    <t>Alert, Companionable, Inquisitive, Self-important, Sensitive, Watchful</t>
  </si>
  <si>
    <t>Bull Terrier</t>
  </si>
  <si>
    <t>American Pit Bull Terrier</t>
  </si>
  <si>
    <t>Active, Keen, Protective, Sweet-tempered, Trainable</t>
  </si>
  <si>
    <t>Bullmastiff</t>
  </si>
  <si>
    <t>Bull Mastiff</t>
  </si>
  <si>
    <t>Alert, Calm, Courageous, Devoted, Docile, Powerful, Loyal, Protective, Reliable</t>
  </si>
  <si>
    <t>Cairn Terrier</t>
  </si>
  <si>
    <t>Cairn</t>
  </si>
  <si>
    <t>Active, Assertive, Courageous, Fearless, Hardy, Intelligent</t>
  </si>
  <si>
    <t>Canaan Dog</t>
  </si>
  <si>
    <t>Alert, Cautious, Devoted, Quick, Vigilant</t>
  </si>
  <si>
    <t>Cane Corso Mastiff</t>
  </si>
  <si>
    <t>Cheerful, Courageous, Loyal, Quiet, Social</t>
  </si>
  <si>
    <t>Carolina Dog</t>
  </si>
  <si>
    <t>Adaptable, Gentle, Loyal, Primitive, Reserved</t>
  </si>
  <si>
    <t>Catahoula Leopard Dog</t>
  </si>
  <si>
    <t>Alert, Courageous, Energetic, Gentle, Independent, Intelligent, Loving, Loyal, Protective</t>
  </si>
  <si>
    <t>Cattle Dog</t>
  </si>
  <si>
    <t>Caucasian Sheepdog (Caucasian Ovtcharka)</t>
  </si>
  <si>
    <t>Alert, Calm, Dominant, Powerful, Quick,Strong</t>
  </si>
  <si>
    <t>Cavalier King Charles Spaniel</t>
  </si>
  <si>
    <t>Affectionate, Cheerful, Courageous, Gentle, Intelligent, Social</t>
  </si>
  <si>
    <t>Chesapeake Bay Retriever</t>
  </si>
  <si>
    <t>Happy, Affectionate, Dominant, Intelligent, Protective, Quiet</t>
  </si>
  <si>
    <t>Chihuahua</t>
  </si>
  <si>
    <t>Alert, Courageous, Devoted, Lively, Intelligent, Quick</t>
  </si>
  <si>
    <t>Chinese Crested Dog</t>
  </si>
  <si>
    <t>Affectionate, Alert, Happy, Lively, Playful, Sweet-tempered</t>
  </si>
  <si>
    <t>Chinese Foo Dog</t>
  </si>
  <si>
    <t>Friendly, Devoted, Courageous</t>
  </si>
  <si>
    <t>Chinook</t>
  </si>
  <si>
    <t>Alert, Calm, Dignified, Friendly, Responsive</t>
  </si>
  <si>
    <t>Chocolate Labrador Retriever</t>
  </si>
  <si>
    <t>Chow Chow</t>
  </si>
  <si>
    <t>Chow</t>
  </si>
  <si>
    <t>Aloof, Independent, Loyal, Quiet, Intelligent, Protective, Detached</t>
  </si>
  <si>
    <t>Cirneco dell'Etna</t>
  </si>
  <si>
    <t>Affectionate, Gentle, Lively</t>
  </si>
  <si>
    <t>Clumber Spaniel</t>
  </si>
  <si>
    <t>Clumber</t>
  </si>
  <si>
    <t>Gentle, Loyal, Affectionate, Dignified, Aloof</t>
  </si>
  <si>
    <t>Cockapoo</t>
  </si>
  <si>
    <t>Affectionate, Alert, Cheerful, Friendly, Intelligent, Loving, Loyal, Outgoing, Playful, Responsive, Social</t>
  </si>
  <si>
    <t>Cocker Spaniel</t>
  </si>
  <si>
    <t>Even Tempered, Joyful, Merry, Outgoing, Intelligent, Sociable, Trusting</t>
  </si>
  <si>
    <t>Collie</t>
  </si>
  <si>
    <t>Friendly, Gentle, Intelligent, Loyal, Protective, Responsive, Social</t>
  </si>
  <si>
    <t>Coonhound</t>
  </si>
  <si>
    <t>Corgi</t>
  </si>
  <si>
    <t>Active, Affectionate, Alert, Companionable, Devoted, Gentle, Intelligent</t>
  </si>
  <si>
    <t>Coton de Tulear</t>
  </si>
  <si>
    <t>Affectionate, Intelligent, Lively, Playful, Trainable, Vocal</t>
  </si>
  <si>
    <t>Curly-Coated Retriever</t>
  </si>
  <si>
    <t>Clever, Independent, Intelligent, Lively, Sensitive, Trainable</t>
  </si>
  <si>
    <t>Dachshund</t>
  </si>
  <si>
    <t>Clever, Courageous, Devoted, Lively, Playful, Stubborn</t>
  </si>
  <si>
    <t>Dalmatian</t>
  </si>
  <si>
    <t>Active, Energetic, Friendly, Intelligent, Outgoing, Playful, Sensitive</t>
  </si>
  <si>
    <t>Dandi Dinmont Terrier</t>
  </si>
  <si>
    <t>Dandie Dinmont</t>
  </si>
  <si>
    <t>Affectionate, Companionable, Determined, Fun-loving, Independent, Lively, Intelligent</t>
  </si>
  <si>
    <t>Dhole</t>
  </si>
  <si>
    <t>Dingo</t>
  </si>
  <si>
    <t>Doberman Pinscher</t>
  </si>
  <si>
    <t>Doberman</t>
  </si>
  <si>
    <t>Alert, Energetic, Fearless, Intelligent, Loyal, Obedient</t>
  </si>
  <si>
    <t>Dogo Argentino</t>
  </si>
  <si>
    <t>Affectionate, Cheerful, Friendly, Loyal, Protective, Tolerant, Social</t>
  </si>
  <si>
    <t>Dogue de Bordeaux</t>
  </si>
  <si>
    <t>Companionable, Courageous, Devoted, Even-tempered, Loyal, Vigiliant</t>
  </si>
  <si>
    <t>Dutch Shepherd</t>
  </si>
  <si>
    <t>Affectionate, Alert, Loyal, Obedient, Reliable, Trainable</t>
  </si>
  <si>
    <t>English Bulldog</t>
  </si>
  <si>
    <t>Aggressive, Courageous, Friendly, Loving, Social, Sweet</t>
  </si>
  <si>
    <t>English Cocker Spaniel</t>
  </si>
  <si>
    <t>Affectionate, Faithful, Friendly, Intelligent, Playful, Quiet, Trainable</t>
  </si>
  <si>
    <t>English Coonhound</t>
  </si>
  <si>
    <t>Active, Energetic, High-strung, Loyal</t>
  </si>
  <si>
    <t>English Pointer</t>
  </si>
  <si>
    <t>Active, Affectionate, Amiable, Even-tempered, Kind, Loyal, Intelligent</t>
  </si>
  <si>
    <t>English Setter</t>
  </si>
  <si>
    <t>Strong-willed, Mischevious, Gentle, Energetic, Intelligent</t>
  </si>
  <si>
    <t>English Shepherd</t>
  </si>
  <si>
    <t>Adaptable, Alert, Courageous, Energetic, Friendly, Independent, Intelligent, Playful, Responsibe</t>
  </si>
  <si>
    <t>English Springer Spaniel</t>
  </si>
  <si>
    <t>Affectionate, Alert, Cheerful, Energetic, Intelligent, Playful, Social</t>
  </si>
  <si>
    <t>English Toy Spaniel</t>
  </si>
  <si>
    <t>Blenheim Spaniel</t>
  </si>
  <si>
    <t>Affectionate, Gentle, Happy, Loving, Playful, Reserved</t>
  </si>
  <si>
    <t>Entlebucher</t>
  </si>
  <si>
    <t>Agile, Devoted, Independent, Loyal, Self-confident</t>
  </si>
  <si>
    <t>Eskimo Dog</t>
  </si>
  <si>
    <t>Feist</t>
  </si>
  <si>
    <t>Agile, Alert, Lovable, Spirited, Swift</t>
  </si>
  <si>
    <t>Field Spaniel</t>
  </si>
  <si>
    <t>Adaptable, Cautious, Docile, Familial, Sensitive, Sociable</t>
  </si>
  <si>
    <t>Fila Brasileiro</t>
  </si>
  <si>
    <t>Brave, Courageous, Determined, Docile, Loyal, Obedient</t>
  </si>
  <si>
    <t>Finnish Lapphund</t>
  </si>
  <si>
    <t>Calm, Courageous, Faithful, Friendly, Keen</t>
  </si>
  <si>
    <t>Finnish Spitz</t>
  </si>
  <si>
    <t>Happy, Independent, Intelligent, Loyal, Playful, Vocal</t>
  </si>
  <si>
    <t>Flat-coated Retriever</t>
  </si>
  <si>
    <t>Friendly, Confident, Devoted, Optimistic, Outgoing, Intelligent</t>
  </si>
  <si>
    <t>Fox Terrier</t>
  </si>
  <si>
    <t>Active, Affectionate, Alert, Fearless, Intelligent, Playful</t>
  </si>
  <si>
    <t>Foxhound</t>
  </si>
  <si>
    <t>Independent, Intelligent, Kind, Loving, Loyal, Sweet-tempered</t>
  </si>
  <si>
    <t>French Bulldog</t>
  </si>
  <si>
    <t>Affectionate, Playful, Alert, Athletic, Bright, Easygoing, Keen, Lively, Patient</t>
  </si>
  <si>
    <t>Galgo Spanish Greyhound</t>
  </si>
  <si>
    <t>Affectionate, Calm, Quiet, Gentle</t>
  </si>
  <si>
    <t>German Pinscher</t>
  </si>
  <si>
    <t>Even-tempered, Familial, Courageous, Lively, Loving, Spirited</t>
  </si>
  <si>
    <t>German Shepherd Dog</t>
  </si>
  <si>
    <t>German Shepherd</t>
  </si>
  <si>
    <t>Alert, Confident, Courageous, Curious, Intelligent, Loyal, Obedient, Watchful</t>
  </si>
  <si>
    <t>German Shorthaired Pointer</t>
  </si>
  <si>
    <t>German Short Haired Pointer</t>
  </si>
  <si>
    <t>Affectionate, Boisterous, Bold, Cooperative, Intelligent, Trainable</t>
  </si>
  <si>
    <t>German Spitz</t>
  </si>
  <si>
    <t>German Wirehaired Pointer</t>
  </si>
  <si>
    <t>Active, Affectionate, Friendly, Intelligent, Loyal, Willful, Responsive</t>
  </si>
  <si>
    <t>Giant Schnauzer</t>
  </si>
  <si>
    <t>Dominant, Intelligent, Kind, Loyal, Powerful, Strong-willed</t>
  </si>
  <si>
    <t>Glen of Imaal Terrier</t>
  </si>
  <si>
    <t>Active, Agile, Courageous, Gentle, Loyal, Spirited</t>
  </si>
  <si>
    <t>Golden Retriever</t>
  </si>
  <si>
    <t>Confident, Friendly, Intelligent, Kind, Reliable, Trustworthy</t>
  </si>
  <si>
    <t>Gordon Setter</t>
  </si>
  <si>
    <t>Alert, Confident, Eager, Fearless, Loyal, Intelligent</t>
  </si>
  <si>
    <t>Great Dane</t>
  </si>
  <si>
    <t>Friendly, Confident, Devoted, Intelligent, Gentle, Loving, Reserved</t>
  </si>
  <si>
    <t>Great Pyrenees</t>
  </si>
  <si>
    <t>Affectionate, Confident, Fearless, Gentle, Patient, Strong-willed</t>
  </si>
  <si>
    <t>Greater Swiss Mountain Dog</t>
  </si>
  <si>
    <t>Alert, Devoted, Fearless, Good-natured, Protective, Self-confident</t>
  </si>
  <si>
    <t>Greyhound</t>
  </si>
  <si>
    <t>Intelligent, Gentle, Affectionate, Athletic, Even-tempered, Quiet</t>
  </si>
  <si>
    <t>Harrier</t>
  </si>
  <si>
    <t>Active, Cheerful, Friendly, Outgoing, Sweet-tempered, Tolerant</t>
  </si>
  <si>
    <t>Havanese</t>
  </si>
  <si>
    <t>Affectionate, Companionable, Gentle, Intelligent, Playful, Responsive</t>
  </si>
  <si>
    <t>Hovawart</t>
  </si>
  <si>
    <t>Watchful, Even-tempered, Reserved, Active, Devoted</t>
  </si>
  <si>
    <t>Husky</t>
  </si>
  <si>
    <t>Alert, Friendly, Gentle, Intelligent, Outgoing</t>
  </si>
  <si>
    <t>Ibizan Hound</t>
  </si>
  <si>
    <t>Active, Clownish, Engaging, Independent, Intelligent, Stubborn</t>
  </si>
  <si>
    <t>Illyrian Sheepdog</t>
  </si>
  <si>
    <t>Independent, Reliable, Devoted, Protective</t>
  </si>
  <si>
    <t>Irish Setter</t>
  </si>
  <si>
    <t>Affectionate, Companionable, Energetic, Independent, Lively, Playful, Intelligent</t>
  </si>
  <si>
    <t>Irish Terrier</t>
  </si>
  <si>
    <t>Dominant, Intelligent, Lively, Protective, Respectful, Trainable</t>
  </si>
  <si>
    <t>Irish Water Spaniel</t>
  </si>
  <si>
    <t>Active, Alert, Clownish, Inquisitive, Intelligent, Quick</t>
  </si>
  <si>
    <t>Irish Wolfhound</t>
  </si>
  <si>
    <t>Dignified, Generous, Loyal, Patient, Sweet-tempered, Thoughtful, Intelligent</t>
  </si>
  <si>
    <t>Italian Greyhound</t>
  </si>
  <si>
    <t>Affectionate, Agile, Athletic, Companionable, Intelligent, Mischevious</t>
  </si>
  <si>
    <t>Italian Spinone</t>
  </si>
  <si>
    <t>Friendly, Loyal, Affectionate, Docile, Gentle, Patient</t>
  </si>
  <si>
    <t>Jack Russell Terrier</t>
  </si>
  <si>
    <t>Alert, Cheerful, Courageous, Energetic, Independent</t>
  </si>
  <si>
    <t>Jack Russell Terrier (Parson Russell Terrier)</t>
  </si>
  <si>
    <t>Energetic, Bold, Eager, Happy, Intelligent, Obedient</t>
  </si>
  <si>
    <t>Japanese Chin</t>
  </si>
  <si>
    <t>Japanese Spaniel</t>
  </si>
  <si>
    <t>Alert, Cat-like, Independent, Intelligent, Loving, Loyal, Playful</t>
  </si>
  <si>
    <t>Jindo</t>
  </si>
  <si>
    <t>Active, Bold, Brave, Faithful, Intelligent, Loyal</t>
  </si>
  <si>
    <t>Kai Dog</t>
  </si>
  <si>
    <t>Intelligent, Agile, Alert, Brave</t>
  </si>
  <si>
    <t>Karelian Bear Dog</t>
  </si>
  <si>
    <t>Brave, Cautious, Loyal, Independent, Tenacious, Territorial</t>
  </si>
  <si>
    <t>Keeshond</t>
  </si>
  <si>
    <t>Agile, Bright, Obedient, Playful, Quick, Sturdy, Intelligent</t>
  </si>
  <si>
    <t>Kerry Blue Terrier</t>
  </si>
  <si>
    <t>Affectionate, Alert, Gentle, Loyal, Spirited, Strong-willed, Intelligent</t>
  </si>
  <si>
    <t>Kishu</t>
  </si>
  <si>
    <t>Alert, Dignified, Docile, Faithful, Noble</t>
  </si>
  <si>
    <t>Klee Kai</t>
  </si>
  <si>
    <t>Active, Agile, Curious, Intelligent, Loyal, Quick, Territorial</t>
  </si>
  <si>
    <t>Komondor</t>
  </si>
  <si>
    <t>Affectionate, Calm, Fearless, Gentle, Independent, Steady</t>
  </si>
  <si>
    <t>Kuvasz</t>
  </si>
  <si>
    <t>Clownish, Independent, Intelligent, Loyal, Patient, Protective</t>
  </si>
  <si>
    <t>Kyi Leo</t>
  </si>
  <si>
    <t>Active, Calm, Forgiving, Obedient, Playful, Quiet</t>
  </si>
  <si>
    <t>Labrador Retriever</t>
  </si>
  <si>
    <t>Lakeland Terrier</t>
  </si>
  <si>
    <t>Independent, Bold, Confident, Friendly, Intelligent, Trainable</t>
  </si>
  <si>
    <t>Lancashire Heeler</t>
  </si>
  <si>
    <t>Alert, Clever, Friendly, Intelligent</t>
  </si>
  <si>
    <t>Leonberger</t>
  </si>
  <si>
    <t>Adaptable, Companionable, Fearless, Loving, Loyal, Obedient</t>
  </si>
  <si>
    <t>Lhasa Apso</t>
  </si>
  <si>
    <t>Alert, Assertive, Devoted, Friendly, Intelligent, Lively, Obedient, Playful, Spirited, Steady</t>
  </si>
  <si>
    <t>Lowchen</t>
  </si>
  <si>
    <t>Active, Familial, Friendly, Happy, Playful</t>
  </si>
  <si>
    <t>Maltese</t>
  </si>
  <si>
    <t>Maltese Dog</t>
  </si>
  <si>
    <t>Active, Docile, Easygoing, Gentle, Intelligent, Playful, Responsive, Sweet-tempered</t>
  </si>
  <si>
    <t>Manchester Terrier</t>
  </si>
  <si>
    <t>Active, Alert, Devoted, Discerning, Quiet, Loyal, Intelligent</t>
  </si>
  <si>
    <t>Maremma Sheepdog</t>
  </si>
  <si>
    <t>Alert, Determined, Dignified, Friendly, Intelligent, Loyal</t>
  </si>
  <si>
    <t>Mastiff</t>
  </si>
  <si>
    <t>Affectionate, Alert, Cheerful, Courageous, Intelligent, Loyal, Protective</t>
  </si>
  <si>
    <t>McNab</t>
  </si>
  <si>
    <t>Friendly, Hard-working, Obedient, Protective, Sociable, Well-mannered</t>
  </si>
  <si>
    <t>Miniature Pinscher</t>
  </si>
  <si>
    <t>Clever, Energetic, Friendly, Outgoing, Playful, Responsive, Intelligent</t>
  </si>
  <si>
    <t>Mountain Cur</t>
  </si>
  <si>
    <t>Intelligent, Protective</t>
  </si>
  <si>
    <t>Mountain Dog</t>
  </si>
  <si>
    <t>Munsterlander</t>
  </si>
  <si>
    <t>Intelligent, Trainable, Attentive, Mischevious</t>
  </si>
  <si>
    <t>Neapolitan Mastiff</t>
  </si>
  <si>
    <t>Protective, Dominant, Fearless, Obedient, Stubborn, Trainable</t>
  </si>
  <si>
    <t>New Guinea Singing Dog</t>
  </si>
  <si>
    <t>Southern</t>
  </si>
  <si>
    <t>Active, Affectionate, Alert, Gentle, Lively</t>
  </si>
  <si>
    <t>Newfoundland Dog</t>
  </si>
  <si>
    <t>Newfoundland</t>
  </si>
  <si>
    <t>Cheerful, Courageous, Intelligent, Loyal, Social, Sweet, Gentle</t>
  </si>
  <si>
    <t>Norfolk Terrier</t>
  </si>
  <si>
    <t>Companionable, Fearless, Happy, Lovable, Self-confident, Spirited, Intelligent</t>
  </si>
  <si>
    <t>Norwegian Buhund</t>
  </si>
  <si>
    <t>Agile, Courageous, Energetic, Friendly, Fun-loving</t>
  </si>
  <si>
    <t>Norwegian Elkhound</t>
  </si>
  <si>
    <t>Alert, Bold, Hardy, Loyal, Playful, Strong-willed, Intelligent</t>
  </si>
  <si>
    <t>Norwegian Lundehund</t>
  </si>
  <si>
    <t>Alert, Energetic, Loyal, Protective</t>
  </si>
  <si>
    <t>Norwich Terrier</t>
  </si>
  <si>
    <t>Affectionate, Energetic, Hardy, Intelligent, Sensitive</t>
  </si>
  <si>
    <t>Nova Scotia Duck-Tolling Retriever</t>
  </si>
  <si>
    <t>Gun Dogs</t>
  </si>
  <si>
    <t>Affectionate, Alert, Courageous, Energetic, Gentle, Playful, Responsive</t>
  </si>
  <si>
    <t>Old English Sheepdog</t>
  </si>
  <si>
    <t>Adaptable, Bubbly, Intelligent, Loving, Playful, Sociable, Protective</t>
  </si>
  <si>
    <t>Otterhound</t>
  </si>
  <si>
    <t>Amiable, Boisterous, Even-tempered</t>
  </si>
  <si>
    <t>Papillon</t>
  </si>
  <si>
    <t>Alert, Energetic, Friendly, Happy, Hardy, Intelligent</t>
  </si>
  <si>
    <t>Patterdale Terrier (Fell Terrier)</t>
  </si>
  <si>
    <t>Bold, Confident, Energetic, Friendly, Inquisitive, Intelligent</t>
  </si>
  <si>
    <t>Pekingese</t>
  </si>
  <si>
    <t>Affectionate, Aggressive, Good-natured, Intelligent, Opinionated, Stubborn</t>
  </si>
  <si>
    <t>Peruvian Inca Orchid</t>
  </si>
  <si>
    <t>Affectionate, Alert, Intelligent, Lively, Noble, Protective</t>
  </si>
  <si>
    <t>Petit Basset Griffon Vendeen</t>
  </si>
  <si>
    <t>Active, Extroverted, Friendly, Happy, Independent, Lively, Intelligent</t>
  </si>
  <si>
    <t>Pharaoh Hound</t>
  </si>
  <si>
    <t>Active, Affectionate, Intelligent, Playful, Sociable, Trainable</t>
  </si>
  <si>
    <t>Pit Bull Terrier</t>
  </si>
  <si>
    <t>Affectionate, Aggressive, Clownish, Courageous, Friendly, Intelligent, Loyal, Obedient, Strong-willed, Stubborn</t>
  </si>
  <si>
    <t>Plott Hound</t>
  </si>
  <si>
    <t>Alert, Bold, Courageous, Loyal</t>
  </si>
  <si>
    <t>Podengo Portugueso</t>
  </si>
  <si>
    <t>Active, Companionable, Friendly, Hardy, Lively, Loyal</t>
  </si>
  <si>
    <t>Pointer</t>
  </si>
  <si>
    <t>Polish Lowland Sheepdog</t>
  </si>
  <si>
    <t>Agile, Even-tempered, Lively, Perceptive, Self-confident</t>
  </si>
  <si>
    <t>Pomeranian</t>
  </si>
  <si>
    <t>Active, Extroverted, Friendly, Intelligent, Lively, Playful, Sociable</t>
  </si>
  <si>
    <t>Poodle</t>
  </si>
  <si>
    <t>Active, Alert, Faithful, Instinctual, Intelligent, Trainable</t>
  </si>
  <si>
    <t>Standard Poodle</t>
  </si>
  <si>
    <t>Miniature Poodle</t>
  </si>
  <si>
    <t>Toy Poodle</t>
  </si>
  <si>
    <t>Portuguese Water Dog</t>
  </si>
  <si>
    <t>Brave, Docile, Impetuous, Intelligent, Obedient, Quarrelsome</t>
  </si>
  <si>
    <t>Presa Canario</t>
  </si>
  <si>
    <t>Calm, Dominant, Gentle, Strong-willed, Suspicious</t>
  </si>
  <si>
    <t>Pug</t>
  </si>
  <si>
    <t>Affectionate, Cheerful, Courageous, Gentle, Intelligent, Friendly, Outgoing, Playful, Loyal</t>
  </si>
  <si>
    <t>Puli</t>
  </si>
  <si>
    <t>Agile, Energetic, Faithful, Intelligent, Loyal, Obedient</t>
  </si>
  <si>
    <t>Pumi</t>
  </si>
  <si>
    <t>Active, Intelligent, Lively, Protective, Reserved, Vocal</t>
  </si>
  <si>
    <t>Rat Terrier</t>
  </si>
  <si>
    <t>Affectioante, Alert, Inquisitive, Lively, Loving</t>
  </si>
  <si>
    <t>Redbone Coonhound</t>
  </si>
  <si>
    <t>Redbone</t>
  </si>
  <si>
    <t>Affectionate, Companionable, Energetic, Familial, Independent, Unflappable</t>
  </si>
  <si>
    <t>Retriever</t>
  </si>
  <si>
    <t>Rhodesian Ridgeback</t>
  </si>
  <si>
    <t>Dignified, Intelligent, Loyal, Mischevious, Sensitive, Strong-willed</t>
  </si>
  <si>
    <t>Rottweiler</t>
  </si>
  <si>
    <t>Alert, Courageous, Fearless, Good-natured, Independent, Intelligent, Loyal, Protective</t>
  </si>
  <si>
    <t>Saint Bernard</t>
  </si>
  <si>
    <t>Friendly, Gentle, Independent, Intelligent, Outgoing, Quiet, Social</t>
  </si>
  <si>
    <t>Saluki</t>
  </si>
  <si>
    <t>Aloof, Intelligent, Quiet, Reserverd, Loyal</t>
  </si>
  <si>
    <t>Samoyed</t>
  </si>
  <si>
    <t>Alert, Lively, Friendly, Intelligent, Playful, Sociable, Stubborn</t>
  </si>
  <si>
    <t>Sarplaninac</t>
  </si>
  <si>
    <t>Independent, Calm, Devoted, Intelligent, Protective, Reliable</t>
  </si>
  <si>
    <t>Schipperke</t>
  </si>
  <si>
    <t>Agile, Confident, Curious, Faithful, Fearless, Independent, Intelligent</t>
  </si>
  <si>
    <t>Miniature Schnauzer</t>
  </si>
  <si>
    <t>Devoted, Good-natured, Intelligent, Lively, Playful, Trainable</t>
  </si>
  <si>
    <t>Schnauzer</t>
  </si>
  <si>
    <t>Standard Schnauzer</t>
  </si>
  <si>
    <t>Scottish Deerhound</t>
  </si>
  <si>
    <t>Dignified, Docile, Friendly, Gentle, Polite, Quiet</t>
  </si>
  <si>
    <t>Scottish Terrier Scottie</t>
  </si>
  <si>
    <t>Scotch Terrier</t>
  </si>
  <si>
    <t>Independent, Fiesty, Alert, Playful, Quick, Self-assured</t>
  </si>
  <si>
    <t>Sealyham Terrier</t>
  </si>
  <si>
    <t>Alert, Calm, Even-tempered, Fearless, Friendly, Intelligent</t>
  </si>
  <si>
    <t>Setter</t>
  </si>
  <si>
    <t>Shar Pei</t>
  </si>
  <si>
    <t>Affectionate, Devoted, Independent, Loving, Reserved, Suspicious</t>
  </si>
  <si>
    <t>Sheep Dog</t>
  </si>
  <si>
    <t>Shepherd</t>
  </si>
  <si>
    <t>Shetland Sheepdog Sheltie</t>
  </si>
  <si>
    <t>Shetland Sheepdog</t>
  </si>
  <si>
    <t>Affectionate, Friendly, Gentle, Intelligent, Lively, Playful, Responsive</t>
  </si>
  <si>
    <t>Shiba Inu</t>
  </si>
  <si>
    <t>Alert, Charming, Confident, Faithful, Fearless, Keen, Outgoing</t>
  </si>
  <si>
    <t>Shih Tzu</t>
  </si>
  <si>
    <t>Active, Courageous, Friendly, Gentle, Happy, Intelligent, Lively, Outgoing, Playful</t>
  </si>
  <si>
    <t>Siberian Husky</t>
  </si>
  <si>
    <t>Silky Terrier</t>
  </si>
  <si>
    <t>Alert, Friendly, Inquisitive, Joyful, Quick, Responsive, Intelligent</t>
  </si>
  <si>
    <t>Skye Terrier</t>
  </si>
  <si>
    <t>Loyal, Fearless, Friendly, Good-tempered, Intelligent</t>
  </si>
  <si>
    <t>Sloughi</t>
  </si>
  <si>
    <t>Alert, Faithful, Intelligent, Sensitive, Independent, Playful, Sweet</t>
  </si>
  <si>
    <t>Smooth Fox Terrier</t>
  </si>
  <si>
    <t>South Russian Ovtcharka</t>
  </si>
  <si>
    <t>Active, Balanced, Courageous, Lively, Nervous</t>
  </si>
  <si>
    <t>Spaniel</t>
  </si>
  <si>
    <t>Spitz</t>
  </si>
  <si>
    <t>Staffordshire Bull Terrier</t>
  </si>
  <si>
    <t>Staffordshire Bullterrier</t>
  </si>
  <si>
    <t>Affectionate, Bold, Courageous, Fearless, Intelligent, Reliable</t>
  </si>
  <si>
    <t>Sussex Spaniel</t>
  </si>
  <si>
    <t>Calm, Cheerful, Companionable, Devoted, Friendly, Sociable</t>
  </si>
  <si>
    <t>Swedish Vallhund</t>
  </si>
  <si>
    <t>Alert, Energetic, Fearless, Friendly, Watchful</t>
  </si>
  <si>
    <t>Affectionate, Alert, Courageous, Intelligent, Friendly, Hardy, Independent</t>
  </si>
  <si>
    <t>Thai Ridgeback</t>
  </si>
  <si>
    <t>Familial, Independent, Loving, Loyal, Protective</t>
  </si>
  <si>
    <t>Tibetan Mastiff</t>
  </si>
  <si>
    <t>Aloof, Protective, Strong-willed, Stubborn, Courageous, Loyal</t>
  </si>
  <si>
    <t>Tibetan Spaniel</t>
  </si>
  <si>
    <t>Intelligent, Assertive, Aloof, Happy, Independent, Willful</t>
  </si>
  <si>
    <t>Tibetan Terrier</t>
  </si>
  <si>
    <t>Affectionate, Amiable, Energetic, Gentle, Reserved, Sensitive, Intelligent</t>
  </si>
  <si>
    <t>Tosa Inu</t>
  </si>
  <si>
    <t>Aggressive, Brave, Fearless, Intelligent, Sensitive, Suspicious</t>
  </si>
  <si>
    <t>Toy Fox Terrier</t>
  </si>
  <si>
    <t>Toy Terrier</t>
  </si>
  <si>
    <t>Alert, Friendly, Intelligent, Loyal, Playful, Spirited</t>
  </si>
  <si>
    <t>Treeing Walker Coonhound</t>
  </si>
  <si>
    <t>Walker Hound</t>
  </si>
  <si>
    <t>Affectionate, Clever, Confident, Loving, Trainable</t>
  </si>
  <si>
    <t>Vizsla</t>
  </si>
  <si>
    <t>Affectionate, Cheerful, Energetic, Gentle, Intelligent, Playful, Protective, Quiet</t>
  </si>
  <si>
    <t>Weimaraner</t>
  </si>
  <si>
    <t>Alert, Aloof, Energetic, Fast, Intelligent, Powerful, Steady, Stubborn, Social</t>
  </si>
  <si>
    <t>Welsh Corgi</t>
  </si>
  <si>
    <t>Cardigan</t>
  </si>
  <si>
    <t>Pembroke</t>
  </si>
  <si>
    <t>Welsh Springer Spaniel</t>
  </si>
  <si>
    <t>Affectionate, Loyal, Active, Friendly, Playful, Stubborn, Intelligent</t>
  </si>
  <si>
    <t>Welsh Terrier</t>
  </si>
  <si>
    <t>Alert, Friendly, Intelligent, Spirited, Independent, Loving</t>
  </si>
  <si>
    <t>West Highland White Terrier Westie</t>
  </si>
  <si>
    <t>West Highland White Terrier</t>
  </si>
  <si>
    <t>Wheaten Terrier</t>
  </si>
  <si>
    <t>Soft Coated Wheaten Terrier</t>
  </si>
  <si>
    <t>Affectionate, Energetic, Faithful, Intelligent, Playful, Spirited</t>
  </si>
  <si>
    <t>Whippet</t>
  </si>
  <si>
    <t>Affectionate, Friendly, Gentle, Intelligent, Lively, Quiet</t>
  </si>
  <si>
    <t>White German Shepherd</t>
  </si>
  <si>
    <t>Wire Fox Terrier</t>
  </si>
  <si>
    <t>Wire Haired Fox Terrier</t>
  </si>
  <si>
    <t>Alert, Bold, Fearless, Friendly, Keen, Quick, Intelligent</t>
  </si>
  <si>
    <t>Wire-haired Pointing Griffon</t>
  </si>
  <si>
    <t>Gentle, Loyal, Proud, Trainable, Vigilant, Intelligent</t>
  </si>
  <si>
    <t>Wirehaired Terrier</t>
  </si>
  <si>
    <t>Xoloitzcuintle/Mexican Hairless</t>
  </si>
  <si>
    <t>Mexican Hairless</t>
  </si>
  <si>
    <t>Aleret, Calm, Cheerful, Companionable, Loyal, Protective</t>
  </si>
  <si>
    <t>Yellow Labrador Retriever</t>
  </si>
  <si>
    <t>Yorkshire Terrier Yorkie</t>
  </si>
  <si>
    <t>Yorkshire Terrier</t>
  </si>
  <si>
    <t>Alert, Courageous, Energetic, Independent, Intelligent, Loyal, Playful</t>
  </si>
  <si>
    <t>Mixed Breed</t>
  </si>
  <si>
    <t>LapCat</t>
  </si>
  <si>
    <t>Fur</t>
  </si>
  <si>
    <t>AvgKittenPrice</t>
  </si>
  <si>
    <t>Abyssinian</t>
  </si>
  <si>
    <t>Lap</t>
  </si>
  <si>
    <t>Short</t>
  </si>
  <si>
    <t>Active, Energetic, Independent, Intelligent, Gentle</t>
  </si>
  <si>
    <t>American Curl</t>
  </si>
  <si>
    <t>Medium</t>
  </si>
  <si>
    <t>Affectionate, Curious, Intelligent, Interactive, Lively, Playful, Social</t>
  </si>
  <si>
    <t>American Shorthair</t>
  </si>
  <si>
    <t>Active, Curious, Easygoing, Playful, Calm</t>
  </si>
  <si>
    <t>American Wirehair</t>
  </si>
  <si>
    <t>Affectionate, Curious, Gentle, Intelligent, Interactive, Lively, Loyal, Playful, Sensible, Social</t>
  </si>
  <si>
    <t>Applehead Siamese</t>
  </si>
  <si>
    <t>Active, Agile, Clever, Sociable, Loving, Energetic</t>
  </si>
  <si>
    <t>Balinese</t>
  </si>
  <si>
    <t>Non Lap</t>
  </si>
  <si>
    <t>Long</t>
  </si>
  <si>
    <t>Affectionate, Intelligent, Playful</t>
  </si>
  <si>
    <t>Bengal</t>
  </si>
  <si>
    <t>Active, Agile, Lively, Affectionate, Energetic, Rambunctious</t>
  </si>
  <si>
    <t>Birman</t>
  </si>
  <si>
    <t>Affectionate, Active, Gentle, Social</t>
  </si>
  <si>
    <t>Bobtail</t>
  </si>
  <si>
    <t>Intelligent, Interactive, Lively, Playful, Sensitive</t>
  </si>
  <si>
    <t>Bombay</t>
  </si>
  <si>
    <t>Affectionate, Dependent, Gentle, Intelligent, Playful</t>
  </si>
  <si>
    <t>British Shorthair</t>
  </si>
  <si>
    <t>Affectionate, Easygoing, Gentle, Loyal, Patient, Calm</t>
  </si>
  <si>
    <t>Burmese</t>
  </si>
  <si>
    <t>Curious, Intelligent, Gentle, Social, Interactive, Playful, Lively</t>
  </si>
  <si>
    <t>Burmilla</t>
  </si>
  <si>
    <t>Easygoing, Friendly, Intelligent, Lively, Playful, Social</t>
  </si>
  <si>
    <t>Calico</t>
  </si>
  <si>
    <t>Generic</t>
  </si>
  <si>
    <t>Canadian Hairless</t>
  </si>
  <si>
    <t>Bald</t>
  </si>
  <si>
    <t>Loyal, Inquisitive, Friendly, Quiet, Gentle</t>
  </si>
  <si>
    <t>Chartreux</t>
  </si>
  <si>
    <t>Affectionate, Loyal, Intelligent, Social, Lively, Playful</t>
  </si>
  <si>
    <t>Chausie</t>
  </si>
  <si>
    <t>Affectionate, Intelligent, Playful, Social</t>
  </si>
  <si>
    <t>Chinchilla</t>
  </si>
  <si>
    <t>Rodent</t>
  </si>
  <si>
    <t>Active, Playful</t>
  </si>
  <si>
    <t>Cornish Rex</t>
  </si>
  <si>
    <t>Affectionate, Intelligent, Active, Curious, Playful</t>
  </si>
  <si>
    <t>Cymric</t>
  </si>
  <si>
    <t>Gentle, Loyal, Intelligent, Playful</t>
  </si>
  <si>
    <t>Devon Rex</t>
  </si>
  <si>
    <t>Intelligent, Active, Mischevious, Playful</t>
  </si>
  <si>
    <t>Dilute Calico</t>
  </si>
  <si>
    <t>Dilute Tortoiseshell</t>
  </si>
  <si>
    <t>Domestic Long Hair</t>
  </si>
  <si>
    <t>Domestic Medium Hair</t>
  </si>
  <si>
    <t>Domestic Short Hair</t>
  </si>
  <si>
    <t>Egyptian Mau</t>
  </si>
  <si>
    <t>Agile, Dependent, Gentle, Intelligent, Lively, Loyal, Playful</t>
  </si>
  <si>
    <t>Exotic Shorthair</t>
  </si>
  <si>
    <t>Affectionate, Sweet, Loyal, Quiet, Peaceful</t>
  </si>
  <si>
    <t>Extra-Toes Cat (Hemingway Polydactyl)</t>
  </si>
  <si>
    <t>Six-Toed</t>
  </si>
  <si>
    <t>Havana</t>
  </si>
  <si>
    <t>Affectionate, Curious, Demanding, Friendly, Intelligent, Playful</t>
  </si>
  <si>
    <t>Himalayan</t>
  </si>
  <si>
    <t>Dependent, Gentle, Intelligent, Quiet, Social</t>
  </si>
  <si>
    <t>Japanese Bobtail</t>
  </si>
  <si>
    <t>Active, Agile, Clever, Easygoing, Intelligent, Lively, Loyal, Playful, Social</t>
  </si>
  <si>
    <t>Javanese</t>
  </si>
  <si>
    <t>Active, Devoted, Intelligent, Playful</t>
  </si>
  <si>
    <t>Korat</t>
  </si>
  <si>
    <t>Affectionate, Friendly, Gentle, Intelligent, Playful, Quiet</t>
  </si>
  <si>
    <t>LaPerm</t>
  </si>
  <si>
    <t>Intelligent, Clever, Active, Genlte</t>
  </si>
  <si>
    <t>Maine Coon</t>
  </si>
  <si>
    <t>Adaptable, Intelligent, Loving, Gentle, Independent</t>
  </si>
  <si>
    <t>Manx</t>
  </si>
  <si>
    <t>Easygoing, Intelligent, Loyal, Playful, Social</t>
  </si>
  <si>
    <t>Munchkin</t>
  </si>
  <si>
    <t>Agile, Easygoing, Intelligent, Playful</t>
  </si>
  <si>
    <t>Nebelung</t>
  </si>
  <si>
    <t>Gentle, Quiet, Shy, Playful</t>
  </si>
  <si>
    <t>Norwegian Forest Cat</t>
  </si>
  <si>
    <t>Sweet, Active, Intelligent, Social, Playful, Lively, Curious</t>
  </si>
  <si>
    <t>Ocicat</t>
  </si>
  <si>
    <t>Active, Agile, Curious, Demanding, Friendly, Gentle, Lively, Playful, Social</t>
  </si>
  <si>
    <t>Oriental Long Hair</t>
  </si>
  <si>
    <t>Energetic, Affectionate, Intelligent, Social, Playful, Curious</t>
  </si>
  <si>
    <t>Oriental Short Hair</t>
  </si>
  <si>
    <t>Oriental Tabby</t>
  </si>
  <si>
    <t>Persian</t>
  </si>
  <si>
    <t>Affectionate, Loyal, Sedate, Quiet</t>
  </si>
  <si>
    <t>Pixie-Bob</t>
  </si>
  <si>
    <t>Affectionate, Social, Intelligent, Loyal</t>
  </si>
  <si>
    <t>Ragamuffin</t>
  </si>
  <si>
    <t>Affectionate, Friendly, Gentle, Calm</t>
  </si>
  <si>
    <t>Ragdoll</t>
  </si>
  <si>
    <t>Affectioante, Friendly, Gentle, Quiet, Easygoing</t>
  </si>
  <si>
    <t>Russian Blue</t>
  </si>
  <si>
    <t>Active, Dependent, Easygoing, Gentle, Intelligent, Loyal, Playful, Quiet</t>
  </si>
  <si>
    <t>Scottish Fold</t>
  </si>
  <si>
    <t>Affectionate, Intelligent, Loyal, Playful, Social, Sweet, Loving</t>
  </si>
  <si>
    <t>Selkirk Rex</t>
  </si>
  <si>
    <t>Active, Affectionate, Dependent, Gentle, Patient, Playful, Quiet, Social</t>
  </si>
  <si>
    <t>Siamese</t>
  </si>
  <si>
    <t>Siberian</t>
  </si>
  <si>
    <t>Intelligent, Loyal, Quiet, Active</t>
  </si>
  <si>
    <t>Silver</t>
  </si>
  <si>
    <t>Singapura</t>
  </si>
  <si>
    <t>Affectionate, Curious, Easygoing, Intelligent, Interactive, Lively, Loyal</t>
  </si>
  <si>
    <t>Snowshoe</t>
  </si>
  <si>
    <t>Affectionate, Social, Intelligent, Sweet-tempered</t>
  </si>
  <si>
    <t>Somali</t>
  </si>
  <si>
    <t>Mischevious, Tenacious, Intelligent, Affectionate, Gentle, Interactive, Loyal</t>
  </si>
  <si>
    <t>Sphynx (hairless cat)</t>
  </si>
  <si>
    <t>Sphynx</t>
  </si>
  <si>
    <t>Tabby</t>
  </si>
  <si>
    <t>Tiger</t>
  </si>
  <si>
    <t>Playful, Social, Intelligent</t>
  </si>
  <si>
    <t>Tonkinese</t>
  </si>
  <si>
    <t>Curious, Intelligent, Social, Lively, Outgoing, Playful, Affectionate</t>
  </si>
  <si>
    <t>Torbie</t>
  </si>
  <si>
    <t>Tortoiseshell</t>
  </si>
  <si>
    <t>Turkish Angora</t>
  </si>
  <si>
    <t>Affectionate, Agile, Clever, Gentle, Intelligent, Playful, Social</t>
  </si>
  <si>
    <t>Turkish Van</t>
  </si>
  <si>
    <t>Agile, Intelligent, Loyal, Playful, Energetic</t>
  </si>
  <si>
    <t>Tuxedo</t>
  </si>
  <si>
    <t>COUNT OF CAT PER FUR</t>
  </si>
  <si>
    <t>COUNT OF DOG PER GROUP 1 CATEGORY</t>
  </si>
  <si>
    <t>Rank</t>
  </si>
  <si>
    <t>TOP 10 CAT BREED BASED ON POPULARITY</t>
  </si>
  <si>
    <t>TOP 10 DOG BREED BASED ON POPULARITY</t>
  </si>
  <si>
    <t>BOTTOM 10 CAT BREED BASED ON POPULARITY</t>
  </si>
  <si>
    <t>BOTTOM 10 DOG BREED BASED ON POPULARITY</t>
  </si>
  <si>
    <t>Qty Sold</t>
  </si>
  <si>
    <t>Average sales</t>
  </si>
  <si>
    <t>Q.7A</t>
  </si>
  <si>
    <t>Q.7B</t>
  </si>
  <si>
    <t>Active</t>
  </si>
  <si>
    <t xml:space="preserve"> Adventurous</t>
  </si>
  <si>
    <t xml:space="preserve"> Curious</t>
  </si>
  <si>
    <t xml:space="preserve"> Fun-loving</t>
  </si>
  <si>
    <t xml:space="preserve"> Playful</t>
  </si>
  <si>
    <t xml:space="preserve"> Stubborn</t>
  </si>
  <si>
    <t xml:space="preserve"> Clownish</t>
  </si>
  <si>
    <t xml:space="preserve"> Dignified</t>
  </si>
  <si>
    <t xml:space="preserve"> Happy</t>
  </si>
  <si>
    <t xml:space="preserve"> Independent</t>
  </si>
  <si>
    <t xml:space="preserve"> Confident</t>
  </si>
  <si>
    <t xml:space="preserve"> Courageous</t>
  </si>
  <si>
    <t xml:space="preserve"> Friendly</t>
  </si>
  <si>
    <t xml:space="preserve"> Intelligent</t>
  </si>
  <si>
    <t xml:space="preserve"> Outgoing</t>
  </si>
  <si>
    <t>Affectionate</t>
  </si>
  <si>
    <t xml:space="preserve"> Alert</t>
  </si>
  <si>
    <t xml:space="preserve"> Loyal</t>
  </si>
  <si>
    <t xml:space="preserve"> Docile</t>
  </si>
  <si>
    <t xml:space="preserve"> Responsive</t>
  </si>
  <si>
    <t xml:space="preserve"> Devoted</t>
  </si>
  <si>
    <t xml:space="preserve"> Energetic</t>
  </si>
  <si>
    <t xml:space="preserve"> Gentle</t>
  </si>
  <si>
    <t xml:space="preserve"> Loving</t>
  </si>
  <si>
    <t xml:space="preserve"> Out-going</t>
  </si>
  <si>
    <t xml:space="preserve"> Social</t>
  </si>
  <si>
    <t xml:space="preserve"> Protective</t>
  </si>
  <si>
    <t xml:space="preserve"> Lively</t>
  </si>
  <si>
    <t xml:space="preserve"> Inquisitive</t>
  </si>
  <si>
    <t xml:space="preserve"> Tenacious</t>
  </si>
  <si>
    <t>Energetic</t>
  </si>
  <si>
    <t xml:space="preserve"> Obedient</t>
  </si>
  <si>
    <t xml:space="preserve"> Trainable</t>
  </si>
  <si>
    <t xml:space="preserve"> Proud</t>
  </si>
  <si>
    <t xml:space="preserve"> Steady</t>
  </si>
  <si>
    <t xml:space="preserve"> Fearless</t>
  </si>
  <si>
    <t xml:space="preserve"> Reliable</t>
  </si>
  <si>
    <t xml:space="preserve"> Self-assured</t>
  </si>
  <si>
    <t xml:space="preserve"> Eager</t>
  </si>
  <si>
    <t xml:space="preserve"> Robust</t>
  </si>
  <si>
    <t xml:space="preserve"> Affectionate</t>
  </si>
  <si>
    <t xml:space="preserve"> Good-natured</t>
  </si>
  <si>
    <t xml:space="preserve"> Compassionate</t>
  </si>
  <si>
    <t xml:space="preserve"> Even Tempered</t>
  </si>
  <si>
    <t xml:space="preserve"> Spirited</t>
  </si>
  <si>
    <t xml:space="preserve"> Sweet-tempered</t>
  </si>
  <si>
    <t>Friendly</t>
  </si>
  <si>
    <t xml:space="preserve"> Sweet</t>
  </si>
  <si>
    <t xml:space="preserve"> Hardy</t>
  </si>
  <si>
    <t xml:space="preserve"> Self-confident</t>
  </si>
  <si>
    <t xml:space="preserve"> Hard-working</t>
  </si>
  <si>
    <t xml:space="preserve"> Watchful</t>
  </si>
  <si>
    <t xml:space="preserve"> Attentive</t>
  </si>
  <si>
    <t xml:space="preserve"> Faithful</t>
  </si>
  <si>
    <t xml:space="preserve"> Cheerful</t>
  </si>
  <si>
    <t xml:space="preserve"> Feisty</t>
  </si>
  <si>
    <t xml:space="preserve"> Sensitive</t>
  </si>
  <si>
    <t>Adaptable</t>
  </si>
  <si>
    <t xml:space="preserve"> Easygoing</t>
  </si>
  <si>
    <t xml:space="preserve"> Even-tempered</t>
  </si>
  <si>
    <t xml:space="preserve"> Lovable</t>
  </si>
  <si>
    <t xml:space="preserve"> Trusting</t>
  </si>
  <si>
    <t xml:space="preserve"> Kind</t>
  </si>
  <si>
    <t xml:space="preserve"> Stable</t>
  </si>
  <si>
    <t xml:space="preserve"> Bold</t>
  </si>
  <si>
    <t xml:space="preserve"> Intense</t>
  </si>
  <si>
    <t xml:space="preserve"> Active</t>
  </si>
  <si>
    <t xml:space="preserve"> Dominant</t>
  </si>
  <si>
    <t xml:space="preserve"> Territorial</t>
  </si>
  <si>
    <t xml:space="preserve"> Enterprising</t>
  </si>
  <si>
    <t xml:space="preserve"> Reserved</t>
  </si>
  <si>
    <t xml:space="preserve"> Serious</t>
  </si>
  <si>
    <t>Intelligent</t>
  </si>
  <si>
    <t xml:space="preserve"> Quiet</t>
  </si>
  <si>
    <t xml:space="preserve"> Respectful</t>
  </si>
  <si>
    <t xml:space="preserve"> Aggressive</t>
  </si>
  <si>
    <t xml:space="preserve"> Rational</t>
  </si>
  <si>
    <t xml:space="preserve"> Bright</t>
  </si>
  <si>
    <t xml:space="preserve"> Companionable</t>
  </si>
  <si>
    <t xml:space="preserve"> Self-important</t>
  </si>
  <si>
    <t xml:space="preserve"> Keen</t>
  </si>
  <si>
    <t xml:space="preserve"> Calm</t>
  </si>
  <si>
    <t xml:space="preserve"> Powerful</t>
  </si>
  <si>
    <t xml:space="preserve"> Assertive</t>
  </si>
  <si>
    <t xml:space="preserve"> Cautious</t>
  </si>
  <si>
    <t xml:space="preserve"> Quick</t>
  </si>
  <si>
    <t xml:space="preserve"> Vigilant</t>
  </si>
  <si>
    <t xml:space="preserve"> Primitive</t>
  </si>
  <si>
    <t>Strong</t>
  </si>
  <si>
    <t xml:space="preserve"> Detached</t>
  </si>
  <si>
    <t>Gentle</t>
  </si>
  <si>
    <t xml:space="preserve"> Aloof</t>
  </si>
  <si>
    <t xml:space="preserve"> Joyful</t>
  </si>
  <si>
    <t xml:space="preserve"> Merry</t>
  </si>
  <si>
    <t xml:space="preserve"> Sociable</t>
  </si>
  <si>
    <t xml:space="preserve"> Vocal</t>
  </si>
  <si>
    <t>Clever</t>
  </si>
  <si>
    <t xml:space="preserve"> Determined</t>
  </si>
  <si>
    <t xml:space="preserve"> Tolerant</t>
  </si>
  <si>
    <t xml:space="preserve"> Vigiliant</t>
  </si>
  <si>
    <t xml:space="preserve"> High-strung</t>
  </si>
  <si>
    <t xml:space="preserve"> Amiable</t>
  </si>
  <si>
    <t xml:space="preserve"> Mischevious</t>
  </si>
  <si>
    <t xml:space="preserve"> Responsibe</t>
  </si>
  <si>
    <t>Agile</t>
  </si>
  <si>
    <t xml:space="preserve"> Swift</t>
  </si>
  <si>
    <t xml:space="preserve"> Familial</t>
  </si>
  <si>
    <t>Calm</t>
  </si>
  <si>
    <t xml:space="preserve"> Optimistic</t>
  </si>
  <si>
    <t>Independent</t>
  </si>
  <si>
    <t xml:space="preserve"> Athletic</t>
  </si>
  <si>
    <t xml:space="preserve"> Patient</t>
  </si>
  <si>
    <t xml:space="preserve"> Boisterous</t>
  </si>
  <si>
    <t xml:space="preserve"> Cooperative</t>
  </si>
  <si>
    <t xml:space="preserve"> Willful</t>
  </si>
  <si>
    <t xml:space="preserve"> Strong-willed</t>
  </si>
  <si>
    <t xml:space="preserve"> Agile</t>
  </si>
  <si>
    <t xml:space="preserve"> Trustworthy</t>
  </si>
  <si>
    <t xml:space="preserve"> Engaging</t>
  </si>
  <si>
    <t xml:space="preserve"> Generous</t>
  </si>
  <si>
    <t xml:space="preserve"> Thoughtful</t>
  </si>
  <si>
    <t xml:space="preserve"> Cat-like</t>
  </si>
  <si>
    <t xml:space="preserve"> Brave</t>
  </si>
  <si>
    <t xml:space="preserve"> Sturdy</t>
  </si>
  <si>
    <t xml:space="preserve"> Noble</t>
  </si>
  <si>
    <t xml:space="preserve"> Forgiving</t>
  </si>
  <si>
    <t xml:space="preserve"> Clever</t>
  </si>
  <si>
    <t xml:space="preserve"> Discerning</t>
  </si>
  <si>
    <t xml:space="preserve"> Well-mannered</t>
  </si>
  <si>
    <t xml:space="preserve"> Bubbly</t>
  </si>
  <si>
    <t xml:space="preserve"> Opinionated</t>
  </si>
  <si>
    <t xml:space="preserve"> Extroverted</t>
  </si>
  <si>
    <t xml:space="preserve"> Perceptive</t>
  </si>
  <si>
    <t xml:space="preserve"> Instinctual</t>
  </si>
  <si>
    <t xml:space="preserve"> Impetuous</t>
  </si>
  <si>
    <t xml:space="preserve"> Quarrelsome</t>
  </si>
  <si>
    <t xml:space="preserve"> Suspicious</t>
  </si>
  <si>
    <t>Affectioante</t>
  </si>
  <si>
    <t xml:space="preserve"> Unflappable</t>
  </si>
  <si>
    <t xml:space="preserve"> Reserverd</t>
  </si>
  <si>
    <t>Devoted</t>
  </si>
  <si>
    <t xml:space="preserve"> Polite</t>
  </si>
  <si>
    <t xml:space="preserve"> Fiesty</t>
  </si>
  <si>
    <t xml:space="preserve"> Charming</t>
  </si>
  <si>
    <t>Loyal</t>
  </si>
  <si>
    <t xml:space="preserve"> Good-tempered</t>
  </si>
  <si>
    <t xml:space="preserve"> Balanced</t>
  </si>
  <si>
    <t xml:space="preserve"> Nervous</t>
  </si>
  <si>
    <t xml:space="preserve"> Fast</t>
  </si>
  <si>
    <t>Curious</t>
  </si>
  <si>
    <t>Easygoing</t>
  </si>
  <si>
    <t>Dependent</t>
  </si>
  <si>
    <t>Sweet</t>
  </si>
  <si>
    <t>Mischevious</t>
  </si>
  <si>
    <t>Playful</t>
  </si>
  <si>
    <t>Q.8a</t>
  </si>
  <si>
    <t>Social</t>
  </si>
  <si>
    <t>Genlte</t>
  </si>
  <si>
    <t>Inquisitive</t>
  </si>
  <si>
    <t>Quiet</t>
  </si>
  <si>
    <t>Demanding</t>
  </si>
  <si>
    <t>Interactive</t>
  </si>
  <si>
    <t>Lively</t>
  </si>
  <si>
    <t>Outgoing</t>
  </si>
  <si>
    <t>Loving</t>
  </si>
  <si>
    <t>Rambunctious</t>
  </si>
  <si>
    <t>Sedate</t>
  </si>
  <si>
    <t>Peaceful</t>
  </si>
  <si>
    <t>Sensible</t>
  </si>
  <si>
    <t>Shy</t>
  </si>
  <si>
    <t>Patient</t>
  </si>
  <si>
    <t>Sensitive</t>
  </si>
  <si>
    <t>Sociable</t>
  </si>
  <si>
    <t>Sweet-tempered</t>
  </si>
  <si>
    <t>Tenacious</t>
  </si>
  <si>
    <t>Q.8b</t>
  </si>
  <si>
    <t>Q.4</t>
  </si>
  <si>
    <t>Q.5</t>
  </si>
  <si>
    <t>Q.6a</t>
  </si>
  <si>
    <t>Q.6b</t>
  </si>
  <si>
    <t>Q.6c</t>
  </si>
  <si>
    <t>Q.6d</t>
  </si>
  <si>
    <t>Q.9a</t>
  </si>
  <si>
    <t>Q.9b</t>
  </si>
  <si>
    <t>POPULARITY</t>
  </si>
  <si>
    <t>CAT BREED</t>
  </si>
  <si>
    <t>DOG BREED</t>
  </si>
  <si>
    <t>Average Kitten Price</t>
  </si>
  <si>
    <t>AVERAGE PRICE OF BOTTOM 10 DOG BREED</t>
  </si>
  <si>
    <t>AVERAGE PRICE OF BOTTOM 10 CAT BREED</t>
  </si>
  <si>
    <t>AVERAGE PRICE OF TOP 10 CAT BREED</t>
  </si>
  <si>
    <t>AVERAGE PRICE</t>
  </si>
  <si>
    <t>AVERAGE PRICE OF TOP 10 DOG BREED</t>
  </si>
  <si>
    <t>Average Pup Price</t>
  </si>
  <si>
    <t>Mode</t>
  </si>
  <si>
    <t>MODE OF TEMPERAMENT FOR CAT</t>
  </si>
  <si>
    <t>MODE OF TEMPERAMENT FOR DOG</t>
  </si>
  <si>
    <t>CAT WITH AFFECTIONATE TEMPERAMENT</t>
  </si>
  <si>
    <t>DOG WITH AFFECTIONATE TEMPERAMENT</t>
  </si>
  <si>
    <t>Q1.a</t>
  </si>
  <si>
    <t>Q2.a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</si>
</sst>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4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3">
    <xf numFmtId="0" fontId="0" fillId="0" borderId="0" xfId="0"/>
    <xf numFmtId="0" fontId="0" fillId="0" borderId="0" xfId="0" applyAlignment="1">
      <alignment horizontal="left"/>
    </xf>
    <xf numFmtId="0" fontId="0" fillId="34" borderId="0" xfId="0" applyFill="1"/>
    <xf numFmtId="164" fontId="0" fillId="0" borderId="0" xfId="42" applyNumberFormat="1" applyFont="1"/>
    <xf numFmtId="0" fontId="19" fillId="0" borderId="0" xfId="0" applyFont="1" applyAlignment="1">
      <alignment horizontal="right"/>
    </xf>
    <xf numFmtId="0" fontId="0" fillId="0" borderId="10" xfId="0" applyBorder="1"/>
    <xf numFmtId="0" fontId="16" fillId="35" borderId="0" xfId="0" applyFont="1" applyFill="1" applyAlignment="1">
      <alignment horizontal="center"/>
    </xf>
    <xf numFmtId="164" fontId="0" fillId="0" borderId="10" xfId="42" applyNumberFormat="1" applyFont="1" applyBorder="1"/>
    <xf numFmtId="0" fontId="0" fillId="0" borderId="12" xfId="0" applyBorder="1"/>
    <xf numFmtId="164" fontId="0" fillId="0" borderId="12" xfId="42" applyNumberFormat="1" applyFont="1" applyBorder="1"/>
    <xf numFmtId="0" fontId="0" fillId="0" borderId="15" xfId="0" applyBorder="1"/>
    <xf numFmtId="0" fontId="0" fillId="0" borderId="19" xfId="0" applyBorder="1" applyAlignment="1">
      <alignment horizontal="left"/>
    </xf>
    <xf numFmtId="0" fontId="0" fillId="0" borderId="20" xfId="0" applyBorder="1"/>
    <xf numFmtId="0" fontId="0" fillId="0" borderId="21" xfId="0" applyBorder="1" applyAlignment="1">
      <alignment horizontal="left"/>
    </xf>
    <xf numFmtId="0" fontId="0" fillId="0" borderId="22" xfId="0" applyBorder="1"/>
    <xf numFmtId="43" fontId="16" fillId="33" borderId="11" xfId="42" applyNumberFormat="1" applyFont="1" applyFill="1" applyBorder="1"/>
    <xf numFmtId="43" fontId="18" fillId="33" borderId="11" xfId="42" applyNumberFormat="1" applyFont="1" applyFill="1" applyBorder="1"/>
    <xf numFmtId="43" fontId="0" fillId="0" borderId="0" xfId="0" applyNumberFormat="1"/>
    <xf numFmtId="0" fontId="0" fillId="0" borderId="0" xfId="0" applyNumberFormat="1"/>
    <xf numFmtId="0" fontId="0" fillId="0" borderId="10" xfId="0" applyBorder="1" applyAlignment="1">
      <alignment horizontal="left"/>
    </xf>
    <xf numFmtId="0" fontId="16" fillId="35" borderId="0" xfId="0" applyFont="1" applyFill="1" applyBorder="1" applyAlignment="1"/>
    <xf numFmtId="0" fontId="0" fillId="0" borderId="0" xfId="0" applyBorder="1"/>
    <xf numFmtId="0" fontId="0" fillId="0" borderId="19" xfId="0" applyBorder="1"/>
    <xf numFmtId="0" fontId="0" fillId="0" borderId="20" xfId="0" applyNumberFormat="1" applyBorder="1"/>
    <xf numFmtId="0" fontId="0" fillId="0" borderId="21" xfId="0" applyBorder="1"/>
    <xf numFmtId="0" fontId="0" fillId="0" borderId="31" xfId="0" applyBorder="1" applyAlignment="1">
      <alignment horizontal="left"/>
    </xf>
    <xf numFmtId="0" fontId="0" fillId="0" borderId="22" xfId="0" applyNumberFormat="1" applyBorder="1"/>
    <xf numFmtId="0" fontId="0" fillId="35" borderId="10" xfId="0" applyFill="1" applyBorder="1" applyAlignment="1">
      <alignment horizontal="center"/>
    </xf>
    <xf numFmtId="0" fontId="0" fillId="35" borderId="20" xfId="0" applyFill="1" applyBorder="1" applyAlignment="1">
      <alignment horizontal="center"/>
    </xf>
    <xf numFmtId="0" fontId="0" fillId="0" borderId="32" xfId="0" applyBorder="1"/>
    <xf numFmtId="0" fontId="0" fillId="0" borderId="17" xfId="0" applyNumberFormat="1" applyBorder="1"/>
    <xf numFmtId="0" fontId="0" fillId="0" borderId="19" xfId="0" applyNumberFormat="1" applyBorder="1"/>
    <xf numFmtId="0" fontId="0" fillId="0" borderId="21" xfId="0" applyNumberFormat="1" applyBorder="1"/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35" borderId="11" xfId="0" applyFill="1" applyBorder="1" applyAlignment="1">
      <alignment horizontal="center"/>
    </xf>
    <xf numFmtId="164" fontId="0" fillId="0" borderId="18" xfId="0" applyNumberFormat="1" applyBorder="1"/>
    <xf numFmtId="164" fontId="0" fillId="0" borderId="20" xfId="0" applyNumberFormat="1" applyBorder="1"/>
    <xf numFmtId="164" fontId="0" fillId="0" borderId="22" xfId="0" applyNumberFormat="1" applyBorder="1"/>
    <xf numFmtId="0" fontId="16" fillId="35" borderId="11" xfId="0" applyFont="1" applyFill="1" applyBorder="1" applyAlignment="1">
      <alignment horizontal="center"/>
    </xf>
    <xf numFmtId="0" fontId="0" fillId="35" borderId="33" xfId="0" applyFill="1" applyBorder="1"/>
    <xf numFmtId="0" fontId="0" fillId="35" borderId="18" xfId="0" applyFill="1" applyBorder="1"/>
    <xf numFmtId="0" fontId="16" fillId="35" borderId="18" xfId="0" applyFont="1" applyFill="1" applyBorder="1"/>
    <xf numFmtId="0" fontId="0" fillId="0" borderId="17" xfId="0" applyNumberFormat="1" applyBorder="1" applyAlignment="1">
      <alignment horizontal="center"/>
    </xf>
    <xf numFmtId="0" fontId="0" fillId="0" borderId="19" xfId="0" applyNumberFormat="1" applyBorder="1" applyAlignment="1">
      <alignment horizontal="center"/>
    </xf>
    <xf numFmtId="0" fontId="0" fillId="0" borderId="21" xfId="0" applyNumberFormat="1" applyBorder="1" applyAlignment="1">
      <alignment horizontal="center"/>
    </xf>
    <xf numFmtId="164" fontId="0" fillId="0" borderId="18" xfId="0" applyNumberFormat="1" applyBorder="1" applyAlignment="1">
      <alignment horizontal="right"/>
    </xf>
    <xf numFmtId="164" fontId="0" fillId="0" borderId="20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16" fillId="36" borderId="18" xfId="0" applyFont="1" applyFill="1" applyBorder="1"/>
    <xf numFmtId="0" fontId="0" fillId="0" borderId="23" xfId="0" applyBorder="1"/>
    <xf numFmtId="0" fontId="0" fillId="0" borderId="37" xfId="0" applyBorder="1"/>
    <xf numFmtId="0" fontId="16" fillId="36" borderId="38" xfId="0" applyFont="1" applyFill="1" applyBorder="1"/>
    <xf numFmtId="0" fontId="0" fillId="0" borderId="24" xfId="0" applyBorder="1"/>
    <xf numFmtId="0" fontId="0" fillId="0" borderId="35" xfId="0" applyBorder="1"/>
    <xf numFmtId="0" fontId="0" fillId="0" borderId="36" xfId="0" applyBorder="1"/>
    <xf numFmtId="0" fontId="16" fillId="35" borderId="38" xfId="0" applyFont="1" applyFill="1" applyBorder="1"/>
    <xf numFmtId="0" fontId="0" fillId="0" borderId="39" xfId="0" applyBorder="1"/>
    <xf numFmtId="0" fontId="0" fillId="0" borderId="11" xfId="0" applyBorder="1"/>
    <xf numFmtId="0" fontId="0" fillId="0" borderId="31" xfId="0" applyBorder="1"/>
    <xf numFmtId="0" fontId="0" fillId="35" borderId="17" xfId="0" applyFill="1" applyBorder="1"/>
    <xf numFmtId="0" fontId="0" fillId="0" borderId="34" xfId="0" applyNumberFormat="1" applyBorder="1"/>
    <xf numFmtId="0" fontId="0" fillId="0" borderId="35" xfId="0" applyNumberFormat="1" applyBorder="1"/>
    <xf numFmtId="0" fontId="0" fillId="0" borderId="36" xfId="0" applyNumberFormat="1" applyBorder="1"/>
    <xf numFmtId="0" fontId="16" fillId="35" borderId="18" xfId="0" applyFont="1" applyFill="1" applyBorder="1" applyAlignment="1">
      <alignment horizontal="center"/>
    </xf>
    <xf numFmtId="0" fontId="16" fillId="36" borderId="17" xfId="0" applyFont="1" applyFill="1" applyBorder="1"/>
    <xf numFmtId="0" fontId="0" fillId="0" borderId="13" xfId="0" applyBorder="1" applyAlignment="1">
      <alignment horizontal="left"/>
    </xf>
    <xf numFmtId="0" fontId="0" fillId="0" borderId="14" xfId="0" applyBorder="1"/>
    <xf numFmtId="0" fontId="16" fillId="33" borderId="25" xfId="0" applyFont="1" applyFill="1" applyBorder="1" applyAlignment="1">
      <alignment horizontal="center"/>
    </xf>
    <xf numFmtId="0" fontId="16" fillId="33" borderId="27" xfId="0" applyFont="1" applyFill="1" applyBorder="1" applyAlignment="1">
      <alignment horizontal="center"/>
    </xf>
    <xf numFmtId="0" fontId="16" fillId="33" borderId="40" xfId="0" applyFont="1" applyFill="1" applyBorder="1" applyAlignment="1">
      <alignment horizontal="center"/>
    </xf>
    <xf numFmtId="0" fontId="16" fillId="33" borderId="41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33" xfId="0" applyFont="1" applyFill="1" applyBorder="1" applyAlignment="1">
      <alignment horizontal="center"/>
    </xf>
    <xf numFmtId="0" fontId="16" fillId="33" borderId="28" xfId="0" applyFont="1" applyFill="1" applyBorder="1" applyAlignment="1">
      <alignment horizontal="center"/>
    </xf>
    <xf numFmtId="0" fontId="16" fillId="33" borderId="29" xfId="0" applyFont="1" applyFill="1" applyBorder="1" applyAlignment="1">
      <alignment horizontal="center"/>
    </xf>
    <xf numFmtId="0" fontId="16" fillId="33" borderId="30" xfId="0" applyFont="1" applyFill="1" applyBorder="1" applyAlignment="1">
      <alignment horizontal="center"/>
    </xf>
    <xf numFmtId="0" fontId="16" fillId="33" borderId="26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8"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numFmt numFmtId="164" formatCode="_-* #,##0_-;\-* #,##0_-;_-* &quot;-&quot;??_-;_-@_-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>
          <bgColor theme="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alignment horizontal="center"/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alignment horizontal="center"/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/>
    </dxf>
    <dxf>
      <alignment horizontal="center"/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>
          <bgColor theme="0"/>
        </patternFill>
      </fill>
    </dxf>
    <dxf>
      <fill>
        <patternFill>
          <bgColor theme="0"/>
        </patternFill>
      </fill>
    </dxf>
    <dxf>
      <numFmt numFmtId="164" formatCode="_-* #,##0_-;\-* #,##0_-;_-* &quot;-&quot;??_-;_-@_-"/>
    </dxf>
    <dxf>
      <alignment horizontal="right"/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alignment horizontal="center"/>
    </dxf>
    <dxf>
      <alignment horizontal="center"/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CatBreed</a:t>
            </a:r>
            <a:r>
              <a:rPr lang="en-US" baseline="0"/>
              <a:t> Per Fur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4"/>
              <c:pt idx="0">
                <c:v>Short</c:v>
              </c:pt>
              <c:pt idx="1">
                <c:v>Long</c:v>
              </c:pt>
              <c:pt idx="2">
                <c:v>Medium</c:v>
              </c:pt>
              <c:pt idx="3">
                <c:v>Bald</c:v>
              </c:pt>
            </c:strLit>
          </c:cat>
          <c:val>
            <c:numLit>
              <c:formatCode>General</c:formatCode>
              <c:ptCount val="4"/>
              <c:pt idx="0">
                <c:v>30</c:v>
              </c:pt>
              <c:pt idx="1">
                <c:v>20</c:v>
              </c:pt>
              <c:pt idx="2">
                <c:v>14</c:v>
              </c:pt>
              <c:pt idx="3">
                <c:v>2</c:v>
              </c:pt>
            </c:numLit>
          </c:val>
          <c:extLst>
            <c:ext xmlns:c16="http://schemas.microsoft.com/office/drawing/2014/chart" uri="{C3380CC4-5D6E-409C-BE32-E72D297353CC}">
              <c16:uniqueId val="{00000000-0ABC-4DB3-B71F-CB500117A9B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684164032"/>
        <c:axId val="684162392"/>
      </c:barChart>
      <c:catAx>
        <c:axId val="684164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4162392"/>
        <c:crosses val="autoZero"/>
        <c:auto val="1"/>
        <c:lblAlgn val="ctr"/>
        <c:lblOffset val="100"/>
        <c:noMultiLvlLbl val="0"/>
      </c:catAx>
      <c:valAx>
        <c:axId val="68416239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684164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CatBreed with and Without Affectionate</a:t>
            </a:r>
          </a:p>
        </c:rich>
      </c:tx>
      <c:layout>
        <c:manualLayout>
          <c:xMode val="edge"/>
          <c:yMode val="edge"/>
          <c:x val="0.16186455653439361"/>
          <c:y val="4.06459609215514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NG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7692038495188118E-2"/>
          <c:y val="0.26328484981044037"/>
          <c:w val="0.78645603674540687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WithOut Affectionate</c:v>
              </c:pt>
              <c:pt idx="1">
                <c:v>With Affectionate</c:v>
              </c:pt>
            </c:strLit>
          </c:cat>
          <c:val>
            <c:numLit>
              <c:formatCode>General</c:formatCode>
              <c:ptCount val="2"/>
              <c:pt idx="0">
                <c:v>41</c:v>
              </c:pt>
              <c:pt idx="1">
                <c:v>26</c:v>
              </c:pt>
            </c:numLit>
          </c:val>
          <c:extLst>
            <c:ext xmlns:c16="http://schemas.microsoft.com/office/drawing/2014/chart" uri="{C3380CC4-5D6E-409C-BE32-E72D297353CC}">
              <c16:uniqueId val="{00000003-1B41-45E3-BD78-667D4E4F092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25225920"/>
        <c:axId val="725229200"/>
      </c:barChart>
      <c:catAx>
        <c:axId val="725225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25229200"/>
        <c:crosses val="autoZero"/>
        <c:auto val="1"/>
        <c:lblAlgn val="ctr"/>
        <c:lblOffset val="100"/>
        <c:noMultiLvlLbl val="0"/>
      </c:catAx>
      <c:valAx>
        <c:axId val="7252292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25225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DogBreed</a:t>
            </a:r>
            <a:r>
              <a:rPr lang="en-US" baseline="0"/>
              <a:t> Per Group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0"/>
              <c:pt idx="0">
                <c:v>Gun</c:v>
              </c:pt>
              <c:pt idx="1">
                <c:v>Terrier</c:v>
              </c:pt>
              <c:pt idx="2">
                <c:v>Herding</c:v>
              </c:pt>
              <c:pt idx="3">
                <c:v>Companion</c:v>
              </c:pt>
              <c:pt idx="4">
                <c:v>Guardian</c:v>
              </c:pt>
              <c:pt idx="5">
                <c:v>Northern</c:v>
              </c:pt>
              <c:pt idx="6">
                <c:v>Sight</c:v>
              </c:pt>
              <c:pt idx="7">
                <c:v>Scenthound</c:v>
              </c:pt>
              <c:pt idx="8">
                <c:v>Gun Dogs</c:v>
              </c:pt>
              <c:pt idx="9">
                <c:v>Southern</c:v>
              </c:pt>
            </c:strLit>
          </c:cat>
          <c:val>
            <c:numLit>
              <c:formatCode>General</c:formatCode>
              <c:ptCount val="10"/>
              <c:pt idx="0">
                <c:v>40</c:v>
              </c:pt>
              <c:pt idx="1">
                <c:v>38</c:v>
              </c:pt>
              <c:pt idx="2">
                <c:v>36</c:v>
              </c:pt>
              <c:pt idx="3">
                <c:v>35</c:v>
              </c:pt>
              <c:pt idx="4">
                <c:v>34</c:v>
              </c:pt>
              <c:pt idx="5">
                <c:v>23</c:v>
              </c:pt>
              <c:pt idx="6">
                <c:v>19</c:v>
              </c:pt>
              <c:pt idx="7">
                <c:v>19</c:v>
              </c:pt>
              <c:pt idx="8">
                <c:v>1</c:v>
              </c:pt>
              <c:pt idx="9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0-82DA-42BA-9404-957E53FF437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396848968"/>
        <c:axId val="396850608"/>
      </c:barChart>
      <c:catAx>
        <c:axId val="39684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96850608"/>
        <c:crosses val="autoZero"/>
        <c:auto val="1"/>
        <c:lblAlgn val="ctr"/>
        <c:lblOffset val="100"/>
        <c:noMultiLvlLbl val="0"/>
      </c:catAx>
      <c:valAx>
        <c:axId val="3968506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396848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DogBreed</a:t>
            </a:r>
            <a:r>
              <a:rPr lang="en-US" baseline="0"/>
              <a:t> With and Without Affectionate</a:t>
            </a:r>
            <a:endParaRPr lang="en-US"/>
          </a:p>
        </c:rich>
      </c:tx>
      <c:layout>
        <c:manualLayout>
          <c:xMode val="edge"/>
          <c:yMode val="edge"/>
          <c:x val="0.1379074265840839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5000"/>
            </a:schemeClr>
          </a:solidFill>
          <a:ln w="9525" cap="flat" cmpd="sng" algn="ctr">
            <a:solidFill>
              <a:schemeClr val="lt1">
                <a:alpha val="50000"/>
              </a:schemeClr>
            </a:solidFill>
            <a:round/>
          </a:ln>
          <a:effectLst/>
        </c:spPr>
        <c:marker>
          <c:spPr>
            <a:solidFill>
              <a:schemeClr val="accent1">
                <a:alpha val="85000"/>
              </a:schemeClr>
            </a:solidFill>
            <a:ln>
              <a:noFill/>
            </a:ln>
            <a:effectLst/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NG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2"/>
              <c:pt idx="0">
                <c:v>WithOut Affectionate</c:v>
              </c:pt>
              <c:pt idx="1">
                <c:v>With Affectionate</c:v>
              </c:pt>
            </c:strLit>
          </c:cat>
          <c:val>
            <c:numLit>
              <c:formatCode>General</c:formatCode>
              <c:ptCount val="2"/>
              <c:pt idx="0">
                <c:v>179</c:v>
              </c:pt>
              <c:pt idx="1">
                <c:v>71</c:v>
              </c:pt>
            </c:numLit>
          </c:val>
          <c:extLst>
            <c:ext xmlns:c16="http://schemas.microsoft.com/office/drawing/2014/chart" uri="{C3380CC4-5D6E-409C-BE32-E72D297353CC}">
              <c16:uniqueId val="{00000002-9007-427C-AF3C-0EC0AF51E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61413704"/>
        <c:axId val="761416656"/>
      </c:barChart>
      <c:catAx>
        <c:axId val="761413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61416656"/>
        <c:crosses val="autoZero"/>
        <c:auto val="1"/>
        <c:lblAlgn val="ctr"/>
        <c:lblOffset val="100"/>
        <c:noMultiLvlLbl val="0"/>
      </c:catAx>
      <c:valAx>
        <c:axId val="76141665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7614137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3</xdr:row>
      <xdr:rowOff>19050</xdr:rowOff>
    </xdr:from>
    <xdr:to>
      <xdr:col>9</xdr:col>
      <xdr:colOff>438150</xdr:colOff>
      <xdr:row>17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B7E488-8E48-4588-9EFB-7908F11E5E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</xdr:colOff>
      <xdr:row>3</xdr:row>
      <xdr:rowOff>28575</xdr:rowOff>
    </xdr:from>
    <xdr:to>
      <xdr:col>13</xdr:col>
      <xdr:colOff>514351</xdr:colOff>
      <xdr:row>17</xdr:row>
      <xdr:rowOff>104775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686AC88-C0AE-4B16-B2F4-3CDB443C74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28575</xdr:colOff>
      <xdr:row>21</xdr:row>
      <xdr:rowOff>28575</xdr:rowOff>
    </xdr:from>
    <xdr:to>
      <xdr:col>9</xdr:col>
      <xdr:colOff>333375</xdr:colOff>
      <xdr:row>35</xdr:row>
      <xdr:rowOff>104775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E82790F-9496-4802-8CAE-1AC195756C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19050</xdr:colOff>
      <xdr:row>21</xdr:row>
      <xdr:rowOff>47625</xdr:rowOff>
    </xdr:from>
    <xdr:to>
      <xdr:col>13</xdr:col>
      <xdr:colOff>523875</xdr:colOff>
      <xdr:row>35</xdr:row>
      <xdr:rowOff>123825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A2FB10C2-D536-46D8-86B0-D7888E9DB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John" refreshedDate="44487.643418402775" createdVersion="7" refreshedVersion="7" minRefreshableVersion="3" recordCount="67" xr:uid="{6894D2E9-0096-446E-A464-3D6C43BF5D97}">
  <cacheSource type="worksheet">
    <worksheetSource ref="A1:K68" sheet="CatBreed"/>
  </cacheSource>
  <cacheFields count="11">
    <cacheField name="BreedName" numFmtId="0">
      <sharedItems count="67">
        <s v="Abyssinian"/>
        <s v="American Curl"/>
        <s v="American Shorthair"/>
        <s v="American Wirehair"/>
        <s v="Applehead Siamese"/>
        <s v="Balinese"/>
        <s v="Bengal"/>
        <s v="Birman"/>
        <s v="Bobtail"/>
        <s v="Bombay"/>
        <s v="British Shorthair"/>
        <s v="Burmese"/>
        <s v="Burmilla"/>
        <s v="Calico"/>
        <s v="Canadian Hairless"/>
        <s v="Chartreux"/>
        <s v="Chausie"/>
        <s v="Chinchilla"/>
        <s v="Cornish Rex"/>
        <s v="Cymric"/>
        <s v="Devon Rex"/>
        <s v="Dilute Calico"/>
        <s v="Dilute Tortoiseshell"/>
        <s v="Domestic Long Hair"/>
        <s v="Domestic Medium Hair"/>
        <s v="Domestic Short Hair"/>
        <s v="Egyptian Mau"/>
        <s v="Exotic Shorthair"/>
        <s v="Extra-Toes Cat (Hemingway Polydactyl)"/>
        <s v="Havana"/>
        <s v="Himalayan"/>
        <s v="Japanese Bobtail"/>
        <s v="Javanese"/>
        <s v="Korat"/>
        <s v="LaPerm"/>
        <s v="Maine Coon"/>
        <s v="Manx"/>
        <s v="Munchkin"/>
        <s v="Nebelung"/>
        <s v="Norwegian Forest Cat"/>
        <s v="Ocicat"/>
        <s v="Oriental Long Hair"/>
        <s v="Oriental Short Hair"/>
        <s v="Oriental Tabby"/>
        <s v="Persian"/>
        <s v="Pixie-Bob"/>
        <s v="Ragamuffin"/>
        <s v="Ragdoll"/>
        <s v="Russian Blue"/>
        <s v="Scottish Fold"/>
        <s v="Selkirk Rex"/>
        <s v="Siamese"/>
        <s v="Siberian"/>
        <s v="Silver"/>
        <s v="Singapura"/>
        <s v="Snowshoe"/>
        <s v="Somali"/>
        <s v="Sphynx (hairless cat)"/>
        <s v="Tabby"/>
        <s v="Tiger"/>
        <s v="Tonkinese"/>
        <s v="Torbie"/>
        <s v="Tortoiseshell"/>
        <s v="Turkish Angora"/>
        <s v="Turkish Van"/>
        <s v="Tuxedo"/>
        <s v="Mixed Breed"/>
      </sharedItems>
    </cacheField>
    <cacheField name="AltBreedName" numFmtId="0">
      <sharedItems containsBlank="1"/>
    </cacheField>
    <cacheField name="LapCat" numFmtId="0">
      <sharedItems containsBlank="1"/>
    </cacheField>
    <cacheField name="Fur" numFmtId="0">
      <sharedItems containsBlank="1"/>
    </cacheField>
    <cacheField name="MaleWtKg" numFmtId="0">
      <sharedItems containsString="0" containsBlank="1" containsNumber="1" containsInteger="1" minValue="1" maxValue="7"/>
    </cacheField>
    <cacheField name="Temperment" numFmtId="0">
      <sharedItems containsBlank="1" count="52">
        <s v="Active, Energetic, Independent, Intelligent, Gentle"/>
        <s v="Affectionate, Curious, Intelligent, Interactive, Lively, Playful, Social"/>
        <s v="Active, Curious, Easygoing, Playful, Calm"/>
        <s v="Affectionate, Curious, Gentle, Intelligent, Interactive, Lively, Loyal, Playful, Sensible, Social"/>
        <s v="Active, Agile, Clever, Sociable, Loving, Energetic"/>
        <s v="Affectionate, Intelligent, Playful"/>
        <s v="Active, Agile, Lively, Affectionate, Energetic, Rambunctious"/>
        <s v="Affectionate, Active, Gentle, Social"/>
        <s v="Intelligent, Interactive, Lively, Playful, Sensitive"/>
        <s v="Affectionate, Dependent, Gentle, Intelligent, Playful"/>
        <s v="Affectionate, Easygoing, Gentle, Loyal, Patient, Calm"/>
        <s v="Curious, Intelligent, Gentle, Social, Interactive, Playful, Lively"/>
        <s v="Easygoing, Friendly, Intelligent, Lively, Playful, Social"/>
        <s v="Loyal, Inquisitive, Friendly, Quiet, Gentle"/>
        <s v="Affectionate, Loyal, Intelligent, Social, Lively, Playful"/>
        <s v="Affectionate, Intelligent, Playful, Social"/>
        <s v="Active, Playful"/>
        <s v="Affectionate, Intelligent, Active, Curious, Playful"/>
        <s v="Gentle, Loyal, Intelligent, Playful"/>
        <s v="Intelligent, Active, Mischevious, Playful"/>
        <s v="Agile, Dependent, Gentle, Intelligent, Lively, Loyal, Playful"/>
        <s v="Affectionate, Sweet, Loyal, Quiet, Peaceful"/>
        <s v="Six-Toed"/>
        <s v="Affectionate, Curious, Demanding, Friendly, Intelligent, Playful"/>
        <s v="Dependent, Gentle, Intelligent, Quiet, Social"/>
        <s v="Active, Agile, Clever, Easygoing, Intelligent, Lively, Loyal, Playful, Social"/>
        <s v="Active, Devoted, Intelligent, Playful"/>
        <s v="Affectionate, Friendly, Gentle, Intelligent, Playful, Quiet"/>
        <s v="Intelligent, Clever, Active, Genlte"/>
        <s v="Adaptable, Intelligent, Loving, Gentle, Independent"/>
        <s v="Easygoing, Intelligent, Loyal, Playful, Social"/>
        <s v="Agile, Easygoing, Intelligent, Playful"/>
        <s v="Gentle, Quiet, Shy, Playful"/>
        <s v="Sweet, Active, Intelligent, Social, Playful, Lively, Curious"/>
        <s v="Active, Agile, Curious, Demanding, Friendly, Gentle, Lively, Playful, Social"/>
        <s v="Energetic, Affectionate, Intelligent, Social, Playful, Curious"/>
        <s v="Affectionate, Loyal, Sedate, Quiet"/>
        <s v="Affectionate, Social, Intelligent, Loyal"/>
        <s v="Affectionate, Friendly, Gentle, Calm"/>
        <s v="Affectioante, Friendly, Gentle, Quiet, Easygoing"/>
        <s v="Active, Dependent, Easygoing, Gentle, Intelligent, Loyal, Playful, Quiet"/>
        <s v="Affectionate, Intelligent, Loyal, Playful, Social, Sweet, Loving"/>
        <s v="Active, Affectionate, Dependent, Gentle, Patient, Playful, Quiet, Social"/>
        <s v="Intelligent, Loyal, Quiet, Active"/>
        <s v="Affectionate, Curious, Easygoing, Intelligent, Interactive, Lively, Loyal"/>
        <s v="Affectionate, Social, Intelligent, Sweet-tempered"/>
        <s v="Mischevious, Tenacious, Intelligent, Affectionate, Gentle, Interactive, Loyal"/>
        <s v="Playful, Social, Intelligent"/>
        <s v="Curious, Intelligent, Social, Lively, Outgoing, Playful, Affectionate"/>
        <s v="Affectionate, Agile, Clever, Gentle, Intelligent, Playful, Social"/>
        <s v="Agile, Intelligent, Loyal, Playful, Energetic"/>
        <m/>
      </sharedItems>
    </cacheField>
    <cacheField name="AvgKittenPrice" numFmtId="0">
      <sharedItems containsString="0" containsBlank="1" containsNumber="1" containsInteger="1" minValue="100" maxValue="2000"/>
    </cacheField>
    <cacheField name="MalaysiaPopularity" numFmtId="0">
      <sharedItems containsString="0" containsBlank="1" containsNumber="1" containsInteger="1" minValue="1" maxValue="10"/>
    </cacheField>
    <cacheField name="PopularityUS2017" numFmtId="0">
      <sharedItems containsString="0" containsBlank="1" containsNumber="1" containsInteger="1" minValue="1" maxValue="41" count="39">
        <n v="7"/>
        <n v="26"/>
        <n v="6"/>
        <n v="41"/>
        <m/>
        <n v="31"/>
        <n v="15"/>
        <n v="36"/>
        <n v="34"/>
        <n v="5"/>
        <n v="16"/>
        <n v="38"/>
        <n v="8"/>
        <n v="27"/>
        <n v="11"/>
        <n v="12"/>
        <n v="20"/>
        <n v="1"/>
        <n v="35"/>
        <n v="24"/>
        <n v="40"/>
        <n v="39"/>
        <n v="3"/>
        <n v="23"/>
        <n v="14"/>
        <n v="21"/>
        <n v="13"/>
        <n v="2"/>
        <n v="32"/>
        <n v="4"/>
        <n v="19"/>
        <n v="10"/>
        <n v="25"/>
        <n v="9"/>
        <n v="22"/>
        <n v="28"/>
        <n v="18"/>
        <n v="29"/>
        <n v="37"/>
      </sharedItems>
    </cacheField>
    <cacheField name="Qty Sold" numFmtId="0">
      <sharedItems containsSemiMixedTypes="0" containsString="0" containsNumber="1" containsInteger="1" minValue="4" maxValue="309"/>
    </cacheField>
    <cacheField name="Average sales" numFmtId="164">
      <sharedItems containsSemiMixedTypes="0" containsString="0" containsNumber="1" containsInteger="1" minValue="0" maxValue="2325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niel John" refreshedDate="44487.687585763888" createdVersion="7" refreshedVersion="7" minRefreshableVersion="3" recordCount="250" xr:uid="{7D5CCE4F-E662-4718-ADD3-1ACD647D4068}">
  <cacheSource type="worksheet">
    <worksheetSource ref="A1:O251" sheet="DogBreed"/>
  </cacheSource>
  <cacheFields count="15">
    <cacheField name="BreedName" numFmtId="0">
      <sharedItems count="249">
        <s v="Affenpinscher"/>
        <s v="Afghan Hound"/>
        <s v="African Hunting Dog"/>
        <s v="Airedale Terrier"/>
        <s v="Akbash"/>
        <s v="Akita"/>
        <s v="Alaskan Malamute"/>
        <s v="American Bulldog"/>
        <s v="American Eskimo Dog"/>
        <s v="American Hairless Terrier"/>
        <s v="American Staffordshire Terrier"/>
        <s v="American Water Spaniel"/>
        <s v="Anatolian Shepherd"/>
        <s v="Appenzell Mountain Dog"/>
        <s v="Australian Cattle Dog/Blue Heeler"/>
        <s v="Australian Kelpie"/>
        <s v="Australian Shepherd"/>
        <s v="Australian Terrier"/>
        <s v="Basenji"/>
        <s v="Basset Hound"/>
        <s v="Beagle"/>
        <s v="Bearded Collie"/>
        <s v="Beauceron"/>
        <s v="Bedlington Terrier"/>
        <s v="Belgian Shepherd Dog Sheepdog"/>
        <s v="Belgian Shepherd Laekenois"/>
        <s v="Belgian Shepherd Malinois"/>
        <s v="Belgian Shepherd Tervuren"/>
        <s v="Bernese Mountain Dog"/>
        <s v="Bichon Frise"/>
        <s v="Black and Tan Coonhound"/>
        <s v="Black Labrador Retriever"/>
        <s v="Black Mouth Cur"/>
        <s v="Black Russian Terrier"/>
        <s v="Bloodhound"/>
        <s v="Blue Lacy"/>
        <s v="Bluetick Coonhound"/>
        <s v="Boerboel"/>
        <s v="Bolognese"/>
        <s v="Border Collie"/>
        <s v="Border Terrier"/>
        <s v="Borzoi"/>
        <s v="Boston Terrier"/>
        <s v="Bouvier des Flanders"/>
        <s v="Boxer"/>
        <s v="Boykin Spaniel"/>
        <s v="Briard"/>
        <s v="Brittany Spaniel"/>
        <s v="Brussels Griffon"/>
        <s v="Bull Terrier"/>
        <s v="Bullmastiff"/>
        <s v="Cairn Terrier"/>
        <s v="Canaan Dog"/>
        <s v="Cane Corso Mastiff"/>
        <s v="Carolina Dog"/>
        <s v="Catahoula Leopard Dog"/>
        <s v="Cattle Dog"/>
        <s v="Caucasian Sheepdog (Caucasian Ovtcharka)"/>
        <s v="Cavalier King Charles Spaniel"/>
        <s v="Chesapeake Bay Retriever"/>
        <s v="Chihuahua"/>
        <s v="Chinese Crested Dog"/>
        <s v="Chinese Foo Dog"/>
        <s v="Chinook"/>
        <s v="Chocolate Labrador Retriever"/>
        <s v="Chow Chow"/>
        <s v="Cirneco dell'Etna"/>
        <s v="Clumber Spaniel"/>
        <s v="Cockapoo"/>
        <s v="Cocker Spaniel"/>
        <s v="Collie"/>
        <s v="Coonhound"/>
        <s v="Corgi"/>
        <s v="Coton de Tulear"/>
        <s v="Curly-Coated Retriever"/>
        <s v="Dachshund"/>
        <s v="Dalmatian"/>
        <s v="Dandi Dinmont Terrier"/>
        <s v="Dhole"/>
        <s v="Dingo"/>
        <s v="Doberman Pinscher"/>
        <s v="Dogo Argentino"/>
        <s v="Dogue de Bordeaux"/>
        <s v="Dutch Shepherd"/>
        <s v="English Bulldog"/>
        <s v="English Cocker Spaniel"/>
        <s v="English Coonhound"/>
        <s v="English Pointer"/>
        <s v="English Setter"/>
        <s v="English Shepherd"/>
        <s v="English Springer Spaniel"/>
        <s v="English Toy Spaniel"/>
        <s v="Entlebucher"/>
        <s v="Eskimo Dog"/>
        <s v="Feist"/>
        <s v="Field Spaniel"/>
        <s v="Fila Brasileiro"/>
        <s v="Finnish Lapphund"/>
        <s v="Finnish Spitz"/>
        <s v="Flat-coated Retriever"/>
        <s v="Fox Terrier"/>
        <s v="Foxhound"/>
        <s v="French Bulldog"/>
        <s v="Galgo Spanish Greyhound"/>
        <s v="German Pinscher"/>
        <s v="German Shepherd Dog"/>
        <s v="German Shorthaired Pointer"/>
        <s v="German Spitz"/>
        <s v="German Wirehaired Pointer"/>
        <s v="Giant Schnauzer"/>
        <s v="Glen of Imaal Terrier"/>
        <s v="Golden Retriever"/>
        <s v="Gordon Setter"/>
        <s v="Great Dane"/>
        <s v="Great Pyrenees"/>
        <s v="Greater Swiss Mountain Dog"/>
        <s v="Greyhound"/>
        <s v="Harrier"/>
        <s v="Havanese"/>
        <s v="Hound"/>
        <s v="Hovawart"/>
        <s v="Husky"/>
        <s v="Ibizan Hound"/>
        <s v="Illyrian Sheepdog"/>
        <s v="Irish Setter"/>
        <s v="Irish Terrier"/>
        <s v="Irish Water Spaniel"/>
        <s v="Irish Wolfhound"/>
        <s v="Italian Greyhound"/>
        <s v="Italian Spinone"/>
        <s v="Jack Russell Terrier"/>
        <s v="Jack Russell Terrier (Parson Russell Terrier)"/>
        <s v="Japanese Chin"/>
        <s v="Jindo"/>
        <s v="Kai Dog"/>
        <s v="Karelian Bear Dog"/>
        <s v="Keeshond"/>
        <s v="Kerry Blue Terrier"/>
        <s v="Kishu"/>
        <s v="Klee Kai"/>
        <s v="Komondor"/>
        <s v="Kuvasz"/>
        <s v="Kyi Leo"/>
        <s v="Labrador Retriever"/>
        <s v="Lakeland Terrier"/>
        <s v="Lancashire Heeler"/>
        <s v="Leonberger"/>
        <s v="Lhasa Apso"/>
        <s v="Lowchen"/>
        <s v="Maltese"/>
        <s v="Manchester Terrier"/>
        <s v="Maremma Sheepdog"/>
        <s v="Mastiff"/>
        <s v="McNab"/>
        <s v="Miniature Pinscher"/>
        <s v="Mountain Cur"/>
        <s v="Mountain Dog"/>
        <s v="Munsterlander"/>
        <s v="Neapolitan Mastiff"/>
        <s v="New Guinea Singing Dog"/>
        <s v="Newfoundland Dog"/>
        <s v="Norfolk Terrier"/>
        <s v="Norwegian Buhund"/>
        <s v="Norwegian Elkhound"/>
        <s v="Norwegian Lundehund"/>
        <s v="Norwich Terrier"/>
        <s v="Nova Scotia Duck-Tolling Retriever"/>
        <s v="Old English Sheepdog"/>
        <s v="Otterhound"/>
        <s v="Papillon"/>
        <s v="Patterdale Terrier (Fell Terrier)"/>
        <s v="Pekingese"/>
        <s v="Peruvian Inca Orchid"/>
        <s v="Petit Basset Griffon Vendeen"/>
        <s v="Pharaoh Hound"/>
        <s v="Pit Bull Terrier"/>
        <s v="Plott Hound"/>
        <s v="Podengo Portugueso"/>
        <s v="Pointer"/>
        <s v="Polish Lowland Sheepdog"/>
        <s v="Pomeranian"/>
        <s v="Poodle"/>
        <s v="Standard Poodle"/>
        <s v="Miniature Poodle"/>
        <s v="Toy Poodle"/>
        <s v="Portuguese Water Dog"/>
        <s v="Presa Canario"/>
        <s v="Pug"/>
        <s v="Puli"/>
        <s v="Pumi"/>
        <s v="Rat Terrier"/>
        <s v="Redbone Coonhound"/>
        <s v="Retriever"/>
        <s v="Rhodesian Ridgeback"/>
        <s v="Rottweiler"/>
        <s v="Saint Bernard"/>
        <s v="Saluki"/>
        <s v="Samoyed"/>
        <s v="Sarplaninac"/>
        <s v="Schipperke"/>
        <s v="Miniature Schnauzer"/>
        <s v="Schnauzer"/>
        <s v="Scottish Deerhound"/>
        <s v="Scottish Terrier Scottie"/>
        <s v="Sealyham Terrier"/>
        <s v="Setter"/>
        <s v="Shar Pei"/>
        <s v="Sheep Dog"/>
        <s v="Shepherd"/>
        <s v="Shetland Sheepdog Sheltie"/>
        <s v="Shiba Inu"/>
        <s v="Shih Tzu"/>
        <s v="Siberian Husky"/>
        <s v="Silky Terrier"/>
        <s v="Skye Terrier"/>
        <s v="Sloughi"/>
        <s v="Smooth Fox Terrier"/>
        <s v="South Russian Ovtcharka"/>
        <s v="Spaniel"/>
        <s v="Spitz"/>
        <s v="Staffordshire Bull Terrier"/>
        <s v="Sussex Spaniel"/>
        <s v="Swedish Vallhund"/>
        <s v="Terrier"/>
        <s v="Thai Ridgeback"/>
        <s v="Tibetan Mastiff"/>
        <s v="Tibetan Spaniel"/>
        <s v="Tibetan Terrier"/>
        <s v="Tosa Inu"/>
        <s v="Toy Fox Terrier"/>
        <s v="Treeing Walker Coonhound"/>
        <s v="Vizsla"/>
        <s v="Weimaraner"/>
        <s v="Welsh Corgi"/>
        <s v="Cardigan"/>
        <s v="Pembroke"/>
        <s v="Welsh Springer Spaniel"/>
        <s v="Welsh Terrier"/>
        <s v="West Highland White Terrier Westie"/>
        <s v="Wheaten Terrier"/>
        <s v="Whippet"/>
        <s v="White German Shepherd"/>
        <s v="Wire Fox Terrier"/>
        <s v="Wire-haired Pointing Griffon"/>
        <s v="Wirehaired Terrier"/>
        <s v="Xoloitzcuintle/Mexican Hairless"/>
        <s v="Yellow Labrador Retriever"/>
        <s v="Yorkshire Terrier Yorkie"/>
        <s v="Mixed Breed"/>
      </sharedItems>
    </cacheField>
    <cacheField name="AltBreedName" numFmtId="0">
      <sharedItems containsBlank="1"/>
    </cacheField>
    <cacheField name="Group1" numFmtId="0">
      <sharedItems containsBlank="1"/>
    </cacheField>
    <cacheField name="Group2" numFmtId="0">
      <sharedItems containsBlank="1"/>
    </cacheField>
    <cacheField name="MaleWtKg" numFmtId="0">
      <sharedItems containsString="0" containsBlank="1" containsNumber="1" containsInteger="1" minValue="2" maxValue="90"/>
    </cacheField>
    <cacheField name="Temperment" numFmtId="0">
      <sharedItems containsBlank="1" count="219">
        <s v="Active, Adventurous, Curious, Fun-loving, Playful, Stubborn"/>
        <s v="Aloof, Clownish, Dignified, Happy, Independent"/>
        <s v="Wild"/>
        <s v="Alert, Confident, Courageous, Friendly, Intelligent, Outgoing"/>
        <s v="Affectionate, Alert, Courageous, Independent, Intelligent, Loyal"/>
        <s v="Alert, Courageous, Dignified, Docile, Friendly, Intelligent, Responsive"/>
        <s v="Affectionate, Devoted, Dignified, Friendly, Loyal, Playful"/>
        <s v="Affectionate, Alert, Courageous, Energetic, Gentle, Loving, Out-going, Social"/>
        <s v="Alert, Energetic, Friendly, Independent, Intelligent, Protective"/>
        <s v="Alert, Lively, Loving, Intelligent, Inquisitive, Playful"/>
        <s v="Attentive, Courageous, Devoted, Friendly, Loyal, Tenacious, Intelligent"/>
        <s v="Energetic, Friendly, Intelligent, Obedient, Protective, Trainable"/>
        <s v="Bold, Confident, Independent, Intelligent, Proud, Steady"/>
        <s v="Energetic, Fearless, Lively, Reliable, Self-assured, Social"/>
        <s v="Aggressive, Alert, Energetic, Intelligent, Loyal, Protective, Responsive"/>
        <s v="Alert, Eager, Energetic, Friendly, Intelligent, Loyal, Robust"/>
        <s v="Active, Affectionate, Friendly, Good-natured, Intelligent, Protective, Loving"/>
        <s v="Alert, Compassionate, Courageous, Even Tempered, Loyal, Spirited, Intelligent"/>
        <s v="Affectionate, Alert, Curious, Energetic, Playful, Intelligent"/>
        <s v="Affectionate, Devoted, Friendly, Gentle, Sweet-tempered, Tenacious"/>
        <s v="Friendly, Gentle, Independent, Intelligent, Lively, Loving, Sweet"/>
        <s v="Active, Alert, Hardy, Intelligent, Lively, Self-confident"/>
        <s v="Courageous, Obedient, Loyal, Protective, Loving"/>
        <s v="Affectionate, Devoted, Energetic, Loyal, Playful, Reliable, Intelligent"/>
        <s v="Active, Alert, Confident, Friendly, Hard-working, Protective, Stubborn, Watchful, Intelligent"/>
        <s v="Active, Alert, Energetic, Lively, Protective, Watchful"/>
        <s v="Active, Alert, Confident, Friendly, Hard-working, Protective, Stubborn, Watchful"/>
        <s v="Alert, Attentive, Energetic, Intelligent, Loyal, Protective"/>
        <s v="Affectionate, Faithful, Intelligent, Loyal"/>
        <s v="Affectionate, Cheerful, Feisty, Gentle, Playful, Intelligent, Sensitive"/>
        <s v="Adaptable, Easygoing, Even-tempered, Gentle, Lovable, Trusting, Intelligent"/>
        <s v="Affectionate, Alert, Cheerful, Energetic, Friendly, Gentle, Intelligent, Loving, Loyal, Outgoing, Playful, Responsive, Social"/>
        <s v="Active, Fearless, Kind, Loyal, Protective, Trainable"/>
        <s v="Brave, Confident, Energetic, Hardy, Lively, Stable"/>
        <s v="Affectionate, Even-tempered, Gentle, Stubborn, Independent"/>
        <s v="Active, Alert, Bold, Devoted, Intelligent, Intense"/>
        <s v="Friendly, Active, Gentle"/>
        <s v="Confident, Dominant, Intelligent, Obedient, Territorial"/>
        <s v="Docile, Enterprising, Loyal, Reserved, Serious"/>
        <s v="Intelligent, Energetic, Alert, Responsive, Tenacious, Loyal, Protective"/>
        <s v="Affectionate, Alert, Even-tempered, Fearless, Intelligent, Obedient"/>
        <s v="Athletic, Gentle, Independent, Intelligent, Quiet, Respectful"/>
        <s v="Affectionate, Aggressive, Friendly, Gentle, Intelligent, Lively, Playful"/>
        <s v="Familial, Gentle, Intelligent, Loyal, Protective, Rational"/>
        <s v="Brave, Bright, Confident, Energetic, Fearless, Friendly, Intelligent, Loyal, Playful"/>
        <s v="Companionable, Eager, Energetic, Friendly, Intelligent, Trainable"/>
        <s v="Faithful, Fearless, Intelligent, Loyal, Obedient, Protective"/>
        <s v="Alert, Independent, Intelligent, Responsive, Social"/>
        <s v="Alert, Companionable, Inquisitive, Self-important, Sensitive, Watchful"/>
        <s v="Active, Keen, Protective, Sweet-tempered, Trainable"/>
        <s v="Alert, Calm, Courageous, Devoted, Docile, Powerful, Loyal, Protective, Reliable"/>
        <s v="Active, Assertive, Courageous, Fearless, Hardy, Intelligent"/>
        <s v="Alert, Cautious, Devoted, Quick, Vigilant"/>
        <s v="Cheerful, Courageous, Loyal, Quiet, Social"/>
        <s v="Adaptable, Gentle, Loyal, Primitive, Reserved"/>
        <s v="Alert, Courageous, Energetic, Gentle, Independent, Intelligent, Loving, Loyal, Protective"/>
        <s v="Alert, Calm, Dominant, Powerful, Quick,Strong"/>
        <s v="Affectionate, Cheerful, Courageous, Gentle, Intelligent, Social"/>
        <s v="Happy, Affectionate, Dominant, Intelligent, Protective, Quiet"/>
        <s v="Alert, Courageous, Devoted, Lively, Intelligent, Quick"/>
        <s v="Affectionate, Alert, Happy, Lively, Playful, Sweet-tempered"/>
        <s v="Friendly, Devoted, Courageous"/>
        <s v="Alert, Calm, Dignified, Friendly, Responsive"/>
        <s v="Aloof, Independent, Loyal, Quiet, Intelligent, Protective, Detached"/>
        <s v="Affectionate, Gentle, Lively"/>
        <s v="Gentle, Loyal, Affectionate, Dignified, Aloof"/>
        <s v="Affectionate, Alert, Cheerful, Friendly, Intelligent, Loving, Loyal, Outgoing, Playful, Responsive, Social"/>
        <s v="Even Tempered, Joyful, Merry, Outgoing, Intelligent, Sociable, Trusting"/>
        <s v="Friendly, Gentle, Intelligent, Loyal, Protective, Responsive, Social"/>
        <s v="Active, Affectionate, Alert, Companionable, Devoted, Gentle, Intelligent"/>
        <s v="Affectionate, Intelligent, Lively, Playful, Trainable, Vocal"/>
        <s v="Clever, Independent, Intelligent, Lively, Sensitive, Trainable"/>
        <s v="Clever, Courageous, Devoted, Lively, Playful, Stubborn"/>
        <s v="Active, Energetic, Friendly, Intelligent, Outgoing, Playful, Sensitive"/>
        <s v="Affectionate, Companionable, Determined, Fun-loving, Independent, Lively, Intelligent"/>
        <s v="Alert, Energetic, Fearless, Intelligent, Loyal, Obedient"/>
        <s v="Affectionate, Cheerful, Friendly, Loyal, Protective, Tolerant, Social"/>
        <s v="Companionable, Courageous, Devoted, Even-tempered, Loyal, Vigiliant"/>
        <s v="Affectionate, Alert, Loyal, Obedient, Reliable, Trainable"/>
        <s v="Aggressive, Courageous, Friendly, Loving, Social, Sweet"/>
        <s v="Affectionate, Faithful, Friendly, Intelligent, Playful, Quiet, Trainable"/>
        <s v="Active, Energetic, High-strung, Loyal"/>
        <s v="Active, Affectionate, Amiable, Even-tempered, Kind, Loyal, Intelligent"/>
        <s v="Strong-willed, Mischevious, Gentle, Energetic, Intelligent"/>
        <s v="Adaptable, Alert, Courageous, Energetic, Friendly, Independent, Intelligent, Playful, Responsibe"/>
        <s v="Affectionate, Alert, Cheerful, Energetic, Intelligent, Playful, Social"/>
        <s v="Affectionate, Gentle, Happy, Loving, Playful, Reserved"/>
        <s v="Agile, Devoted, Independent, Loyal, Self-confident"/>
        <s v="Agile, Alert, Lovable, Spirited, Swift"/>
        <s v="Adaptable, Cautious, Docile, Familial, Sensitive, Sociable"/>
        <s v="Brave, Courageous, Determined, Docile, Loyal, Obedient"/>
        <s v="Calm, Courageous, Faithful, Friendly, Keen"/>
        <s v="Happy, Independent, Intelligent, Loyal, Playful, Vocal"/>
        <s v="Friendly, Confident, Devoted, Optimistic, Outgoing, Intelligent"/>
        <s v="Active, Affectionate, Alert, Fearless, Intelligent, Playful"/>
        <s v="Independent, Intelligent, Kind, Loving, Loyal, Sweet-tempered"/>
        <s v="Affectionate, Playful, Alert, Athletic, Bright, Easygoing, Keen, Lively, Patient"/>
        <s v="Affectionate, Calm, Quiet, Gentle"/>
        <s v="Even-tempered, Familial, Courageous, Lively, Loving, Spirited"/>
        <s v="Alert, Confident, Courageous, Curious, Intelligent, Loyal, Obedient, Watchful"/>
        <s v="Affectionate, Boisterous, Bold, Cooperative, Intelligent, Trainable"/>
        <s v="Active, Affectionate, Friendly, Intelligent, Loyal, Willful, Responsive"/>
        <s v="Dominant, Intelligent, Kind, Loyal, Powerful, Strong-willed"/>
        <s v="Active, Agile, Courageous, Gentle, Loyal, Spirited"/>
        <s v="Confident, Friendly, Intelligent, Kind, Reliable, Trustworthy"/>
        <s v="Alert, Confident, Eager, Fearless, Loyal, Intelligent"/>
        <s v="Friendly, Confident, Devoted, Intelligent, Gentle, Loving, Reserved"/>
        <s v="Affectionate, Confident, Fearless, Gentle, Patient, Strong-willed"/>
        <s v="Alert, Devoted, Fearless, Good-natured, Protective, Self-confident"/>
        <s v="Intelligent, Gentle, Affectionate, Athletic, Even-tempered, Quiet"/>
        <s v="Active, Cheerful, Friendly, Outgoing, Sweet-tempered, Tolerant"/>
        <s v="Affectionate, Companionable, Gentle, Intelligent, Playful, Responsive"/>
        <s v="Watchful, Even-tempered, Reserved, Active, Devoted"/>
        <s v="Alert, Friendly, Gentle, Intelligent, Outgoing"/>
        <s v="Active, Clownish, Engaging, Independent, Intelligent, Stubborn"/>
        <s v="Independent, Reliable, Devoted, Protective"/>
        <s v="Affectionate, Companionable, Energetic, Independent, Lively, Playful, Intelligent"/>
        <s v="Dominant, Intelligent, Lively, Protective, Respectful, Trainable"/>
        <s v="Active, Alert, Clownish, Inquisitive, Intelligent, Quick"/>
        <s v="Dignified, Generous, Loyal, Patient, Sweet-tempered, Thoughtful, Intelligent"/>
        <s v="Affectionate, Agile, Athletic, Companionable, Intelligent, Mischevious"/>
        <s v="Friendly, Loyal, Affectionate, Docile, Gentle, Patient"/>
        <s v="Alert, Cheerful, Courageous, Energetic, Independent"/>
        <s v="Energetic, Bold, Eager, Happy, Intelligent, Obedient"/>
        <s v="Alert, Cat-like, Independent, Intelligent, Loving, Loyal, Playful"/>
        <s v="Active, Bold, Brave, Faithful, Intelligent, Loyal"/>
        <s v="Intelligent, Agile, Alert, Brave"/>
        <s v="Brave, Cautious, Loyal, Independent, Tenacious, Territorial"/>
        <s v="Agile, Bright, Obedient, Playful, Quick, Sturdy, Intelligent"/>
        <s v="Affectionate, Alert, Gentle, Loyal, Spirited, Strong-willed, Intelligent"/>
        <s v="Alert, Dignified, Docile, Faithful, Noble"/>
        <s v="Active, Agile, Curious, Intelligent, Loyal, Quick, Territorial"/>
        <s v="Affectionate, Calm, Fearless, Gentle, Independent, Steady"/>
        <s v="Clownish, Independent, Intelligent, Loyal, Patient, Protective"/>
        <s v="Active, Calm, Forgiving, Obedient, Playful, Quiet"/>
        <s v="Independent, Bold, Confident, Friendly, Intelligent, Trainable"/>
        <s v="Alert, Clever, Friendly, Intelligent"/>
        <s v="Adaptable, Companionable, Fearless, Loving, Loyal, Obedient"/>
        <s v="Alert, Assertive, Devoted, Friendly, Intelligent, Lively, Obedient, Playful, Spirited, Steady"/>
        <s v="Active, Familial, Friendly, Happy, Playful"/>
        <s v="Active, Docile, Easygoing, Gentle, Intelligent, Playful, Responsive, Sweet-tempered"/>
        <s v="Active, Alert, Devoted, Discerning, Quiet, Loyal, Intelligent"/>
        <s v="Alert, Determined, Dignified, Friendly, Intelligent, Loyal"/>
        <s v="Affectionate, Alert, Cheerful, Courageous, Intelligent, Loyal, Protective"/>
        <s v="Friendly, Hard-working, Obedient, Protective, Sociable, Well-mannered"/>
        <s v="Clever, Energetic, Friendly, Outgoing, Playful, Responsive, Intelligent"/>
        <s v="Intelligent, Protective"/>
        <s v="Intelligent, Trainable, Attentive, Mischevious"/>
        <s v="Protective, Dominant, Fearless, Obedient, Stubborn, Trainable"/>
        <s v="Active, Affectionate, Alert, Gentle, Lively"/>
        <s v="Cheerful, Courageous, Intelligent, Loyal, Social, Sweet, Gentle"/>
        <s v="Companionable, Fearless, Happy, Lovable, Self-confident, Spirited, Intelligent"/>
        <s v="Agile, Courageous, Energetic, Friendly, Fun-loving"/>
        <s v="Alert, Bold, Hardy, Loyal, Playful, Strong-willed, Intelligent"/>
        <s v="Alert, Energetic, Loyal, Protective"/>
        <s v="Affectionate, Energetic, Hardy, Intelligent, Sensitive"/>
        <s v="Affectionate, Alert, Courageous, Energetic, Gentle, Playful, Responsive"/>
        <s v="Adaptable, Bubbly, Intelligent, Loving, Playful, Sociable, Protective"/>
        <s v="Amiable, Boisterous, Even-tempered"/>
        <s v="Alert, Energetic, Friendly, Happy, Hardy, Intelligent"/>
        <s v="Bold, Confident, Energetic, Friendly, Inquisitive, Intelligent"/>
        <s v="Affectionate, Aggressive, Good-natured, Intelligent, Opinionated, Stubborn"/>
        <s v="Affectionate, Alert, Intelligent, Lively, Noble, Protective"/>
        <s v="Active, Extroverted, Friendly, Happy, Independent, Lively, Intelligent"/>
        <s v="Active, Affectionate, Intelligent, Playful, Sociable, Trainable"/>
        <s v="Affectionate, Aggressive, Clownish, Courageous, Friendly, Intelligent, Loyal, Obedient, Strong-willed, Stubborn"/>
        <s v="Alert, Bold, Courageous, Loyal"/>
        <s v="Active, Companionable, Friendly, Hardy, Lively, Loyal"/>
        <s v="Agile, Even-tempered, Lively, Perceptive, Self-confident"/>
        <s v="Active, Extroverted, Friendly, Intelligent, Lively, Playful, Sociable"/>
        <s v="Active, Alert, Faithful, Instinctual, Intelligent, Trainable"/>
        <s v="Brave, Docile, Impetuous, Intelligent, Obedient, Quarrelsome"/>
        <s v="Calm, Dominant, Gentle, Strong-willed, Suspicious"/>
        <s v="Affectionate, Cheerful, Courageous, Gentle, Intelligent, Friendly, Outgoing, Playful, Loyal"/>
        <s v="Agile, Energetic, Faithful, Intelligent, Loyal, Obedient"/>
        <s v="Active, Intelligent, Lively, Protective, Reserved, Vocal"/>
        <s v="Affectioante, Alert, Inquisitive, Lively, Loving"/>
        <s v="Affectionate, Companionable, Energetic, Familial, Independent, Unflappable"/>
        <s v="Dignified, Intelligent, Loyal, Mischevious, Sensitive, Strong-willed"/>
        <s v="Alert, Courageous, Fearless, Good-natured, Independent, Intelligent, Loyal, Protective"/>
        <s v="Friendly, Gentle, Independent, Intelligent, Outgoing, Quiet, Social"/>
        <s v="Aloof, Intelligent, Quiet, Reserverd, Loyal"/>
        <s v="Alert, Lively, Friendly, Intelligent, Playful, Sociable, Stubborn"/>
        <s v="Independent, Calm, Devoted, Intelligent, Protective, Reliable"/>
        <s v="Agile, Confident, Curious, Faithful, Fearless, Independent, Intelligent"/>
        <s v="Devoted, Good-natured, Intelligent, Lively, Playful, Trainable"/>
        <s v="Dignified, Docile, Friendly, Gentle, Polite, Quiet"/>
        <s v="Independent, Fiesty, Alert, Playful, Quick, Self-assured"/>
        <s v="Alert, Calm, Even-tempered, Fearless, Friendly, Intelligent"/>
        <s v="Affectionate, Devoted, Independent, Loving, Reserved, Suspicious"/>
        <s v="Affectionate, Friendly, Gentle, Intelligent, Lively, Playful, Responsive"/>
        <s v="Alert, Charming, Confident, Faithful, Fearless, Keen, Outgoing"/>
        <s v="Active, Courageous, Friendly, Gentle, Happy, Intelligent, Lively, Outgoing, Playful"/>
        <s v="Alert, Friendly, Inquisitive, Joyful, Quick, Responsive, Intelligent"/>
        <s v="Loyal, Fearless, Friendly, Good-tempered, Intelligent"/>
        <s v="Alert, Faithful, Intelligent, Sensitive, Independent, Playful, Sweet"/>
        <s v="Active, Balanced, Courageous, Lively, Nervous"/>
        <s v="Affectionate, Bold, Courageous, Fearless, Intelligent, Reliable"/>
        <s v="Calm, Cheerful, Companionable, Devoted, Friendly, Sociable"/>
        <s v="Alert, Energetic, Fearless, Friendly, Watchful"/>
        <s v="Affectionate, Alert, Courageous, Intelligent, Friendly, Hardy, Independent"/>
        <s v="Familial, Independent, Loving, Loyal, Protective"/>
        <s v="Aloof, Protective, Strong-willed, Stubborn, Courageous, Loyal"/>
        <s v="Intelligent, Assertive, Aloof, Happy, Independent, Willful"/>
        <s v="Affectionate, Amiable, Energetic, Gentle, Reserved, Sensitive, Intelligent"/>
        <s v="Aggressive, Brave, Fearless, Intelligent, Sensitive, Suspicious"/>
        <s v="Alert, Friendly, Intelligent, Loyal, Playful, Spirited"/>
        <s v="Affectionate, Clever, Confident, Loving, Trainable"/>
        <s v="Affectionate, Cheerful, Energetic, Gentle, Intelligent, Playful, Protective, Quiet"/>
        <s v="Alert, Aloof, Energetic, Fast, Intelligent, Powerful, Steady, Stubborn, Social"/>
        <s v="Affectionate, Loyal, Active, Friendly, Playful, Stubborn, Intelligent"/>
        <s v="Alert, Friendly, Intelligent, Spirited, Independent, Loving"/>
        <s v="Affectionate, Energetic, Faithful, Intelligent, Playful, Spirited"/>
        <s v="Affectionate, Friendly, Gentle, Intelligent, Lively, Quiet"/>
        <s v="Alert, Bold, Fearless, Friendly, Keen, Quick, Intelligent"/>
        <s v="Gentle, Loyal, Proud, Trainable, Vigilant, Intelligent"/>
        <s v="Aleret, Calm, Cheerful, Companionable, Loyal, Protective"/>
        <s v="Alert, Courageous, Energetic, Independent, Intelligent, Loyal, Playful"/>
        <m/>
      </sharedItems>
    </cacheField>
    <cacheField name="AvgPupPrice" numFmtId="0">
      <sharedItems containsString="0" containsBlank="1" containsNumber="1" containsInteger="1" minValue="350" maxValue="39000"/>
    </cacheField>
    <cacheField name="Intelligence" numFmtId="0">
      <sharedItems containsString="0" containsBlank="1" containsNumber="1" containsInteger="1" minValue="1" maxValue="79"/>
    </cacheField>
    <cacheField name="Watchdog" numFmtId="0">
      <sharedItems containsString="0" containsBlank="1" containsNumber="1" containsInteger="1" minValue="1" maxValue="6"/>
    </cacheField>
    <cacheField name="MalaysiaGuardedDog" numFmtId="0">
      <sharedItems containsString="0" containsBlank="1" containsNumber="1" containsInteger="1" minValue="1" maxValue="1"/>
    </cacheField>
    <cacheField name="MalaysiaProhibitedDog" numFmtId="0">
      <sharedItems containsString="0" containsBlank="1" containsNumber="1" containsInteger="1" minValue="1" maxValue="1"/>
    </cacheField>
    <cacheField name="MalaysiaPopularity" numFmtId="0">
      <sharedItems containsString="0" containsBlank="1" containsNumber="1" containsInteger="1" minValue="1" maxValue="8"/>
    </cacheField>
    <cacheField name="PopularityUS2017" numFmtId="0">
      <sharedItems containsString="0" containsBlank="1" containsNumber="1" containsInteger="1" minValue="1" maxValue="190"/>
    </cacheField>
    <cacheField name="Qty Sold" numFmtId="0">
      <sharedItems containsSemiMixedTypes="0" containsString="0" containsNumber="1" containsInteger="1" minValue="4" maxValue="74172"/>
    </cacheField>
    <cacheField name="Average sales" numFmtId="0">
      <sharedItems containsSemiMixedTypes="0" containsString="0" containsNumber="1" containsInteger="1" minValue="0" maxValue="66754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7">
  <r>
    <x v="0"/>
    <m/>
    <s v="Lap"/>
    <s v="Short"/>
    <n v="4"/>
    <x v="0"/>
    <n v="1050"/>
    <m/>
    <x v="0"/>
    <n v="79"/>
    <n v="82950"/>
  </r>
  <r>
    <x v="1"/>
    <m/>
    <s v="Lap"/>
    <s v="Medium"/>
    <n v="4"/>
    <x v="1"/>
    <n v="1400"/>
    <m/>
    <x v="1"/>
    <n v="93"/>
    <n v="130200"/>
  </r>
  <r>
    <x v="2"/>
    <m/>
    <s v="Lap"/>
    <s v="Short"/>
    <n v="6"/>
    <x v="2"/>
    <n v="900"/>
    <n v="5"/>
    <x v="2"/>
    <n v="121"/>
    <n v="108900"/>
  </r>
  <r>
    <x v="3"/>
    <m/>
    <s v="Lap"/>
    <s v="Medium"/>
    <n v="6"/>
    <x v="3"/>
    <n v="1000"/>
    <m/>
    <x v="3"/>
    <n v="11"/>
    <n v="11000"/>
  </r>
  <r>
    <x v="4"/>
    <m/>
    <s v="Lap"/>
    <s v="Short"/>
    <n v="6"/>
    <x v="4"/>
    <n v="1600"/>
    <m/>
    <x v="4"/>
    <n v="15"/>
    <n v="24000"/>
  </r>
  <r>
    <x v="5"/>
    <m/>
    <s v="Non Lap"/>
    <s v="Long"/>
    <n v="4"/>
    <x v="5"/>
    <n v="1300"/>
    <m/>
    <x v="5"/>
    <n v="5"/>
    <n v="6500"/>
  </r>
  <r>
    <x v="6"/>
    <m/>
    <s v="Non Lap"/>
    <s v="Medium"/>
    <n v="6"/>
    <x v="6"/>
    <n v="1250"/>
    <n v="8"/>
    <x v="4"/>
    <n v="10"/>
    <n v="12500"/>
  </r>
  <r>
    <x v="7"/>
    <m/>
    <s v="Lap"/>
    <s v="Long"/>
    <n v="5"/>
    <x v="7"/>
    <n v="850"/>
    <m/>
    <x v="6"/>
    <n v="93"/>
    <n v="79050"/>
  </r>
  <r>
    <x v="8"/>
    <m/>
    <s v="Lap"/>
    <s v="Medium"/>
    <n v="6"/>
    <x v="8"/>
    <n v="800"/>
    <m/>
    <x v="7"/>
    <n v="45"/>
    <n v="36000"/>
  </r>
  <r>
    <x v="9"/>
    <m/>
    <s v="Lap"/>
    <s v="Short"/>
    <n v="4"/>
    <x v="9"/>
    <n v="500"/>
    <m/>
    <x v="8"/>
    <n v="29"/>
    <n v="14500"/>
  </r>
  <r>
    <x v="10"/>
    <m/>
    <s v="Lap"/>
    <s v="Short"/>
    <n v="7"/>
    <x v="10"/>
    <n v="1750"/>
    <n v="6"/>
    <x v="9"/>
    <n v="26"/>
    <n v="45500"/>
  </r>
  <r>
    <x v="11"/>
    <m/>
    <s v="Lap"/>
    <s v="Short"/>
    <n v="5"/>
    <x v="11"/>
    <n v="1250"/>
    <n v="4"/>
    <x v="10"/>
    <n v="77"/>
    <n v="96250"/>
  </r>
  <r>
    <x v="12"/>
    <m/>
    <s v="Lap"/>
    <s v="Long"/>
    <n v="5"/>
    <x v="12"/>
    <n v="600"/>
    <m/>
    <x v="11"/>
    <n v="55"/>
    <n v="33000"/>
  </r>
  <r>
    <x v="13"/>
    <m/>
    <s v="Generic"/>
    <s v="Short"/>
    <n v="6"/>
    <x v="2"/>
    <n v="100"/>
    <m/>
    <x v="4"/>
    <n v="54"/>
    <n v="5400"/>
  </r>
  <r>
    <x v="14"/>
    <m/>
    <s v="Lap"/>
    <s v="Bald"/>
    <n v="5"/>
    <x v="13"/>
    <n v="1450"/>
    <m/>
    <x v="12"/>
    <n v="35"/>
    <n v="50750"/>
  </r>
  <r>
    <x v="15"/>
    <m/>
    <s v="Lap"/>
    <s v="Short"/>
    <n v="6"/>
    <x v="14"/>
    <n v="1250"/>
    <m/>
    <x v="13"/>
    <n v="47"/>
    <n v="58750"/>
  </r>
  <r>
    <x v="16"/>
    <m/>
    <s v="Non Lap"/>
    <s v="Short"/>
    <n v="5"/>
    <x v="15"/>
    <n v="1500"/>
    <m/>
    <x v="4"/>
    <n v="84"/>
    <n v="126000"/>
  </r>
  <r>
    <x v="17"/>
    <m/>
    <s v="Rodent"/>
    <s v="Short"/>
    <n v="1"/>
    <x v="16"/>
    <n v="200"/>
    <m/>
    <x v="4"/>
    <n v="93"/>
    <n v="18600"/>
  </r>
  <r>
    <x v="18"/>
    <m/>
    <s v="Lap"/>
    <s v="Short"/>
    <n v="3"/>
    <x v="17"/>
    <n v="1000"/>
    <m/>
    <x v="14"/>
    <n v="101"/>
    <n v="101000"/>
  </r>
  <r>
    <x v="19"/>
    <m/>
    <s v="Lap"/>
    <s v="Long"/>
    <n v="5"/>
    <x v="18"/>
    <n v="400"/>
    <m/>
    <x v="4"/>
    <n v="125"/>
    <n v="50000"/>
  </r>
  <r>
    <x v="20"/>
    <m/>
    <s v="Lap"/>
    <s v="Short"/>
    <n v="3"/>
    <x v="19"/>
    <n v="800"/>
    <m/>
    <x v="15"/>
    <n v="115"/>
    <n v="92000"/>
  </r>
  <r>
    <x v="21"/>
    <m/>
    <s v="Generic"/>
    <s v="Short"/>
    <n v="6"/>
    <x v="2"/>
    <n v="100"/>
    <m/>
    <x v="4"/>
    <n v="154"/>
    <n v="15400"/>
  </r>
  <r>
    <x v="22"/>
    <m/>
    <s v="Generic"/>
    <s v="Short"/>
    <n v="6"/>
    <x v="2"/>
    <n v="100"/>
    <m/>
    <x v="4"/>
    <n v="198"/>
    <n v="19800"/>
  </r>
  <r>
    <x v="23"/>
    <m/>
    <s v="Generic"/>
    <s v="Long"/>
    <n v="6"/>
    <x v="2"/>
    <n v="100"/>
    <m/>
    <x v="4"/>
    <n v="76"/>
    <n v="7600"/>
  </r>
  <r>
    <x v="24"/>
    <m/>
    <s v="Generic"/>
    <s v="Medium"/>
    <n v="6"/>
    <x v="2"/>
    <n v="100"/>
    <m/>
    <x v="4"/>
    <n v="95"/>
    <n v="9500"/>
  </r>
  <r>
    <x v="25"/>
    <m/>
    <s v="Generic"/>
    <s v="Short"/>
    <n v="6"/>
    <x v="2"/>
    <n v="100"/>
    <m/>
    <x v="4"/>
    <n v="39"/>
    <n v="3900"/>
  </r>
  <r>
    <x v="26"/>
    <m/>
    <s v="Lap"/>
    <s v="Medium"/>
    <n v="5"/>
    <x v="20"/>
    <n v="800"/>
    <m/>
    <x v="16"/>
    <n v="45"/>
    <n v="36000"/>
  </r>
  <r>
    <x v="27"/>
    <m/>
    <s v="Lap"/>
    <s v="Short"/>
    <n v="5"/>
    <x v="21"/>
    <n v="1750"/>
    <n v="2"/>
    <x v="17"/>
    <n v="54"/>
    <n v="94500"/>
  </r>
  <r>
    <x v="28"/>
    <m/>
    <s v="Lap"/>
    <s v="Medium"/>
    <n v="5"/>
    <x v="22"/>
    <n v="2000"/>
    <m/>
    <x v="4"/>
    <n v="67"/>
    <n v="134000"/>
  </r>
  <r>
    <x v="29"/>
    <m/>
    <s v="Lap"/>
    <s v="Medium"/>
    <n v="4"/>
    <x v="23"/>
    <n v="900"/>
    <m/>
    <x v="18"/>
    <n v="71"/>
    <n v="63900"/>
  </r>
  <r>
    <x v="30"/>
    <m/>
    <s v="Lap"/>
    <s v="Long"/>
    <n v="6"/>
    <x v="24"/>
    <n v="800"/>
    <m/>
    <x v="4"/>
    <n v="72"/>
    <n v="57600"/>
  </r>
  <r>
    <x v="31"/>
    <m/>
    <s v="Lap"/>
    <s v="Long"/>
    <n v="4"/>
    <x v="25"/>
    <n v="800"/>
    <m/>
    <x v="19"/>
    <n v="43"/>
    <n v="34400"/>
  </r>
  <r>
    <x v="32"/>
    <m/>
    <s v="Non Lap"/>
    <s v="Medium"/>
    <n v="4"/>
    <x v="26"/>
    <n v="1200"/>
    <m/>
    <x v="4"/>
    <n v="57"/>
    <n v="68400"/>
  </r>
  <r>
    <x v="33"/>
    <m/>
    <s v="Lap"/>
    <s v="Long"/>
    <n v="4"/>
    <x v="27"/>
    <n v="600"/>
    <m/>
    <x v="20"/>
    <n v="78"/>
    <n v="46800"/>
  </r>
  <r>
    <x v="34"/>
    <m/>
    <s v="Lap"/>
    <s v="Long"/>
    <n v="4"/>
    <x v="28"/>
    <n v="500"/>
    <m/>
    <x v="21"/>
    <n v="89"/>
    <n v="44500"/>
  </r>
  <r>
    <x v="35"/>
    <m/>
    <s v="Lap"/>
    <s v="Long"/>
    <n v="7"/>
    <x v="29"/>
    <n v="1600"/>
    <n v="1"/>
    <x v="22"/>
    <n v="99"/>
    <n v="158400"/>
  </r>
  <r>
    <x v="36"/>
    <m/>
    <s v="Lap"/>
    <s v="Short"/>
    <n v="5"/>
    <x v="30"/>
    <n v="500"/>
    <m/>
    <x v="23"/>
    <n v="110"/>
    <n v="55000"/>
  </r>
  <r>
    <x v="37"/>
    <m/>
    <s v="Lap"/>
    <s v="Medium"/>
    <n v="3"/>
    <x v="31"/>
    <n v="1500"/>
    <m/>
    <x v="4"/>
    <n v="155"/>
    <n v="232500"/>
  </r>
  <r>
    <x v="38"/>
    <m/>
    <s v="Lap"/>
    <s v="Long"/>
    <n v="4"/>
    <x v="32"/>
    <n v="500"/>
    <m/>
    <x v="4"/>
    <n v="45"/>
    <n v="22500"/>
  </r>
  <r>
    <x v="39"/>
    <m/>
    <s v="Non Lap"/>
    <s v="Long"/>
    <n v="6"/>
    <x v="33"/>
    <n v="1000"/>
    <n v="9"/>
    <x v="24"/>
    <n v="59"/>
    <n v="59000"/>
  </r>
  <r>
    <x v="40"/>
    <m/>
    <s v="Non Lap"/>
    <s v="Short"/>
    <n v="6"/>
    <x v="34"/>
    <n v="850"/>
    <m/>
    <x v="25"/>
    <n v="55"/>
    <n v="46750"/>
  </r>
  <r>
    <x v="41"/>
    <m/>
    <s v="Lap"/>
    <s v="Long"/>
    <n v="4"/>
    <x v="35"/>
    <n v="1150"/>
    <m/>
    <x v="26"/>
    <n v="23"/>
    <n v="26450"/>
  </r>
  <r>
    <x v="42"/>
    <m/>
    <s v="Lap"/>
    <s v="Short"/>
    <n v="4"/>
    <x v="35"/>
    <n v="1150"/>
    <m/>
    <x v="26"/>
    <n v="45"/>
    <n v="51750"/>
  </r>
  <r>
    <x v="43"/>
    <m/>
    <s v="Lap"/>
    <s v="Medium"/>
    <n v="4"/>
    <x v="35"/>
    <n v="1150"/>
    <m/>
    <x v="26"/>
    <n v="101"/>
    <n v="116150"/>
  </r>
  <r>
    <x v="44"/>
    <m/>
    <s v="Lap"/>
    <s v="Long"/>
    <n v="6"/>
    <x v="36"/>
    <n v="1250"/>
    <n v="3"/>
    <x v="27"/>
    <n v="115"/>
    <n v="143750"/>
  </r>
  <r>
    <x v="45"/>
    <m/>
    <s v="Lap"/>
    <s v="Medium"/>
    <n v="6"/>
    <x v="37"/>
    <n v="700"/>
    <m/>
    <x v="4"/>
    <n v="309"/>
    <n v="216300"/>
  </r>
  <r>
    <x v="46"/>
    <m/>
    <s v="Lap"/>
    <s v="Medium"/>
    <n v="7"/>
    <x v="38"/>
    <n v="1000"/>
    <m/>
    <x v="28"/>
    <n v="77"/>
    <n v="77000"/>
  </r>
  <r>
    <x v="47"/>
    <m/>
    <s v="Lap"/>
    <s v="Long"/>
    <n v="7"/>
    <x v="39"/>
    <n v="1000"/>
    <n v="7"/>
    <x v="29"/>
    <n v="63"/>
    <n v="63000"/>
  </r>
  <r>
    <x v="48"/>
    <m/>
    <s v="Lap"/>
    <s v="Short"/>
    <n v="4"/>
    <x v="40"/>
    <n v="700"/>
    <m/>
    <x v="30"/>
    <n v="95"/>
    <n v="66500"/>
  </r>
  <r>
    <x v="49"/>
    <m/>
    <s v="Non Lap"/>
    <s v="Short"/>
    <n v="4"/>
    <x v="41"/>
    <n v="1250"/>
    <n v="10"/>
    <x v="31"/>
    <n v="103"/>
    <n v="128750"/>
  </r>
  <r>
    <x v="50"/>
    <m/>
    <s v="Lap"/>
    <s v="Long"/>
    <n v="6"/>
    <x v="42"/>
    <n v="1150"/>
    <m/>
    <x v="32"/>
    <n v="115"/>
    <n v="132250"/>
  </r>
  <r>
    <x v="51"/>
    <m/>
    <s v="Lap"/>
    <s v="Short"/>
    <n v="6"/>
    <x v="4"/>
    <n v="500"/>
    <m/>
    <x v="33"/>
    <n v="79"/>
    <n v="39500"/>
  </r>
  <r>
    <x v="52"/>
    <m/>
    <s v="Non Lap"/>
    <s v="Long"/>
    <n v="6"/>
    <x v="43"/>
    <n v="1000"/>
    <m/>
    <x v="4"/>
    <n v="5"/>
    <n v="5000"/>
  </r>
  <r>
    <x v="53"/>
    <m/>
    <s v="Generic"/>
    <s v="Short"/>
    <n v="6"/>
    <x v="2"/>
    <n v="100"/>
    <m/>
    <x v="4"/>
    <n v="20"/>
    <n v="2000"/>
  </r>
  <r>
    <x v="54"/>
    <m/>
    <s v="Lap"/>
    <s v="Short"/>
    <n v="3"/>
    <x v="44"/>
    <n v="1150"/>
    <m/>
    <x v="34"/>
    <n v="15"/>
    <n v="17250"/>
  </r>
  <r>
    <x v="55"/>
    <m/>
    <s v="Lap"/>
    <s v="Short"/>
    <n v="5"/>
    <x v="45"/>
    <n v="800"/>
    <m/>
    <x v="4"/>
    <n v="5"/>
    <n v="4000"/>
  </r>
  <r>
    <x v="56"/>
    <m/>
    <s v="Non Lap"/>
    <s v="Long"/>
    <n v="5"/>
    <x v="46"/>
    <n v="1250"/>
    <m/>
    <x v="35"/>
    <n v="49"/>
    <n v="61250"/>
  </r>
  <r>
    <x v="57"/>
    <s v="Sphynx"/>
    <s v="Lap"/>
    <s v="Bald"/>
    <n v="5"/>
    <x v="13"/>
    <n v="1450"/>
    <m/>
    <x v="12"/>
    <n v="4"/>
    <n v="5800"/>
  </r>
  <r>
    <x v="58"/>
    <m/>
    <s v="Generic"/>
    <s v="Short"/>
    <n v="6"/>
    <x v="2"/>
    <n v="100"/>
    <m/>
    <x v="4"/>
    <n v="39"/>
    <n v="3900"/>
  </r>
  <r>
    <x v="59"/>
    <m/>
    <s v="Lap"/>
    <s v="Short"/>
    <n v="6"/>
    <x v="47"/>
    <n v="900"/>
    <m/>
    <x v="4"/>
    <n v="77"/>
    <n v="69300"/>
  </r>
  <r>
    <x v="60"/>
    <m/>
    <s v="Lap"/>
    <s v="Medium"/>
    <n v="5"/>
    <x v="48"/>
    <n v="800"/>
    <m/>
    <x v="36"/>
    <n v="32"/>
    <n v="25600"/>
  </r>
  <r>
    <x v="61"/>
    <m/>
    <s v="Generic"/>
    <s v="Short"/>
    <n v="6"/>
    <x v="2"/>
    <n v="100"/>
    <m/>
    <x v="4"/>
    <n v="125"/>
    <n v="12500"/>
  </r>
  <r>
    <x v="62"/>
    <m/>
    <s v="Generic"/>
    <s v="Short"/>
    <n v="6"/>
    <x v="2"/>
    <n v="100"/>
    <m/>
    <x v="4"/>
    <n v="198"/>
    <n v="19800"/>
  </r>
  <r>
    <x v="63"/>
    <m/>
    <s v="Non Lap"/>
    <s v="Long"/>
    <n v="4"/>
    <x v="49"/>
    <n v="700"/>
    <m/>
    <x v="37"/>
    <n v="132"/>
    <n v="92400"/>
  </r>
  <r>
    <x v="64"/>
    <m/>
    <s v="Non Lap"/>
    <s v="Long"/>
    <n v="6"/>
    <x v="50"/>
    <n v="500"/>
    <m/>
    <x v="38"/>
    <n v="154"/>
    <n v="77000"/>
  </r>
  <r>
    <x v="65"/>
    <m/>
    <s v="Generic"/>
    <s v="Short"/>
    <n v="6"/>
    <x v="2"/>
    <n v="100"/>
    <m/>
    <x v="4"/>
    <n v="158"/>
    <n v="15800"/>
  </r>
  <r>
    <x v="66"/>
    <m/>
    <m/>
    <m/>
    <m/>
    <x v="51"/>
    <m/>
    <m/>
    <x v="4"/>
    <n v="210"/>
    <n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">
  <r>
    <x v="0"/>
    <m/>
    <s v="Toy"/>
    <s v="Companion"/>
    <n v="4"/>
    <x v="0"/>
    <n v="1000"/>
    <n v="37"/>
    <n v="1"/>
    <m/>
    <m/>
    <m/>
    <n v="147"/>
    <n v="300"/>
    <n v="300000"/>
  </r>
  <r>
    <x v="1"/>
    <m/>
    <s v="Sporting"/>
    <s v="Sight"/>
    <n v="28"/>
    <x v="1"/>
    <n v="2250"/>
    <n v="79"/>
    <n v="1"/>
    <m/>
    <m/>
    <m/>
    <n v="93"/>
    <n v="250"/>
    <n v="562500"/>
  </r>
  <r>
    <x v="2"/>
    <m/>
    <m/>
    <m/>
    <n v="23"/>
    <x v="2"/>
    <m/>
    <m/>
    <m/>
    <m/>
    <m/>
    <m/>
    <m/>
    <n v="500"/>
    <n v="0"/>
  </r>
  <r>
    <x v="3"/>
    <s v="Airedale"/>
    <s v="Terrier"/>
    <s v="Terrier"/>
    <n v="26"/>
    <x v="3"/>
    <n v="700"/>
    <n v="29"/>
    <n v="4"/>
    <m/>
    <m/>
    <m/>
    <n v="55"/>
    <n v="670"/>
    <n v="469000"/>
  </r>
  <r>
    <x v="4"/>
    <m/>
    <s v="Working"/>
    <s v="Guardian"/>
    <n v="53"/>
    <x v="4"/>
    <n v="600"/>
    <m/>
    <n v="5"/>
    <m/>
    <m/>
    <m/>
    <m/>
    <n v="293"/>
    <n v="175800"/>
  </r>
  <r>
    <x v="5"/>
    <m/>
    <s v="Working"/>
    <s v="Herding"/>
    <n v="44"/>
    <x v="5"/>
    <n v="1000"/>
    <n v="54"/>
    <n v="5"/>
    <m/>
    <n v="1"/>
    <m/>
    <n v="47"/>
    <n v="457"/>
    <n v="457000"/>
  </r>
  <r>
    <x v="6"/>
    <s v="Malamute"/>
    <s v="Working"/>
    <s v="Northern"/>
    <n v="40"/>
    <x v="6"/>
    <n v="1350"/>
    <n v="50"/>
    <n v="5"/>
    <m/>
    <m/>
    <m/>
    <n v="59"/>
    <n v="890"/>
    <n v="1201500"/>
  </r>
  <r>
    <x v="7"/>
    <m/>
    <s v="Working"/>
    <s v="Guardian"/>
    <n v="38"/>
    <x v="7"/>
    <n v="800"/>
    <m/>
    <n v="6"/>
    <m/>
    <n v="1"/>
    <m/>
    <m/>
    <n v="91"/>
    <n v="72800"/>
  </r>
  <r>
    <x v="8"/>
    <m/>
    <s v="Non Sporting"/>
    <s v="Northern"/>
    <n v="8"/>
    <x v="8"/>
    <n v="700"/>
    <m/>
    <n v="4"/>
    <m/>
    <m/>
    <m/>
    <n v="118"/>
    <n v="25"/>
    <n v="17500"/>
  </r>
  <r>
    <x v="9"/>
    <m/>
    <s v="Terrier"/>
    <s v="Terrier"/>
    <n v="5"/>
    <x v="9"/>
    <n v="400"/>
    <m/>
    <n v="3"/>
    <m/>
    <m/>
    <m/>
    <n v="126"/>
    <n v="76"/>
    <n v="30400"/>
  </r>
  <r>
    <x v="10"/>
    <m/>
    <s v="Terrier"/>
    <s v="Terrier"/>
    <n v="28"/>
    <x v="10"/>
    <n v="900"/>
    <n v="34"/>
    <n v="3"/>
    <m/>
    <n v="1"/>
    <m/>
    <n v="83"/>
    <n v="94"/>
    <n v="84600"/>
  </r>
  <r>
    <x v="11"/>
    <m/>
    <s v="Sporting"/>
    <s v="Gun"/>
    <n v="16"/>
    <x v="11"/>
    <n v="900"/>
    <n v="44"/>
    <n v="4"/>
    <m/>
    <m/>
    <m/>
    <n v="167"/>
    <n v="56"/>
    <n v="50400"/>
  </r>
  <r>
    <x v="12"/>
    <m/>
    <s v="Working"/>
    <s v="Guardian"/>
    <n v="52"/>
    <x v="12"/>
    <n v="800"/>
    <m/>
    <n v="6"/>
    <m/>
    <m/>
    <m/>
    <n v="86"/>
    <n v="780"/>
    <n v="624000"/>
  </r>
  <r>
    <x v="13"/>
    <s v="Appenzeller"/>
    <s v="Working"/>
    <s v="Guardian"/>
    <n v="27"/>
    <x v="13"/>
    <n v="700"/>
    <m/>
    <n v="5"/>
    <m/>
    <m/>
    <m/>
    <m/>
    <n v="909"/>
    <n v="636300"/>
  </r>
  <r>
    <x v="14"/>
    <m/>
    <s v="Herding"/>
    <s v="Herding"/>
    <n v="21"/>
    <x v="14"/>
    <n v="600"/>
    <n v="10"/>
    <n v="6"/>
    <m/>
    <m/>
    <m/>
    <n v="56"/>
    <n v="101"/>
    <n v="60600"/>
  </r>
  <r>
    <x v="15"/>
    <s v="Kelpie"/>
    <s v="Working"/>
    <s v="Herding"/>
    <n v="16"/>
    <x v="15"/>
    <n v="600"/>
    <m/>
    <n v="5"/>
    <m/>
    <m/>
    <m/>
    <m/>
    <n v="102"/>
    <n v="61200"/>
  </r>
  <r>
    <x v="16"/>
    <m/>
    <s v="Terrier"/>
    <s v="Terrier"/>
    <n v="27"/>
    <x v="16"/>
    <n v="700"/>
    <n v="42"/>
    <n v="5"/>
    <m/>
    <m/>
    <m/>
    <n v="17"/>
    <n v="39"/>
    <n v="27300"/>
  </r>
  <r>
    <x v="17"/>
    <m/>
    <s v="Terrier"/>
    <s v="Terrier"/>
    <n v="5"/>
    <x v="17"/>
    <n v="1250"/>
    <n v="34"/>
    <n v="3"/>
    <m/>
    <m/>
    <m/>
    <n v="137"/>
    <n v="55"/>
    <n v="68750"/>
  </r>
  <r>
    <x v="18"/>
    <m/>
    <s v="Hound"/>
    <s v="Sight"/>
    <n v="11"/>
    <x v="18"/>
    <n v="1100"/>
    <n v="78"/>
    <n v="5"/>
    <m/>
    <m/>
    <m/>
    <n v="84"/>
    <n v="49"/>
    <n v="53900"/>
  </r>
  <r>
    <x v="19"/>
    <s v="Basset"/>
    <s v="Hound"/>
    <s v="Scenthound"/>
    <n v="26"/>
    <x v="19"/>
    <n v="400"/>
    <n v="71"/>
    <n v="1"/>
    <m/>
    <m/>
    <m/>
    <n v="39"/>
    <n v="76"/>
    <n v="30400"/>
  </r>
  <r>
    <x v="20"/>
    <m/>
    <s v="Hound"/>
    <s v="Scenthound"/>
    <n v="11"/>
    <x v="20"/>
    <n v="650"/>
    <n v="72"/>
    <n v="1"/>
    <m/>
    <m/>
    <m/>
    <n v="6"/>
    <n v="34"/>
    <n v="22100"/>
  </r>
  <r>
    <x v="21"/>
    <m/>
    <s v="Herding"/>
    <s v="Herding"/>
    <n v="23"/>
    <x v="21"/>
    <n v="1300"/>
    <n v="34"/>
    <n v="4"/>
    <m/>
    <m/>
    <m/>
    <n v="125"/>
    <n v="50"/>
    <n v="65000"/>
  </r>
  <r>
    <x v="22"/>
    <m/>
    <s v="Herding"/>
    <s v="Herding"/>
    <n v="50"/>
    <x v="22"/>
    <n v="1350"/>
    <m/>
    <n v="5"/>
    <m/>
    <m/>
    <m/>
    <n v="141"/>
    <n v="23"/>
    <n v="31050"/>
  </r>
  <r>
    <x v="23"/>
    <m/>
    <s v="Terrier"/>
    <s v="Terrier"/>
    <n v="9"/>
    <x v="23"/>
    <n v="1900"/>
    <n v="40"/>
    <n v="3"/>
    <m/>
    <m/>
    <m/>
    <n v="151"/>
    <n v="45"/>
    <n v="85500"/>
  </r>
  <r>
    <x v="24"/>
    <s v="Groenendael"/>
    <s v="Herding"/>
    <s v="Herding"/>
    <n v="32"/>
    <x v="24"/>
    <n v="1300"/>
    <n v="15"/>
    <n v="6"/>
    <m/>
    <m/>
    <m/>
    <n v="120"/>
    <n v="33"/>
    <n v="42900"/>
  </r>
  <r>
    <x v="25"/>
    <m/>
    <s v="Herding"/>
    <s v="Herding"/>
    <n v="28"/>
    <x v="25"/>
    <n v="650"/>
    <m/>
    <n v="5"/>
    <m/>
    <m/>
    <m/>
    <m/>
    <n v="53"/>
    <n v="34450"/>
  </r>
  <r>
    <x v="26"/>
    <s v="Malinois"/>
    <s v="Herding"/>
    <s v="Herding"/>
    <n v="27"/>
    <x v="26"/>
    <n v="700"/>
    <m/>
    <n v="6"/>
    <m/>
    <m/>
    <m/>
    <n v="44"/>
    <n v="87"/>
    <n v="60900"/>
  </r>
  <r>
    <x v="27"/>
    <m/>
    <s v="Herding"/>
    <s v="Herding"/>
    <n v="34"/>
    <x v="27"/>
    <n v="1350"/>
    <n v="14"/>
    <n v="6"/>
    <m/>
    <m/>
    <m/>
    <n v="103"/>
    <n v="67"/>
    <n v="90450"/>
  </r>
  <r>
    <x v="28"/>
    <m/>
    <s v="Working"/>
    <s v="Guardian"/>
    <n v="44"/>
    <x v="28"/>
    <n v="900"/>
    <n v="22"/>
    <n v="5"/>
    <m/>
    <m/>
    <m/>
    <n v="25"/>
    <n v="98"/>
    <n v="88200"/>
  </r>
  <r>
    <x v="29"/>
    <m/>
    <s v="Non Sporting"/>
    <s v="Companion"/>
    <n v="4"/>
    <x v="29"/>
    <n v="850"/>
    <n v="45"/>
    <n v="3"/>
    <m/>
    <m/>
    <m/>
    <n v="46"/>
    <n v="104"/>
    <n v="88400"/>
  </r>
  <r>
    <x v="30"/>
    <m/>
    <s v="Hound"/>
    <s v="Scenthound"/>
    <n v="55"/>
    <x v="30"/>
    <n v="350"/>
    <n v="44"/>
    <n v="3"/>
    <m/>
    <m/>
    <m/>
    <n v="130"/>
    <n v="542"/>
    <n v="189700"/>
  </r>
  <r>
    <x v="31"/>
    <m/>
    <s v="Sporting"/>
    <s v="Gun"/>
    <n v="32"/>
    <x v="31"/>
    <n v="1500"/>
    <n v="7"/>
    <n v="3"/>
    <m/>
    <m/>
    <m/>
    <n v="1"/>
    <n v="123"/>
    <n v="184500"/>
  </r>
  <r>
    <x v="32"/>
    <m/>
    <s v="Hound"/>
    <s v="Scenthound"/>
    <n v="32"/>
    <x v="32"/>
    <n v="400"/>
    <m/>
    <n v="3"/>
    <m/>
    <m/>
    <m/>
    <m/>
    <n v="105"/>
    <n v="42000"/>
  </r>
  <r>
    <x v="33"/>
    <m/>
    <s v="Working"/>
    <s v="Guardian"/>
    <n v="51"/>
    <x v="33"/>
    <n v="2150"/>
    <m/>
    <n v="6"/>
    <m/>
    <m/>
    <m/>
    <n v="116"/>
    <n v="107"/>
    <n v="230050"/>
  </r>
  <r>
    <x v="34"/>
    <m/>
    <s v="Hound"/>
    <s v="Scenthound"/>
    <n v="46"/>
    <x v="34"/>
    <n v="1000"/>
    <n v="74"/>
    <n v="1"/>
    <m/>
    <m/>
    <m/>
    <n v="50"/>
    <n v="891"/>
    <n v="891000"/>
  </r>
  <r>
    <x v="35"/>
    <m/>
    <s v="Sporting"/>
    <s v="Gun"/>
    <n v="18"/>
    <x v="35"/>
    <n v="700"/>
    <m/>
    <n v="4"/>
    <m/>
    <m/>
    <m/>
    <m/>
    <n v="397"/>
    <n v="277900"/>
  </r>
  <r>
    <x v="36"/>
    <s v="Bluetick"/>
    <s v="Hound"/>
    <s v="Scenthound"/>
    <n v="28"/>
    <x v="36"/>
    <n v="550"/>
    <m/>
    <n v="1"/>
    <m/>
    <m/>
    <m/>
    <n v="132"/>
    <n v="675"/>
    <n v="371250"/>
  </r>
  <r>
    <x v="37"/>
    <m/>
    <s v="Working"/>
    <s v="Guardian"/>
    <n v="80"/>
    <x v="37"/>
    <n v="1750"/>
    <m/>
    <n v="6"/>
    <m/>
    <m/>
    <m/>
    <n v="124"/>
    <n v="393"/>
    <n v="687750"/>
  </r>
  <r>
    <x v="38"/>
    <m/>
    <s v="Working"/>
    <s v="Companion"/>
    <n v="3"/>
    <x v="38"/>
    <n v="1350"/>
    <m/>
    <n v="2"/>
    <m/>
    <m/>
    <m/>
    <m/>
    <n v="215"/>
    <n v="290250"/>
  </r>
  <r>
    <x v="39"/>
    <m/>
    <s v="Herding"/>
    <s v="Herding"/>
    <n v="17"/>
    <x v="39"/>
    <n v="700"/>
    <n v="1"/>
    <n v="6"/>
    <m/>
    <m/>
    <m/>
    <n v="38"/>
    <n v="107"/>
    <n v="74900"/>
  </r>
  <r>
    <x v="40"/>
    <m/>
    <s v="Terrier"/>
    <s v="Terrier"/>
    <n v="7"/>
    <x v="40"/>
    <n v="1300"/>
    <n v="30"/>
    <n v="4"/>
    <m/>
    <m/>
    <m/>
    <n v="92"/>
    <n v="110"/>
    <n v="143000"/>
  </r>
  <r>
    <x v="41"/>
    <m/>
    <s v="Hound"/>
    <s v="Sight"/>
    <n v="41"/>
    <x v="41"/>
    <n v="1100"/>
    <n v="75"/>
    <n v="1"/>
    <m/>
    <m/>
    <m/>
    <n v="102"/>
    <n v="25"/>
    <n v="27500"/>
  </r>
  <r>
    <x v="42"/>
    <s v="Boston Bull"/>
    <s v="Non Sporting"/>
    <s v="Companion"/>
    <n v="9"/>
    <x v="42"/>
    <n v="750"/>
    <n v="54"/>
    <n v="3"/>
    <m/>
    <m/>
    <m/>
    <n v="21"/>
    <n v="35"/>
    <n v="26250"/>
  </r>
  <r>
    <x v="43"/>
    <m/>
    <s v="Herding"/>
    <s v="Herding"/>
    <n v="42"/>
    <x v="43"/>
    <n v="1750"/>
    <n v="29"/>
    <n v="5"/>
    <m/>
    <m/>
    <m/>
    <n v="85"/>
    <n v="15"/>
    <n v="26250"/>
  </r>
  <r>
    <x v="44"/>
    <m/>
    <s v="Working"/>
    <s v="Guardian"/>
    <n v="30"/>
    <x v="44"/>
    <n v="900"/>
    <n v="49"/>
    <n v="5"/>
    <m/>
    <m/>
    <m/>
    <n v="11"/>
    <n v="5"/>
    <n v="4500"/>
  </r>
  <r>
    <x v="45"/>
    <m/>
    <s v="Sporting"/>
    <s v="Gun"/>
    <n v="15"/>
    <x v="45"/>
    <n v="900"/>
    <m/>
    <n v="3"/>
    <m/>
    <m/>
    <m/>
    <n v="98"/>
    <n v="100"/>
    <n v="90000"/>
  </r>
  <r>
    <x v="46"/>
    <m/>
    <s v="Herding"/>
    <s v="Gun"/>
    <n v="35"/>
    <x v="46"/>
    <n v="1100"/>
    <n v="30"/>
    <n v="6"/>
    <m/>
    <m/>
    <m/>
    <n v="127"/>
    <n v="107"/>
    <n v="117700"/>
  </r>
  <r>
    <x v="47"/>
    <m/>
    <s v="Sporting"/>
    <s v="Gun"/>
    <n v="17"/>
    <x v="47"/>
    <n v="750"/>
    <n v="19"/>
    <n v="3"/>
    <m/>
    <m/>
    <m/>
    <n v="26"/>
    <n v="109"/>
    <n v="81750"/>
  </r>
  <r>
    <x v="48"/>
    <s v="Brabancon Griffon"/>
    <s v="Toy"/>
    <s v="Companion"/>
    <n v="4"/>
    <x v="48"/>
    <n v="900"/>
    <m/>
    <n v="3"/>
    <m/>
    <m/>
    <m/>
    <n v="94"/>
    <n v="895"/>
    <n v="805500"/>
  </r>
  <r>
    <x v="49"/>
    <s v="American Pit Bull Terrier"/>
    <s v="Terrier"/>
    <s v="Terrier"/>
    <n v="28"/>
    <x v="49"/>
    <n v="1350"/>
    <n v="66"/>
    <n v="6"/>
    <m/>
    <m/>
    <m/>
    <n v="60"/>
    <n v="576"/>
    <n v="777600"/>
  </r>
  <r>
    <x v="50"/>
    <s v="Bull Mastiff"/>
    <s v="Working"/>
    <s v="Guardian"/>
    <n v="55"/>
    <x v="50"/>
    <n v="1350"/>
    <n v="69"/>
    <n v="6"/>
    <n v="1"/>
    <m/>
    <m/>
    <n v="51"/>
    <n v="300"/>
    <n v="405000"/>
  </r>
  <r>
    <x v="51"/>
    <s v="Cairn"/>
    <s v="Terrier"/>
    <s v="Terrier"/>
    <n v="7"/>
    <x v="51"/>
    <n v="850"/>
    <n v="35"/>
    <n v="4"/>
    <m/>
    <m/>
    <m/>
    <n v="69"/>
    <n v="115"/>
    <n v="97750"/>
  </r>
  <r>
    <x v="52"/>
    <m/>
    <s v="Herding"/>
    <s v="Sight"/>
    <n v="21"/>
    <x v="52"/>
    <n v="1000"/>
    <m/>
    <n v="3"/>
    <m/>
    <m/>
    <m/>
    <n v="175"/>
    <n v="110"/>
    <n v="110000"/>
  </r>
  <r>
    <x v="53"/>
    <m/>
    <s v="Working"/>
    <s v="Guardian"/>
    <n v="47"/>
    <x v="53"/>
    <n v="1750"/>
    <m/>
    <n v="6"/>
    <m/>
    <m/>
    <m/>
    <n v="37"/>
    <n v="11"/>
    <n v="19250"/>
  </r>
  <r>
    <x v="54"/>
    <m/>
    <m/>
    <s v="Sight"/>
    <n v="18"/>
    <x v="54"/>
    <n v="900"/>
    <m/>
    <n v="3"/>
    <m/>
    <m/>
    <m/>
    <m/>
    <n v="103"/>
    <n v="92700"/>
  </r>
  <r>
    <x v="55"/>
    <m/>
    <s v="Herding"/>
    <s v="Herding"/>
    <n v="27"/>
    <x v="55"/>
    <n v="400"/>
    <m/>
    <n v="6"/>
    <m/>
    <m/>
    <m/>
    <m/>
    <n v="178"/>
    <n v="71200"/>
  </r>
  <r>
    <x v="56"/>
    <m/>
    <s v="Herding"/>
    <s v="Herding"/>
    <n v="21"/>
    <x v="14"/>
    <n v="600"/>
    <n v="10"/>
    <n v="6"/>
    <m/>
    <m/>
    <m/>
    <n v="56"/>
    <n v="209"/>
    <n v="125400"/>
  </r>
  <r>
    <x v="57"/>
    <m/>
    <s v="Working"/>
    <s v="Guardian"/>
    <n v="63"/>
    <x v="56"/>
    <n v="1750"/>
    <m/>
    <n v="6"/>
    <m/>
    <m/>
    <m/>
    <m/>
    <n v="315"/>
    <n v="551250"/>
  </r>
  <r>
    <x v="58"/>
    <m/>
    <s v="Toy"/>
    <s v="Companion"/>
    <n v="7"/>
    <x v="57"/>
    <n v="1350"/>
    <n v="44"/>
    <n v="2"/>
    <m/>
    <m/>
    <m/>
    <n v="19"/>
    <n v="25"/>
    <n v="33750"/>
  </r>
  <r>
    <x v="59"/>
    <m/>
    <s v="Sporting"/>
    <s v="Gun"/>
    <n v="33"/>
    <x v="58"/>
    <n v="800"/>
    <n v="27"/>
    <n v="3"/>
    <m/>
    <m/>
    <m/>
    <n v="43"/>
    <n v="89"/>
    <n v="71200"/>
  </r>
  <r>
    <x v="60"/>
    <m/>
    <s v="Toy"/>
    <s v="Companion"/>
    <n v="2"/>
    <x v="59"/>
    <n v="700"/>
    <n v="67"/>
    <n v="2"/>
    <m/>
    <m/>
    <m/>
    <n v="32"/>
    <n v="72"/>
    <n v="50400"/>
  </r>
  <r>
    <x v="61"/>
    <m/>
    <s v="Toy"/>
    <s v="Companion"/>
    <n v="4"/>
    <x v="60"/>
    <n v="900"/>
    <n v="61"/>
    <n v="2"/>
    <m/>
    <m/>
    <m/>
    <n v="79"/>
    <n v="81"/>
    <n v="72900"/>
  </r>
  <r>
    <x v="62"/>
    <m/>
    <s v="Working"/>
    <s v="Northern"/>
    <n v="25"/>
    <x v="61"/>
    <n v="2000"/>
    <m/>
    <n v="5"/>
    <m/>
    <m/>
    <m/>
    <m/>
    <n v="64"/>
    <n v="128000"/>
  </r>
  <r>
    <x v="63"/>
    <m/>
    <s v="Working"/>
    <s v="Northern"/>
    <n v="32"/>
    <x v="62"/>
    <n v="900"/>
    <m/>
    <n v="4"/>
    <m/>
    <m/>
    <m/>
    <n v="179"/>
    <n v="210"/>
    <n v="189000"/>
  </r>
  <r>
    <x v="64"/>
    <m/>
    <s v="Sporting"/>
    <s v="Gun"/>
    <n v="32"/>
    <x v="31"/>
    <n v="1500"/>
    <n v="7"/>
    <n v="3"/>
    <m/>
    <m/>
    <m/>
    <n v="1"/>
    <n v="111"/>
    <n v="166500"/>
  </r>
  <r>
    <x v="65"/>
    <s v="Chow"/>
    <s v="Non Sporting"/>
    <s v="Northern"/>
    <n v="26"/>
    <x v="63"/>
    <n v="700"/>
    <n v="76"/>
    <n v="3"/>
    <m/>
    <m/>
    <m/>
    <n v="76"/>
    <n v="204"/>
    <n v="142800"/>
  </r>
  <r>
    <x v="66"/>
    <m/>
    <s v="Hound"/>
    <s v="Sight"/>
    <n v="11"/>
    <x v="64"/>
    <n v="900"/>
    <m/>
    <n v="3"/>
    <m/>
    <m/>
    <m/>
    <n v="184"/>
    <n v="35"/>
    <n v="31500"/>
  </r>
  <r>
    <x v="67"/>
    <s v="Clumber"/>
    <s v="Sporting"/>
    <s v="Gun"/>
    <n v="32"/>
    <x v="65"/>
    <n v="1000"/>
    <n v="37"/>
    <n v="3"/>
    <m/>
    <m/>
    <m/>
    <n v="140"/>
    <n v="11"/>
    <n v="11000"/>
  </r>
  <r>
    <x v="68"/>
    <m/>
    <s v="Sporting"/>
    <s v="Gun"/>
    <n v="8"/>
    <x v="66"/>
    <n v="1000"/>
    <m/>
    <n v="3"/>
    <m/>
    <m/>
    <m/>
    <m/>
    <n v="115"/>
    <n v="115000"/>
  </r>
  <r>
    <x v="69"/>
    <m/>
    <s v="Sporting"/>
    <s v="Gun"/>
    <n v="10"/>
    <x v="67"/>
    <n v="700"/>
    <n v="20"/>
    <n v="3"/>
    <m/>
    <m/>
    <m/>
    <n v="29"/>
    <n v="203"/>
    <n v="142100"/>
  </r>
  <r>
    <x v="70"/>
    <m/>
    <s v="Herding"/>
    <s v="Herding"/>
    <n v="31"/>
    <x v="68"/>
    <n v="500"/>
    <n v="16"/>
    <n v="5"/>
    <m/>
    <m/>
    <m/>
    <n v="40"/>
    <n v="45"/>
    <n v="22500"/>
  </r>
  <r>
    <x v="71"/>
    <m/>
    <s v="Hound"/>
    <s v="Scenthound"/>
    <n v="55"/>
    <x v="30"/>
    <n v="350"/>
    <n v="44"/>
    <n v="3"/>
    <m/>
    <m/>
    <m/>
    <n v="130"/>
    <n v="59"/>
    <n v="20650"/>
  </r>
  <r>
    <x v="72"/>
    <m/>
    <s v="Herding"/>
    <s v="Herding"/>
    <n v="13"/>
    <x v="69"/>
    <n v="1100"/>
    <n v="26"/>
    <n v="4"/>
    <m/>
    <m/>
    <m/>
    <n v="68"/>
    <n v="55"/>
    <n v="60500"/>
  </r>
  <r>
    <x v="73"/>
    <m/>
    <s v="Non Sporting"/>
    <s v="Companion"/>
    <n v="6"/>
    <x v="70"/>
    <n v="2700"/>
    <m/>
    <n v="3"/>
    <m/>
    <m/>
    <m/>
    <n v="81"/>
    <n v="23"/>
    <n v="62100"/>
  </r>
  <r>
    <x v="74"/>
    <m/>
    <s v="Sporting"/>
    <s v="Gun"/>
    <n v="34"/>
    <x v="71"/>
    <n v="700"/>
    <n v="41"/>
    <n v="3"/>
    <m/>
    <m/>
    <m/>
    <n v="171"/>
    <n v="45"/>
    <n v="31500"/>
  </r>
  <r>
    <x v="75"/>
    <m/>
    <s v="Hound"/>
    <s v="Scenthound"/>
    <n v="7"/>
    <x v="72"/>
    <n v="600"/>
    <n v="49"/>
    <n v="3"/>
    <m/>
    <m/>
    <m/>
    <n v="13"/>
    <n v="101"/>
    <n v="60600"/>
  </r>
  <r>
    <x v="76"/>
    <m/>
    <s v="Non Sporting"/>
    <s v="Companion"/>
    <n v="25"/>
    <x v="73"/>
    <n v="800"/>
    <n v="39"/>
    <n v="3"/>
    <m/>
    <m/>
    <m/>
    <n v="63"/>
    <n v="115"/>
    <n v="92000"/>
  </r>
  <r>
    <x v="77"/>
    <s v="Dandie Dinmont"/>
    <s v="Terrier"/>
    <s v="Terrier"/>
    <n v="10"/>
    <x v="74"/>
    <n v="1500"/>
    <n v="62"/>
    <n v="3"/>
    <m/>
    <m/>
    <m/>
    <n v="182"/>
    <n v="309"/>
    <n v="463500"/>
  </r>
  <r>
    <x v="78"/>
    <m/>
    <m/>
    <m/>
    <n v="18"/>
    <x v="2"/>
    <m/>
    <m/>
    <m/>
    <m/>
    <m/>
    <m/>
    <m/>
    <n v="250"/>
    <n v="0"/>
  </r>
  <r>
    <x v="79"/>
    <m/>
    <m/>
    <m/>
    <n v="16"/>
    <x v="2"/>
    <m/>
    <m/>
    <m/>
    <m/>
    <m/>
    <m/>
    <m/>
    <n v="301"/>
    <n v="0"/>
  </r>
  <r>
    <x v="80"/>
    <s v="Doberman"/>
    <s v="Working"/>
    <s v="Guardian"/>
    <n v="43"/>
    <x v="75"/>
    <n v="900"/>
    <n v="5"/>
    <n v="6"/>
    <n v="1"/>
    <m/>
    <m/>
    <n v="16"/>
    <n v="256"/>
    <n v="230400"/>
  </r>
  <r>
    <x v="81"/>
    <m/>
    <s v="Working"/>
    <s v="Guardian"/>
    <n v="43"/>
    <x v="76"/>
    <n v="39000"/>
    <m/>
    <n v="5"/>
    <m/>
    <n v="1"/>
    <m/>
    <m/>
    <n v="22"/>
    <n v="858000"/>
  </r>
  <r>
    <x v="82"/>
    <m/>
    <s v="Working"/>
    <s v="Guardian"/>
    <n v="60"/>
    <x v="77"/>
    <n v="1150"/>
    <m/>
    <n v="6"/>
    <m/>
    <m/>
    <m/>
    <n v="67"/>
    <n v="21"/>
    <n v="24150"/>
  </r>
  <r>
    <x v="83"/>
    <m/>
    <s v="Herding"/>
    <s v="Herding"/>
    <n v="28"/>
    <x v="78"/>
    <n v="1100"/>
    <m/>
    <n v="5"/>
    <m/>
    <m/>
    <m/>
    <m/>
    <n v="14"/>
    <n v="15400"/>
  </r>
  <r>
    <x v="84"/>
    <m/>
    <s v="Non Sporting"/>
    <s v="Companion"/>
    <n v="25"/>
    <x v="79"/>
    <n v="1600"/>
    <n v="77"/>
    <n v="3"/>
    <m/>
    <m/>
    <m/>
    <n v="5"/>
    <n v="145"/>
    <n v="232000"/>
  </r>
  <r>
    <x v="85"/>
    <m/>
    <s v="Sporting"/>
    <s v="Gun"/>
    <n v="14"/>
    <x v="80"/>
    <n v="1050"/>
    <n v="18"/>
    <n v="4"/>
    <m/>
    <m/>
    <m/>
    <n v="52"/>
    <n v="76"/>
    <n v="79800"/>
  </r>
  <r>
    <x v="86"/>
    <m/>
    <s v="Hound"/>
    <s v="Scenthound"/>
    <n v="26"/>
    <x v="81"/>
    <n v="1100"/>
    <m/>
    <n v="4"/>
    <m/>
    <m/>
    <m/>
    <n v="178"/>
    <n v="54"/>
    <n v="59400"/>
  </r>
  <r>
    <x v="87"/>
    <m/>
    <s v="Sporting"/>
    <s v="Gun"/>
    <n v="25"/>
    <x v="82"/>
    <n v="450"/>
    <n v="43"/>
    <n v="4"/>
    <m/>
    <m/>
    <m/>
    <n v="113"/>
    <n v="153"/>
    <n v="68850"/>
  </r>
  <r>
    <x v="88"/>
    <m/>
    <s v="Sporting"/>
    <s v="Gun"/>
    <n v="30"/>
    <x v="83"/>
    <n v="500"/>
    <n v="37"/>
    <n v="3"/>
    <m/>
    <m/>
    <m/>
    <n v="95"/>
    <n v="25"/>
    <n v="12500"/>
  </r>
  <r>
    <x v="89"/>
    <m/>
    <s v="Herding"/>
    <s v="Herding"/>
    <n v="25"/>
    <x v="84"/>
    <n v="900"/>
    <m/>
    <n v="4"/>
    <m/>
    <m/>
    <m/>
    <m/>
    <n v="96"/>
    <n v="86400"/>
  </r>
  <r>
    <x v="90"/>
    <m/>
    <s v="Sporting"/>
    <s v="Gun"/>
    <n v="23"/>
    <x v="85"/>
    <n v="750"/>
    <n v="13"/>
    <n v="3"/>
    <m/>
    <m/>
    <m/>
    <n v="27"/>
    <n v="77"/>
    <n v="57750"/>
  </r>
  <r>
    <x v="91"/>
    <s v="Blenheim Spaniel"/>
    <s v="Toy"/>
    <s v="Companion"/>
    <n v="5"/>
    <x v="86"/>
    <n v="1400"/>
    <m/>
    <n v="3"/>
    <m/>
    <m/>
    <m/>
    <n v="134"/>
    <n v="63"/>
    <n v="88200"/>
  </r>
  <r>
    <x v="92"/>
    <m/>
    <s v="Herding"/>
    <s v="Guardian"/>
    <n v="27"/>
    <x v="87"/>
    <m/>
    <m/>
    <n v="6"/>
    <m/>
    <m/>
    <m/>
    <n v="152"/>
    <n v="95"/>
    <n v="0"/>
  </r>
  <r>
    <x v="93"/>
    <m/>
    <s v="Non Sporting"/>
    <s v="Northern"/>
    <n v="8"/>
    <x v="8"/>
    <n v="700"/>
    <m/>
    <n v="4"/>
    <m/>
    <m/>
    <m/>
    <n v="118"/>
    <n v="103"/>
    <n v="72100"/>
  </r>
  <r>
    <x v="94"/>
    <m/>
    <s v="Terrier"/>
    <s v="Terrier"/>
    <n v="15"/>
    <x v="88"/>
    <n v="350"/>
    <m/>
    <n v="4"/>
    <m/>
    <m/>
    <m/>
    <m/>
    <n v="115"/>
    <n v="40250"/>
  </r>
  <r>
    <x v="95"/>
    <m/>
    <s v="Sporting"/>
    <s v="Gun"/>
    <n v="19"/>
    <x v="89"/>
    <n v="900"/>
    <n v="34"/>
    <n v="3"/>
    <m/>
    <m/>
    <m/>
    <n v="145"/>
    <n v="79"/>
    <n v="71100"/>
  </r>
  <r>
    <x v="96"/>
    <m/>
    <s v="Working"/>
    <s v="Guardian"/>
    <n v="46"/>
    <x v="90"/>
    <n v="1150"/>
    <m/>
    <n v="5"/>
    <m/>
    <n v="1"/>
    <m/>
    <m/>
    <n v="5"/>
    <n v="5750"/>
  </r>
  <r>
    <x v="97"/>
    <m/>
    <s v="Herding"/>
    <s v="Northern"/>
    <n v="18"/>
    <x v="91"/>
    <n v="700"/>
    <m/>
    <n v="5"/>
    <m/>
    <m/>
    <m/>
    <n v="173"/>
    <n v="20"/>
    <n v="14000"/>
  </r>
  <r>
    <x v="98"/>
    <m/>
    <s v="Non Sporting"/>
    <s v="Northern"/>
    <n v="15"/>
    <x v="92"/>
    <n v="600"/>
    <n v="43"/>
    <n v="3"/>
    <m/>
    <m/>
    <m/>
    <n v="177"/>
    <n v="15"/>
    <n v="9000"/>
  </r>
  <r>
    <x v="99"/>
    <m/>
    <s v="Sporting"/>
    <s v="Gun"/>
    <n v="30"/>
    <x v="93"/>
    <n v="1100"/>
    <n v="18"/>
    <n v="5"/>
    <m/>
    <m/>
    <m/>
    <n v="96"/>
    <n v="5"/>
    <n v="5500"/>
  </r>
  <r>
    <x v="100"/>
    <m/>
    <s v="Terrier"/>
    <s v="Terrier"/>
    <n v="8"/>
    <x v="94"/>
    <n v="850"/>
    <n v="40"/>
    <n v="3"/>
    <m/>
    <m/>
    <m/>
    <n v="122"/>
    <n v="49"/>
    <n v="41650"/>
  </r>
  <r>
    <x v="101"/>
    <m/>
    <s v="Hound"/>
    <s v="Scenthound"/>
    <n v="32"/>
    <x v="95"/>
    <n v="500"/>
    <n v="46"/>
    <n v="2"/>
    <m/>
    <m/>
    <m/>
    <n v="187"/>
    <n v="4"/>
    <n v="2000"/>
  </r>
  <r>
    <x v="102"/>
    <m/>
    <s v="Non Sporting"/>
    <s v="Companion"/>
    <n v="12"/>
    <x v="96"/>
    <n v="3000"/>
    <n v="58"/>
    <n v="3"/>
    <m/>
    <m/>
    <m/>
    <n v="4"/>
    <n v="39"/>
    <n v="117000"/>
  </r>
  <r>
    <x v="103"/>
    <m/>
    <s v="Hound"/>
    <s v="Sight"/>
    <n v="25"/>
    <x v="97"/>
    <n v="700"/>
    <m/>
    <n v="3"/>
    <m/>
    <m/>
    <m/>
    <m/>
    <n v="77"/>
    <n v="53900"/>
  </r>
  <r>
    <x v="104"/>
    <m/>
    <s v="Working"/>
    <s v="Terrier"/>
    <n v="14"/>
    <x v="98"/>
    <n v="1500"/>
    <m/>
    <n v="6"/>
    <n v="1"/>
    <m/>
    <m/>
    <n v="136"/>
    <n v="32"/>
    <n v="48000"/>
  </r>
  <r>
    <x v="105"/>
    <s v="German Shepherd"/>
    <s v="Herding"/>
    <s v="Herding"/>
    <n v="35"/>
    <x v="99"/>
    <n v="1400"/>
    <n v="3"/>
    <n v="6"/>
    <n v="1"/>
    <m/>
    <n v="8"/>
    <n v="2"/>
    <n v="125"/>
    <n v="175000"/>
  </r>
  <r>
    <x v="106"/>
    <s v="German Short Haired Pointer"/>
    <s v="Working"/>
    <s v="Gun"/>
    <n v="29"/>
    <x v="100"/>
    <n v="700"/>
    <n v="17"/>
    <n v="3"/>
    <m/>
    <m/>
    <m/>
    <n v="10"/>
    <n v="110"/>
    <n v="77000"/>
  </r>
  <r>
    <x v="107"/>
    <m/>
    <s v="Non Sporting"/>
    <s v="Northern"/>
    <n v="8"/>
    <x v="8"/>
    <n v="700"/>
    <m/>
    <n v="4"/>
    <m/>
    <m/>
    <m/>
    <n v="118"/>
    <n v="55"/>
    <n v="38500"/>
  </r>
  <r>
    <x v="108"/>
    <m/>
    <s v="Sporting"/>
    <s v="Gun"/>
    <n v="30"/>
    <x v="101"/>
    <n v="800"/>
    <n v="44"/>
    <n v="6"/>
    <m/>
    <m/>
    <m/>
    <n v="62"/>
    <n v="59"/>
    <n v="47200"/>
  </r>
  <r>
    <x v="109"/>
    <m/>
    <s v="Working"/>
    <s v="Companion"/>
    <n v="38"/>
    <x v="102"/>
    <n v="1250"/>
    <n v="28"/>
    <n v="6"/>
    <m/>
    <m/>
    <m/>
    <n v="80"/>
    <n v="83"/>
    <n v="103750"/>
  </r>
  <r>
    <x v="110"/>
    <m/>
    <s v="Terrier"/>
    <s v="Terrier"/>
    <n v="16"/>
    <x v="103"/>
    <n v="900"/>
    <m/>
    <n v="3"/>
    <m/>
    <m/>
    <m/>
    <n v="158"/>
    <n v="112"/>
    <n v="100800"/>
  </r>
  <r>
    <x v="111"/>
    <m/>
    <s v="Sporting"/>
    <s v="Gun"/>
    <n v="32"/>
    <x v="104"/>
    <n v="1500"/>
    <n v="4"/>
    <n v="3"/>
    <m/>
    <m/>
    <n v="6"/>
    <n v="3"/>
    <n v="150"/>
    <n v="225000"/>
  </r>
  <r>
    <x v="112"/>
    <m/>
    <s v="Sporting"/>
    <s v="Gun"/>
    <n v="31"/>
    <x v="105"/>
    <n v="900"/>
    <n v="34"/>
    <n v="4"/>
    <m/>
    <m/>
    <m/>
    <n v="104"/>
    <n v="153"/>
    <n v="137700"/>
  </r>
  <r>
    <x v="113"/>
    <m/>
    <s v="Working"/>
    <s v="Guardian"/>
    <n v="77"/>
    <x v="106"/>
    <n v="1000"/>
    <n v="48"/>
    <n v="5"/>
    <m/>
    <m/>
    <m/>
    <n v="14"/>
    <n v="149"/>
    <n v="149000"/>
  </r>
  <r>
    <x v="114"/>
    <m/>
    <s v="Working"/>
    <s v="Guardian"/>
    <n v="45"/>
    <x v="107"/>
    <n v="800"/>
    <n v="64"/>
    <n v="6"/>
    <m/>
    <m/>
    <m/>
    <n v="66"/>
    <n v="121"/>
    <n v="96800"/>
  </r>
  <r>
    <x v="115"/>
    <m/>
    <s v="Working"/>
    <s v="Guardian"/>
    <n v="60"/>
    <x v="108"/>
    <n v="2250"/>
    <m/>
    <n v="5"/>
    <m/>
    <m/>
    <m/>
    <n v="75"/>
    <n v="101"/>
    <n v="227250"/>
  </r>
  <r>
    <x v="116"/>
    <m/>
    <s v="Hound"/>
    <s v="Sight"/>
    <n v="33"/>
    <x v="109"/>
    <n v="650"/>
    <n v="46"/>
    <n v="3"/>
    <m/>
    <m/>
    <m/>
    <n v="156"/>
    <n v="93"/>
    <n v="60450"/>
  </r>
  <r>
    <x v="117"/>
    <m/>
    <s v="Hound"/>
    <s v="Scenthound"/>
    <n v="22"/>
    <x v="110"/>
    <n v="350"/>
    <m/>
    <n v="2"/>
    <m/>
    <m/>
    <m/>
    <n v="183"/>
    <n v="204"/>
    <n v="71400"/>
  </r>
  <r>
    <x v="118"/>
    <m/>
    <s v="Toy"/>
    <s v="Companion"/>
    <n v="5"/>
    <x v="111"/>
    <n v="1050"/>
    <m/>
    <n v="3"/>
    <m/>
    <m/>
    <m/>
    <n v="23"/>
    <n v="505"/>
    <n v="530250"/>
  </r>
  <r>
    <x v="119"/>
    <m/>
    <s v="Hound"/>
    <s v="Scenthound"/>
    <n v="32"/>
    <x v="95"/>
    <n v="500"/>
    <n v="46"/>
    <n v="2"/>
    <m/>
    <m/>
    <m/>
    <n v="187"/>
    <n v="396"/>
    <n v="198000"/>
  </r>
  <r>
    <x v="120"/>
    <m/>
    <s v="Working"/>
    <s v="Guardian"/>
    <n v="38"/>
    <x v="112"/>
    <n v="1100"/>
    <m/>
    <n v="6"/>
    <m/>
    <m/>
    <m/>
    <m/>
    <n v="111"/>
    <n v="122100"/>
  </r>
  <r>
    <x v="121"/>
    <m/>
    <s v="Working"/>
    <s v="Northern"/>
    <n v="24"/>
    <x v="113"/>
    <n v="950"/>
    <n v="45"/>
    <n v="1"/>
    <m/>
    <m/>
    <m/>
    <n v="12"/>
    <n v="14"/>
    <n v="13300"/>
  </r>
  <r>
    <x v="122"/>
    <m/>
    <s v="Hound"/>
    <s v="Sight"/>
    <n v="22"/>
    <x v="114"/>
    <n v="1000"/>
    <n v="53"/>
    <n v="3"/>
    <m/>
    <m/>
    <m/>
    <n v="165"/>
    <n v="20"/>
    <n v="20000"/>
  </r>
  <r>
    <x v="123"/>
    <m/>
    <s v="Herding"/>
    <s v="Herding"/>
    <n v="40"/>
    <x v="115"/>
    <n v="1500"/>
    <m/>
    <n v="6"/>
    <m/>
    <m/>
    <m/>
    <m/>
    <n v="25"/>
    <n v="37500"/>
  </r>
  <r>
    <x v="124"/>
    <m/>
    <s v="Sporting"/>
    <s v="Gun"/>
    <n v="32"/>
    <x v="116"/>
    <n v="900"/>
    <n v="35"/>
    <n v="3"/>
    <m/>
    <m/>
    <m/>
    <n v="72"/>
    <n v="67"/>
    <n v="60300"/>
  </r>
  <r>
    <x v="125"/>
    <m/>
    <s v="Terrier"/>
    <s v="Terrier"/>
    <n v="12"/>
    <x v="117"/>
    <n v="700"/>
    <n v="53"/>
    <n v="5"/>
    <m/>
    <m/>
    <m/>
    <n v="114"/>
    <n v="77"/>
    <n v="53900"/>
  </r>
  <r>
    <x v="126"/>
    <m/>
    <s v="Sporting"/>
    <s v="Gun"/>
    <n v="25"/>
    <x v="118"/>
    <n v="900"/>
    <n v="24"/>
    <n v="4"/>
    <m/>
    <m/>
    <m/>
    <n v="164"/>
    <n v="74172"/>
    <n v="66754800"/>
  </r>
  <r>
    <x v="127"/>
    <m/>
    <s v="Hound"/>
    <s v="Scenthound"/>
    <n v="55"/>
    <x v="119"/>
    <n v="1900"/>
    <n v="41"/>
    <n v="3"/>
    <m/>
    <m/>
    <m/>
    <n v="73"/>
    <n v="254"/>
    <n v="482600"/>
  </r>
  <r>
    <x v="128"/>
    <m/>
    <s v="Toy"/>
    <s v="Companion"/>
    <n v="4"/>
    <x v="120"/>
    <n v="900"/>
    <n v="60"/>
    <n v="3"/>
    <m/>
    <m/>
    <m/>
    <n v="74"/>
    <n v="232"/>
    <n v="208800"/>
  </r>
  <r>
    <x v="129"/>
    <m/>
    <s v="Sporting"/>
    <s v="Gun"/>
    <n v="33"/>
    <x v="121"/>
    <n v="1750"/>
    <m/>
    <n v="3"/>
    <m/>
    <m/>
    <m/>
    <n v="111"/>
    <n v="597"/>
    <n v="1044750"/>
  </r>
  <r>
    <x v="130"/>
    <m/>
    <s v="Terrier"/>
    <s v="Terrier"/>
    <n v="7"/>
    <x v="122"/>
    <n v="850"/>
    <m/>
    <n v="4"/>
    <m/>
    <m/>
    <m/>
    <n v="78"/>
    <n v="321"/>
    <n v="272850"/>
  </r>
  <r>
    <x v="131"/>
    <m/>
    <s v="Terrier"/>
    <s v="Terrier"/>
    <n v="7"/>
    <x v="123"/>
    <n v="500"/>
    <m/>
    <n v="3"/>
    <m/>
    <m/>
    <m/>
    <n v="119"/>
    <n v="10"/>
    <n v="5000"/>
  </r>
  <r>
    <x v="132"/>
    <s v="Japanese Spaniel"/>
    <s v="Toy"/>
    <s v="Companion"/>
    <n v="5"/>
    <x v="124"/>
    <n v="400"/>
    <n v="62"/>
    <n v="3"/>
    <m/>
    <m/>
    <m/>
    <n v="108"/>
    <n v="28"/>
    <n v="11200"/>
  </r>
  <r>
    <x v="133"/>
    <m/>
    <s v="Sporting"/>
    <s v="Northern"/>
    <n v="20"/>
    <x v="125"/>
    <n v="350"/>
    <m/>
    <n v="4"/>
    <m/>
    <m/>
    <m/>
    <m/>
    <n v="48"/>
    <n v="16800"/>
  </r>
  <r>
    <x v="134"/>
    <m/>
    <s v="Non Sporting"/>
    <s v="Northern"/>
    <n v="18"/>
    <x v="126"/>
    <n v="3000"/>
    <m/>
    <n v="5"/>
    <m/>
    <m/>
    <m/>
    <m/>
    <n v="54"/>
    <n v="162000"/>
  </r>
  <r>
    <x v="135"/>
    <m/>
    <s v="Sporting"/>
    <s v="Northern"/>
    <n v="22"/>
    <x v="127"/>
    <n v="1100"/>
    <m/>
    <n v="4"/>
    <m/>
    <m/>
    <m/>
    <m/>
    <n v="71"/>
    <n v="78100"/>
  </r>
  <r>
    <x v="136"/>
    <m/>
    <s v="Non Sporting"/>
    <s v="Northern"/>
    <n v="18"/>
    <x v="128"/>
    <n v="900"/>
    <n v="16"/>
    <n v="4"/>
    <m/>
    <m/>
    <m/>
    <n v="87"/>
    <n v="95"/>
    <n v="85500"/>
  </r>
  <r>
    <x v="137"/>
    <m/>
    <s v="Terrier"/>
    <s v="Terrier"/>
    <n v="17"/>
    <x v="129"/>
    <n v="550"/>
    <n v="35"/>
    <n v="5"/>
    <m/>
    <m/>
    <m/>
    <n v="129"/>
    <n v="107"/>
    <n v="58850"/>
  </r>
  <r>
    <x v="138"/>
    <m/>
    <s v="Sporting"/>
    <s v="Northern"/>
    <n v="20"/>
    <x v="130"/>
    <n v="400"/>
    <m/>
    <n v="4"/>
    <m/>
    <m/>
    <m/>
    <m/>
    <n v="220"/>
    <n v="88000"/>
  </r>
  <r>
    <x v="139"/>
    <m/>
    <s v="Non Sporting"/>
    <s v="Northern"/>
    <n v="7"/>
    <x v="131"/>
    <n v="1250"/>
    <m/>
    <n v="5"/>
    <m/>
    <m/>
    <m/>
    <m/>
    <n v="225"/>
    <n v="281250"/>
  </r>
  <r>
    <x v="140"/>
    <m/>
    <s v="Working"/>
    <s v="Guardian"/>
    <n v="59"/>
    <x v="132"/>
    <n v="1000"/>
    <m/>
    <n v="6"/>
    <m/>
    <m/>
    <m/>
    <n v="163"/>
    <n v="309"/>
    <n v="309000"/>
  </r>
  <r>
    <x v="141"/>
    <m/>
    <s v="Working"/>
    <s v="Guardian"/>
    <n v="49"/>
    <x v="133"/>
    <n v="1350"/>
    <n v="42"/>
    <n v="6"/>
    <m/>
    <m/>
    <m/>
    <n v="157"/>
    <n v="457"/>
    <n v="616950"/>
  </r>
  <r>
    <x v="142"/>
    <m/>
    <s v="Non Sporting"/>
    <s v="Companion"/>
    <n v="5"/>
    <x v="134"/>
    <n v="700"/>
    <m/>
    <n v="3"/>
    <m/>
    <m/>
    <m/>
    <m/>
    <n v="689"/>
    <n v="482300"/>
  </r>
  <r>
    <x v="143"/>
    <m/>
    <s v="Sporting"/>
    <s v="Gun"/>
    <n v="32"/>
    <x v="31"/>
    <n v="1500"/>
    <n v="7"/>
    <n v="3"/>
    <m/>
    <m/>
    <m/>
    <n v="1"/>
    <n v="351"/>
    <n v="526500"/>
  </r>
  <r>
    <x v="144"/>
    <m/>
    <s v="Terrier"/>
    <s v="Terrier"/>
    <n v="8"/>
    <x v="135"/>
    <n v="1500"/>
    <n v="62"/>
    <n v="3"/>
    <m/>
    <m/>
    <m/>
    <n v="138"/>
    <n v="32"/>
    <n v="48000"/>
  </r>
  <r>
    <x v="145"/>
    <m/>
    <s v="Herding"/>
    <s v="Herding"/>
    <n v="5"/>
    <x v="136"/>
    <n v="700"/>
    <m/>
    <n v="3"/>
    <m/>
    <m/>
    <m/>
    <m/>
    <n v="75"/>
    <n v="52500"/>
  </r>
  <r>
    <x v="146"/>
    <m/>
    <s v="Working"/>
    <s v="Guardian"/>
    <n v="64"/>
    <x v="137"/>
    <n v="1750"/>
    <m/>
    <n v="5"/>
    <m/>
    <m/>
    <m/>
    <n v="100"/>
    <n v="33"/>
    <n v="57750"/>
  </r>
  <r>
    <x v="147"/>
    <m/>
    <s v="Non Sporting"/>
    <s v="Companion"/>
    <n v="6"/>
    <x v="138"/>
    <n v="600"/>
    <n v="68"/>
    <n v="3"/>
    <m/>
    <m/>
    <m/>
    <n v="77"/>
    <n v="5"/>
    <n v="3000"/>
  </r>
  <r>
    <x v="148"/>
    <m/>
    <s v="Non Sporting"/>
    <s v="Companion"/>
    <n v="6"/>
    <x v="139"/>
    <n v="400"/>
    <m/>
    <n v="3"/>
    <m/>
    <m/>
    <m/>
    <n v="169"/>
    <n v="125"/>
    <n v="50000"/>
  </r>
  <r>
    <x v="149"/>
    <s v="Maltese Dog"/>
    <s v="Toy"/>
    <s v="Companion"/>
    <n v="4"/>
    <x v="140"/>
    <n v="700"/>
    <n v="59"/>
    <n v="3"/>
    <m/>
    <m/>
    <m/>
    <n v="33"/>
    <n v="79"/>
    <n v="55300"/>
  </r>
  <r>
    <x v="150"/>
    <m/>
    <s v="Terrier"/>
    <s v="Terrier"/>
    <n v="6"/>
    <x v="141"/>
    <n v="800"/>
    <n v="32"/>
    <n v="3"/>
    <m/>
    <m/>
    <m/>
    <n v="135"/>
    <n v="16"/>
    <n v="12800"/>
  </r>
  <r>
    <x v="151"/>
    <m/>
    <s v="Working"/>
    <s v="Guardian"/>
    <n v="38"/>
    <x v="142"/>
    <n v="700"/>
    <m/>
    <n v="4"/>
    <m/>
    <m/>
    <m/>
    <m/>
    <n v="33"/>
    <n v="23100"/>
  </r>
  <r>
    <x v="152"/>
    <m/>
    <s v="Working"/>
    <s v="Guardian"/>
    <n v="90"/>
    <x v="143"/>
    <n v="1350"/>
    <n v="72"/>
    <n v="6"/>
    <m/>
    <m/>
    <m/>
    <n v="28"/>
    <n v="71"/>
    <n v="95850"/>
  </r>
  <r>
    <x v="153"/>
    <m/>
    <s v="Herding"/>
    <s v="Herding"/>
    <n v="23"/>
    <x v="144"/>
    <n v="400"/>
    <m/>
    <n v="3"/>
    <m/>
    <m/>
    <m/>
    <m/>
    <n v="96"/>
    <n v="38400"/>
  </r>
  <r>
    <x v="154"/>
    <m/>
    <s v="Toy"/>
    <s v="Companion"/>
    <n v="5"/>
    <x v="145"/>
    <n v="500"/>
    <n v="37"/>
    <n v="3"/>
    <m/>
    <m/>
    <m/>
    <n v="71"/>
    <n v="80"/>
    <n v="40000"/>
  </r>
  <r>
    <x v="155"/>
    <m/>
    <s v="Working"/>
    <s v="Scenthound"/>
    <n v="20"/>
    <x v="146"/>
    <n v="400"/>
    <m/>
    <n v="6"/>
    <m/>
    <m/>
    <m/>
    <m/>
    <n v="134"/>
    <n v="53600"/>
  </r>
  <r>
    <x v="156"/>
    <m/>
    <s v="Working"/>
    <s v="Guardian"/>
    <n v="44"/>
    <x v="28"/>
    <n v="900"/>
    <n v="22"/>
    <n v="5"/>
    <m/>
    <m/>
    <m/>
    <n v="25"/>
    <n v="75"/>
    <n v="67500"/>
  </r>
  <r>
    <x v="157"/>
    <m/>
    <s v="Sporting"/>
    <s v="Gun"/>
    <n v="20"/>
    <x v="147"/>
    <n v="1500"/>
    <m/>
    <n v="3"/>
    <m/>
    <m/>
    <m/>
    <m/>
    <n v="325"/>
    <n v="487500"/>
  </r>
  <r>
    <x v="158"/>
    <m/>
    <s v="Working"/>
    <s v="Guardian"/>
    <n v="60"/>
    <x v="148"/>
    <n v="1750"/>
    <m/>
    <n v="6"/>
    <m/>
    <n v="1"/>
    <m/>
    <n v="107"/>
    <n v="74"/>
    <n v="129500"/>
  </r>
  <r>
    <x v="159"/>
    <m/>
    <s v="Southern"/>
    <s v="Southern"/>
    <n v="11"/>
    <x v="149"/>
    <n v="3000"/>
    <m/>
    <n v="3"/>
    <m/>
    <m/>
    <m/>
    <m/>
    <n v="45"/>
    <n v="135000"/>
  </r>
  <r>
    <x v="160"/>
    <s v="Newfoundland"/>
    <s v="Working"/>
    <s v="Guardian"/>
    <n v="65"/>
    <x v="150"/>
    <n v="1750"/>
    <n v="34"/>
    <n v="5"/>
    <m/>
    <m/>
    <m/>
    <n v="36"/>
    <n v="22"/>
    <n v="38500"/>
  </r>
  <r>
    <x v="161"/>
    <m/>
    <s v="Terrier"/>
    <s v="Terrier"/>
    <n v="5"/>
    <x v="151"/>
    <n v="2250"/>
    <n v="56"/>
    <n v="3"/>
    <m/>
    <m/>
    <m/>
    <n v="128"/>
    <n v="14"/>
    <n v="31500"/>
  </r>
  <r>
    <x v="162"/>
    <m/>
    <s v="Herding"/>
    <s v="Northern"/>
    <n v="16"/>
    <x v="152"/>
    <n v="900"/>
    <m/>
    <n v="4"/>
    <m/>
    <m/>
    <m/>
    <n v="170"/>
    <n v="12"/>
    <n v="10800"/>
  </r>
  <r>
    <x v="163"/>
    <m/>
    <s v="Hound"/>
    <s v="Northern"/>
    <n v="26"/>
    <x v="153"/>
    <n v="600"/>
    <n v="36"/>
    <n v="6"/>
    <m/>
    <m/>
    <m/>
    <n v="91"/>
    <n v="110"/>
    <n v="66000"/>
  </r>
  <r>
    <x v="164"/>
    <m/>
    <s v="Non Sporting"/>
    <s v="Northern"/>
    <n v="8"/>
    <x v="154"/>
    <n v="500"/>
    <m/>
    <n v="4"/>
    <m/>
    <m/>
    <m/>
    <n v="190"/>
    <n v="153"/>
    <n v="76500"/>
  </r>
  <r>
    <x v="165"/>
    <m/>
    <s v="Terrier"/>
    <s v="Terrier"/>
    <n v="5"/>
    <x v="155"/>
    <n v="1700"/>
    <n v="38"/>
    <n v="3"/>
    <m/>
    <m/>
    <m/>
    <n v="105"/>
    <n v="89"/>
    <n v="151300"/>
  </r>
  <r>
    <x v="166"/>
    <m/>
    <s v="Sporting"/>
    <s v="Gun Dogs"/>
    <n v="20"/>
    <x v="156"/>
    <n v="1900"/>
    <m/>
    <n v="5"/>
    <m/>
    <m/>
    <m/>
    <n v="89"/>
    <n v="76"/>
    <n v="144400"/>
  </r>
  <r>
    <x v="167"/>
    <m/>
    <s v="Herding"/>
    <s v="Herding"/>
    <n v="39"/>
    <x v="157"/>
    <n v="1350"/>
    <n v="63"/>
    <n v="4"/>
    <m/>
    <m/>
    <m/>
    <n v="70"/>
    <n v="53"/>
    <n v="71550"/>
  </r>
  <r>
    <x v="168"/>
    <m/>
    <s v="Hound"/>
    <s v="Scenthound"/>
    <n v="41"/>
    <x v="158"/>
    <n v="550"/>
    <n v="46"/>
    <n v="2"/>
    <m/>
    <m/>
    <m/>
    <n v="186"/>
    <n v="49"/>
    <n v="26950"/>
  </r>
  <r>
    <x v="169"/>
    <m/>
    <s v="Toy"/>
    <s v="Companion"/>
    <n v="5"/>
    <x v="159"/>
    <n v="500"/>
    <n v="8"/>
    <n v="3"/>
    <m/>
    <m/>
    <m/>
    <n v="53"/>
    <n v="22"/>
    <n v="11000"/>
  </r>
  <r>
    <x v="170"/>
    <m/>
    <s v="Terrier"/>
    <s v="Terrier"/>
    <n v="6"/>
    <x v="160"/>
    <n v="600"/>
    <m/>
    <n v="3"/>
    <m/>
    <m/>
    <m/>
    <m/>
    <n v="27"/>
    <n v="16200"/>
  </r>
  <r>
    <x v="171"/>
    <m/>
    <s v="Toy"/>
    <s v="Companion"/>
    <n v="4"/>
    <x v="161"/>
    <n v="700"/>
    <n v="73"/>
    <n v="3"/>
    <m/>
    <m/>
    <m/>
    <n v="88"/>
    <n v="26"/>
    <n v="18200"/>
  </r>
  <r>
    <x v="172"/>
    <m/>
    <s v="Hound"/>
    <s v="Sight"/>
    <n v="10"/>
    <x v="162"/>
    <n v="500"/>
    <m/>
    <n v="4"/>
    <m/>
    <m/>
    <m/>
    <m/>
    <n v="14"/>
    <n v="7000"/>
  </r>
  <r>
    <x v="173"/>
    <m/>
    <s v="Hound"/>
    <s v="Scenthound"/>
    <n v="16"/>
    <x v="163"/>
    <n v="1400"/>
    <n v="62"/>
    <n v="3"/>
    <m/>
    <m/>
    <m/>
    <n v="160"/>
    <n v="21"/>
    <n v="29400"/>
  </r>
  <r>
    <x v="174"/>
    <m/>
    <s v="Hound"/>
    <s v="Sight"/>
    <n v="23"/>
    <x v="164"/>
    <n v="1900"/>
    <n v="37"/>
    <n v="2"/>
    <m/>
    <m/>
    <m/>
    <n v="174"/>
    <n v="341"/>
    <n v="647900"/>
  </r>
  <r>
    <x v="175"/>
    <m/>
    <s v="Terrier"/>
    <s v="Terrier"/>
    <n v="23"/>
    <x v="165"/>
    <n v="600"/>
    <m/>
    <n v="3"/>
    <m/>
    <n v="1"/>
    <m/>
    <m/>
    <n v="205"/>
    <n v="123000"/>
  </r>
  <r>
    <x v="176"/>
    <m/>
    <s v="Hound"/>
    <s v="Scenthound"/>
    <n v="26"/>
    <x v="166"/>
    <n v="400"/>
    <m/>
    <n v="3"/>
    <m/>
    <m/>
    <m/>
    <n v="166"/>
    <n v="76"/>
    <n v="30400"/>
  </r>
  <r>
    <x v="177"/>
    <m/>
    <s v="Hound"/>
    <s v="Sight"/>
    <n v="5"/>
    <x v="167"/>
    <n v="900"/>
    <m/>
    <n v="3"/>
    <m/>
    <m/>
    <m/>
    <n v="159"/>
    <n v="371"/>
    <n v="333900"/>
  </r>
  <r>
    <x v="178"/>
    <m/>
    <s v="Sporting"/>
    <s v="Gun"/>
    <n v="25"/>
    <x v="82"/>
    <n v="450"/>
    <n v="43"/>
    <n v="4"/>
    <m/>
    <m/>
    <m/>
    <n v="113"/>
    <n v="235"/>
    <n v="105750"/>
  </r>
  <r>
    <x v="179"/>
    <m/>
    <s v="Herding"/>
    <s v="Herding"/>
    <n v="19"/>
    <x v="168"/>
    <n v="1750"/>
    <m/>
    <n v="6"/>
    <m/>
    <m/>
    <m/>
    <n v="176"/>
    <n v="79"/>
    <n v="138250"/>
  </r>
  <r>
    <x v="180"/>
    <m/>
    <s v="Toy"/>
    <s v="Companion"/>
    <n v="2"/>
    <x v="169"/>
    <n v="700"/>
    <n v="23"/>
    <n v="3"/>
    <m/>
    <m/>
    <n v="4"/>
    <n v="22"/>
    <n v="10"/>
    <n v="7000"/>
  </r>
  <r>
    <x v="181"/>
    <m/>
    <s v="Non Sporting"/>
    <s v="Gun"/>
    <n v="26"/>
    <x v="170"/>
    <n v="1250"/>
    <n v="2"/>
    <n v="4"/>
    <m/>
    <m/>
    <n v="1"/>
    <n v="7"/>
    <n v="12"/>
    <n v="15000"/>
  </r>
  <r>
    <x v="182"/>
    <m/>
    <s v="Non Sporting"/>
    <s v="Gun"/>
    <n v="26"/>
    <x v="170"/>
    <n v="1250"/>
    <n v="2"/>
    <n v="4"/>
    <m/>
    <m/>
    <m/>
    <n v="7"/>
    <n v="54"/>
    <n v="67500"/>
  </r>
  <r>
    <x v="183"/>
    <m/>
    <s v="Toy"/>
    <s v="Companion"/>
    <n v="8"/>
    <x v="170"/>
    <n v="1250"/>
    <n v="2"/>
    <n v="4"/>
    <m/>
    <m/>
    <m/>
    <m/>
    <n v="345"/>
    <n v="431250"/>
  </r>
  <r>
    <x v="184"/>
    <m/>
    <s v="Toy"/>
    <s v="Companion"/>
    <n v="4"/>
    <x v="170"/>
    <n v="1250"/>
    <n v="2"/>
    <n v="4"/>
    <m/>
    <m/>
    <m/>
    <m/>
    <n v="521"/>
    <n v="651250"/>
  </r>
  <r>
    <x v="185"/>
    <m/>
    <s v="Working"/>
    <s v="Gun"/>
    <n v="22"/>
    <x v="171"/>
    <n v="2650"/>
    <m/>
    <n v="4"/>
    <m/>
    <m/>
    <m/>
    <n v="54"/>
    <n v="526"/>
    <n v="1393900"/>
  </r>
  <r>
    <x v="186"/>
    <m/>
    <s v="Working"/>
    <s v="Guardian"/>
    <n v="40"/>
    <x v="172"/>
    <n v="2100"/>
    <m/>
    <n v="6"/>
    <n v="1"/>
    <m/>
    <m/>
    <m/>
    <n v="72"/>
    <n v="151200"/>
  </r>
  <r>
    <x v="187"/>
    <m/>
    <s v="Toy"/>
    <s v="Companion"/>
    <n v="8"/>
    <x v="173"/>
    <n v="400"/>
    <n v="57"/>
    <n v="3"/>
    <m/>
    <m/>
    <m/>
    <n v="31"/>
    <n v="28"/>
    <n v="11200"/>
  </r>
  <r>
    <x v="188"/>
    <m/>
    <s v="Herding"/>
    <s v="Herding"/>
    <n v="14"/>
    <x v="174"/>
    <n v="1100"/>
    <n v="27"/>
    <n v="5"/>
    <m/>
    <m/>
    <m/>
    <n v="142"/>
    <n v="96"/>
    <n v="105600"/>
  </r>
  <r>
    <x v="189"/>
    <m/>
    <s v="Herding"/>
    <s v="Herding"/>
    <n v="13"/>
    <x v="175"/>
    <n v="2750"/>
    <m/>
    <n v="3"/>
    <m/>
    <m/>
    <m/>
    <n v="162"/>
    <n v="65"/>
    <n v="178750"/>
  </r>
  <r>
    <x v="190"/>
    <m/>
    <s v="Terrier"/>
    <s v="Terrier"/>
    <n v="11"/>
    <x v="176"/>
    <n v="400"/>
    <m/>
    <n v="3"/>
    <m/>
    <m/>
    <m/>
    <n v="97"/>
    <n v="14"/>
    <n v="5600"/>
  </r>
  <r>
    <x v="191"/>
    <s v="Redbone"/>
    <s v="Hound"/>
    <s v="Scenthound"/>
    <n v="28"/>
    <x v="177"/>
    <n v="700"/>
    <m/>
    <n v="1"/>
    <m/>
    <m/>
    <m/>
    <n v="139"/>
    <n v="15"/>
    <n v="10500"/>
  </r>
  <r>
    <x v="192"/>
    <m/>
    <s v="Sporting"/>
    <s v="Gun"/>
    <n v="32"/>
    <x v="104"/>
    <n v="1500"/>
    <n v="4"/>
    <n v="3"/>
    <m/>
    <m/>
    <m/>
    <n v="3"/>
    <n v="119"/>
    <n v="178500"/>
  </r>
  <r>
    <x v="193"/>
    <m/>
    <s v="Hound"/>
    <s v="Sight"/>
    <n v="39"/>
    <x v="178"/>
    <n v="1150"/>
    <n v="52"/>
    <n v="3"/>
    <m/>
    <m/>
    <m/>
    <n v="41"/>
    <n v="230"/>
    <n v="264500"/>
  </r>
  <r>
    <x v="194"/>
    <m/>
    <s v="Working"/>
    <s v="Guardian"/>
    <n v="51"/>
    <x v="179"/>
    <n v="1600"/>
    <n v="9"/>
    <n v="6"/>
    <n v="1"/>
    <m/>
    <n v="7"/>
    <n v="8"/>
    <n v="121"/>
    <n v="193600"/>
  </r>
  <r>
    <x v="195"/>
    <m/>
    <s v="Working"/>
    <s v="Guardian"/>
    <n v="66"/>
    <x v="180"/>
    <n v="1650"/>
    <n v="65"/>
    <n v="3"/>
    <m/>
    <m/>
    <m/>
    <n v="48"/>
    <n v="147"/>
    <n v="242550"/>
  </r>
  <r>
    <x v="196"/>
    <m/>
    <s v="Hound"/>
    <s v="Sight"/>
    <n v="21"/>
    <x v="181"/>
    <n v="700"/>
    <n v="43"/>
    <n v="3"/>
    <m/>
    <m/>
    <m/>
    <n v="123"/>
    <n v="245"/>
    <n v="171500"/>
  </r>
  <r>
    <x v="197"/>
    <m/>
    <s v="Working"/>
    <s v="Northern"/>
    <n v="26"/>
    <x v="182"/>
    <n v="1350"/>
    <n v="33"/>
    <n v="4"/>
    <m/>
    <m/>
    <m/>
    <n v="57"/>
    <n v="128"/>
    <n v="172800"/>
  </r>
  <r>
    <x v="198"/>
    <m/>
    <s v="Working"/>
    <s v="Guardian"/>
    <n v="33"/>
    <x v="183"/>
    <n v="900"/>
    <m/>
    <n v="5"/>
    <m/>
    <m/>
    <m/>
    <m/>
    <n v="27"/>
    <n v="24300"/>
  </r>
  <r>
    <x v="199"/>
    <m/>
    <s v="Non Sporting"/>
    <s v="Companion"/>
    <n v="7"/>
    <x v="184"/>
    <n v="800"/>
    <n v="15"/>
    <n v="3"/>
    <m/>
    <m/>
    <m/>
    <n v="110"/>
    <n v="56"/>
    <n v="44800"/>
  </r>
  <r>
    <x v="200"/>
    <m/>
    <s v="Terrier"/>
    <s v="Companion"/>
    <n v="8"/>
    <x v="185"/>
    <n v="800"/>
    <m/>
    <m/>
    <m/>
    <m/>
    <m/>
    <n v="18"/>
    <n v="89"/>
    <n v="71200"/>
  </r>
  <r>
    <x v="201"/>
    <s v="Standard Schnauzer"/>
    <s v="Working"/>
    <s v="Herding"/>
    <n v="17"/>
    <x v="185"/>
    <n v="1350"/>
    <n v="18"/>
    <n v="4"/>
    <m/>
    <m/>
    <n v="3"/>
    <n v="90"/>
    <n v="95"/>
    <n v="128250"/>
  </r>
  <r>
    <x v="109"/>
    <m/>
    <s v="Working"/>
    <s v="Herding"/>
    <n v="31"/>
    <x v="185"/>
    <n v="1250"/>
    <m/>
    <m/>
    <m/>
    <m/>
    <m/>
    <n v="80"/>
    <n v="39"/>
    <n v="48750"/>
  </r>
  <r>
    <x v="202"/>
    <m/>
    <s v="Hound"/>
    <s v="Sight"/>
    <n v="42"/>
    <x v="186"/>
    <n v="1100"/>
    <n v="47"/>
    <n v="1"/>
    <m/>
    <m/>
    <m/>
    <n v="168"/>
    <n v="72"/>
    <n v="79200"/>
  </r>
  <r>
    <x v="203"/>
    <s v="Scotch Terrier"/>
    <s v="Terrier"/>
    <s v="Terrier"/>
    <n v="9"/>
    <x v="187"/>
    <n v="900"/>
    <n v="65"/>
    <n v="3"/>
    <m/>
    <m/>
    <m/>
    <n v="58"/>
    <n v="26"/>
    <n v="23400"/>
  </r>
  <r>
    <x v="204"/>
    <m/>
    <s v="Terrier"/>
    <s v="Terrier"/>
    <n v="9"/>
    <x v="188"/>
    <n v="900"/>
    <n v="56"/>
    <n v="3"/>
    <m/>
    <m/>
    <m/>
    <n v="150"/>
    <n v="38"/>
    <n v="34200"/>
  </r>
  <r>
    <x v="205"/>
    <m/>
    <s v="Sporting"/>
    <s v="Gun"/>
    <n v="30"/>
    <x v="83"/>
    <n v="500"/>
    <n v="37"/>
    <n v="3"/>
    <m/>
    <m/>
    <m/>
    <n v="95"/>
    <n v="77"/>
    <n v="38500"/>
  </r>
  <r>
    <x v="206"/>
    <m/>
    <s v="Non Sporting"/>
    <s v="Northern"/>
    <n v="22"/>
    <x v="189"/>
    <n v="1100"/>
    <n v="51"/>
    <n v="3"/>
    <m/>
    <m/>
    <m/>
    <n v="64"/>
    <n v="11"/>
    <n v="12100"/>
  </r>
  <r>
    <x v="207"/>
    <m/>
    <s v="Herding"/>
    <s v="Herding"/>
    <n v="39"/>
    <x v="157"/>
    <n v="1350"/>
    <n v="63"/>
    <n v="4"/>
    <m/>
    <m/>
    <m/>
    <n v="70"/>
    <n v="101"/>
    <n v="136350"/>
  </r>
  <r>
    <x v="208"/>
    <m/>
    <s v="Herding"/>
    <s v="Herding"/>
    <n v="35"/>
    <x v="99"/>
    <n v="1400"/>
    <n v="3"/>
    <n v="6"/>
    <m/>
    <m/>
    <m/>
    <n v="2"/>
    <n v="555"/>
    <n v="777000"/>
  </r>
  <r>
    <x v="209"/>
    <s v="Shetland Sheepdog"/>
    <s v="Herding"/>
    <s v="Herding"/>
    <n v="9"/>
    <x v="190"/>
    <n v="900"/>
    <n v="6"/>
    <n v="4"/>
    <m/>
    <m/>
    <m/>
    <n v="24"/>
    <n v="542"/>
    <n v="487800"/>
  </r>
  <r>
    <x v="210"/>
    <m/>
    <s v="Non Sporting"/>
    <s v="Companion"/>
    <n v="10"/>
    <x v="191"/>
    <n v="900"/>
    <m/>
    <n v="4"/>
    <m/>
    <m/>
    <m/>
    <n v="45"/>
    <n v="123"/>
    <n v="110700"/>
  </r>
  <r>
    <x v="211"/>
    <m/>
    <s v="Toy"/>
    <s v="Companion"/>
    <n v="6"/>
    <x v="192"/>
    <n v="1000"/>
    <n v="70"/>
    <n v="3"/>
    <m/>
    <m/>
    <n v="2"/>
    <n v="20"/>
    <n v="105"/>
    <n v="105000"/>
  </r>
  <r>
    <x v="212"/>
    <m/>
    <s v="Working"/>
    <s v="Northern"/>
    <n v="24"/>
    <x v="113"/>
    <n v="950"/>
    <n v="45"/>
    <n v="1"/>
    <m/>
    <m/>
    <n v="5"/>
    <n v="12"/>
    <n v="107"/>
    <n v="101650"/>
  </r>
  <r>
    <x v="213"/>
    <m/>
    <s v="Toy"/>
    <s v="Terrier"/>
    <n v="5"/>
    <x v="193"/>
    <n v="700"/>
    <n v="37"/>
    <n v="3"/>
    <m/>
    <m/>
    <m/>
    <n v="106"/>
    <n v="891"/>
    <n v="623700"/>
  </r>
  <r>
    <x v="214"/>
    <m/>
    <s v="Terrier"/>
    <s v="Terrier"/>
    <n v="17"/>
    <x v="194"/>
    <n v="800"/>
    <n v="55"/>
    <n v="4"/>
    <m/>
    <m/>
    <m/>
    <n v="172"/>
    <n v="397"/>
    <n v="317600"/>
  </r>
  <r>
    <x v="215"/>
    <m/>
    <s v="Hound"/>
    <s v="Sight"/>
    <n v="28"/>
    <x v="195"/>
    <n v="900"/>
    <m/>
    <n v="5"/>
    <m/>
    <m/>
    <m/>
    <n v="188"/>
    <n v="675"/>
    <n v="607500"/>
  </r>
  <r>
    <x v="216"/>
    <m/>
    <s v="Terrier"/>
    <s v="Terrier"/>
    <n v="8"/>
    <x v="94"/>
    <n v="850"/>
    <n v="40"/>
    <n v="3"/>
    <m/>
    <m/>
    <m/>
    <n v="122"/>
    <n v="393"/>
    <n v="334050"/>
  </r>
  <r>
    <x v="217"/>
    <m/>
    <s v="Herding"/>
    <s v="Herding"/>
    <n v="49"/>
    <x v="196"/>
    <n v="900"/>
    <m/>
    <n v="4"/>
    <m/>
    <m/>
    <m/>
    <m/>
    <n v="215"/>
    <n v="193500"/>
  </r>
  <r>
    <x v="218"/>
    <m/>
    <s v="Sporting"/>
    <s v="Gun"/>
    <n v="10"/>
    <x v="67"/>
    <n v="700"/>
    <n v="20"/>
    <n v="3"/>
    <m/>
    <m/>
    <m/>
    <n v="29"/>
    <n v="107"/>
    <n v="74900"/>
  </r>
  <r>
    <x v="219"/>
    <m/>
    <s v="Non Sporting"/>
    <s v="Northern"/>
    <n v="8"/>
    <x v="8"/>
    <n v="700"/>
    <m/>
    <n v="4"/>
    <m/>
    <m/>
    <m/>
    <n v="118"/>
    <n v="110"/>
    <n v="77000"/>
  </r>
  <r>
    <x v="220"/>
    <s v="Staffordshire Bullterrier"/>
    <s v="Terrier"/>
    <s v="Terrier"/>
    <n v="14"/>
    <x v="197"/>
    <n v="1750"/>
    <n v="49"/>
    <n v="3"/>
    <m/>
    <n v="1"/>
    <m/>
    <n v="82"/>
    <n v="25"/>
    <n v="43750"/>
  </r>
  <r>
    <x v="221"/>
    <m/>
    <s v="Sporting"/>
    <s v="Gun"/>
    <n v="19"/>
    <x v="198"/>
    <n v="2500"/>
    <m/>
    <n v="3"/>
    <m/>
    <m/>
    <m/>
    <n v="161"/>
    <n v="87"/>
    <n v="217500"/>
  </r>
  <r>
    <x v="222"/>
    <m/>
    <s v="Herding"/>
    <s v="Herding"/>
    <n v="13"/>
    <x v="199"/>
    <n v="800"/>
    <m/>
    <n v="4"/>
    <m/>
    <m/>
    <m/>
    <n v="149"/>
    <n v="45"/>
    <n v="36000"/>
  </r>
  <r>
    <x v="223"/>
    <m/>
    <s v="Terrier"/>
    <s v="Terrier"/>
    <n v="8"/>
    <x v="200"/>
    <n v="1050"/>
    <n v="47"/>
    <n v="3"/>
    <m/>
    <m/>
    <m/>
    <n v="42"/>
    <n v="55"/>
    <n v="57750"/>
  </r>
  <r>
    <x v="224"/>
    <m/>
    <s v="Hound"/>
    <s v="Sight"/>
    <n v="28"/>
    <x v="201"/>
    <n v="700"/>
    <m/>
    <n v="2"/>
    <m/>
    <m/>
    <m/>
    <m/>
    <n v="23"/>
    <n v="16100"/>
  </r>
  <r>
    <x v="225"/>
    <m/>
    <s v="Working"/>
    <s v="Guardian"/>
    <n v="71"/>
    <x v="202"/>
    <n v="3000"/>
    <m/>
    <n v="6"/>
    <m/>
    <m/>
    <m/>
    <n v="153"/>
    <n v="45"/>
    <n v="135000"/>
  </r>
  <r>
    <x v="226"/>
    <m/>
    <s v="Non Sporting"/>
    <s v="Companion"/>
    <n v="6"/>
    <x v="203"/>
    <n v="900"/>
    <n v="46"/>
    <n v="4"/>
    <m/>
    <m/>
    <m/>
    <n v="121"/>
    <n v="101"/>
    <n v="90900"/>
  </r>
  <r>
    <x v="227"/>
    <m/>
    <s v="Non Sporting"/>
    <s v="Companion"/>
    <n v="10"/>
    <x v="204"/>
    <n v="1600"/>
    <n v="62"/>
    <n v="3"/>
    <m/>
    <m/>
    <m/>
    <n v="101"/>
    <n v="115"/>
    <n v="184000"/>
  </r>
  <r>
    <x v="228"/>
    <m/>
    <s v="Working"/>
    <s v="Guardian"/>
    <n v="65"/>
    <x v="205"/>
    <n v="700"/>
    <m/>
    <n v="6"/>
    <m/>
    <n v="1"/>
    <m/>
    <m/>
    <n v="309"/>
    <n v="216300"/>
  </r>
  <r>
    <x v="229"/>
    <s v="Toy Terrier"/>
    <s v="Toy"/>
    <s v="Terrier"/>
    <n v="2"/>
    <x v="206"/>
    <n v="500"/>
    <m/>
    <n v="2"/>
    <m/>
    <m/>
    <m/>
    <n v="112"/>
    <n v="250"/>
    <n v="125000"/>
  </r>
  <r>
    <x v="230"/>
    <s v="Walker Hound"/>
    <s v="Hound"/>
    <s v="Scenthound"/>
    <n v="28"/>
    <x v="207"/>
    <n v="500"/>
    <m/>
    <n v="3"/>
    <m/>
    <m/>
    <m/>
    <n v="131"/>
    <n v="301"/>
    <n v="150500"/>
  </r>
  <r>
    <x v="231"/>
    <m/>
    <s v="Sporting"/>
    <s v="Gun"/>
    <n v="21"/>
    <x v="208"/>
    <n v="1000"/>
    <m/>
    <n v="3"/>
    <m/>
    <m/>
    <m/>
    <n v="30"/>
    <n v="256"/>
    <n v="256000"/>
  </r>
  <r>
    <x v="232"/>
    <m/>
    <s v="Sporting"/>
    <s v="Gun"/>
    <n v="29"/>
    <x v="209"/>
    <n v="1750"/>
    <n v="21"/>
    <n v="3"/>
    <m/>
    <m/>
    <m/>
    <n v="34"/>
    <n v="22"/>
    <n v="38500"/>
  </r>
  <r>
    <x v="233"/>
    <m/>
    <s v="Herding"/>
    <s v="Herding"/>
    <n v="13"/>
    <x v="69"/>
    <n v="1100"/>
    <n v="26"/>
    <n v="4"/>
    <m/>
    <m/>
    <m/>
    <n v="68"/>
    <n v="21"/>
    <n v="23100"/>
  </r>
  <r>
    <x v="234"/>
    <m/>
    <s v="Herding"/>
    <s v="Herding"/>
    <n v="16"/>
    <x v="69"/>
    <n v="1100"/>
    <n v="26"/>
    <n v="4"/>
    <m/>
    <m/>
    <m/>
    <n v="68"/>
    <n v="14"/>
    <n v="15400"/>
  </r>
  <r>
    <x v="235"/>
    <m/>
    <s v="Herding"/>
    <s v="Herding"/>
    <n v="12"/>
    <x v="69"/>
    <n v="1100"/>
    <n v="26"/>
    <n v="4"/>
    <m/>
    <m/>
    <m/>
    <n v="68"/>
    <n v="14"/>
    <n v="15400"/>
  </r>
  <r>
    <x v="236"/>
    <m/>
    <s v="Sporting"/>
    <s v="Gun"/>
    <n v="18"/>
    <x v="210"/>
    <n v="1300"/>
    <n v="31"/>
    <n v="4"/>
    <m/>
    <m/>
    <m/>
    <n v="133"/>
    <n v="21"/>
    <n v="27300"/>
  </r>
  <r>
    <x v="237"/>
    <m/>
    <s v="Terrier"/>
    <s v="Terrier"/>
    <n v="9"/>
    <x v="211"/>
    <n v="1000"/>
    <n v="53"/>
    <n v="3"/>
    <m/>
    <m/>
    <m/>
    <n v="109"/>
    <n v="341"/>
    <n v="341000"/>
  </r>
  <r>
    <x v="238"/>
    <s v="West Highland White Terrier"/>
    <s v="Terrier"/>
    <s v="Terrier"/>
    <n v="8"/>
    <x v="200"/>
    <n v="1050"/>
    <n v="47"/>
    <n v="3"/>
    <m/>
    <m/>
    <m/>
    <n v="42"/>
    <n v="205"/>
    <n v="215250"/>
  </r>
  <r>
    <x v="239"/>
    <s v="Soft Coated Wheaten Terrier"/>
    <s v="Terrier"/>
    <s v="Terrier"/>
    <n v="18"/>
    <x v="212"/>
    <n v="900"/>
    <n v="40"/>
    <n v="4"/>
    <m/>
    <m/>
    <m/>
    <n v="49"/>
    <n v="76"/>
    <n v="68400"/>
  </r>
  <r>
    <x v="240"/>
    <m/>
    <s v="Hound"/>
    <s v="Sight"/>
    <n v="16"/>
    <x v="213"/>
    <n v="1000"/>
    <n v="51"/>
    <n v="3"/>
    <m/>
    <m/>
    <m/>
    <n v="61"/>
    <n v="371"/>
    <n v="371000"/>
  </r>
  <r>
    <x v="241"/>
    <m/>
    <s v="Herding"/>
    <s v="Herding"/>
    <n v="35"/>
    <x v="99"/>
    <n v="1400"/>
    <n v="3"/>
    <n v="6"/>
    <m/>
    <m/>
    <m/>
    <n v="2"/>
    <n v="38"/>
    <n v="53200"/>
  </r>
  <r>
    <x v="242"/>
    <s v="Wire Haired Fox Terrier"/>
    <s v="Terrier"/>
    <s v="Terrier"/>
    <n v="7"/>
    <x v="214"/>
    <n v="900"/>
    <n v="51"/>
    <n v="3"/>
    <m/>
    <m/>
    <m/>
    <n v="99"/>
    <n v="76"/>
    <n v="68400"/>
  </r>
  <r>
    <x v="243"/>
    <m/>
    <s v="Sporting"/>
    <s v="Gun"/>
    <n v="25"/>
    <x v="215"/>
    <n v="700"/>
    <n v="46"/>
    <n v="5"/>
    <m/>
    <m/>
    <m/>
    <n v="65"/>
    <n v="21"/>
    <n v="14700"/>
  </r>
  <r>
    <x v="244"/>
    <m/>
    <s v="Terrier"/>
    <s v="Terrier"/>
    <n v="7"/>
    <x v="214"/>
    <n v="900"/>
    <n v="51"/>
    <n v="3"/>
    <m/>
    <m/>
    <m/>
    <n v="99"/>
    <n v="26"/>
    <n v="23400"/>
  </r>
  <r>
    <x v="245"/>
    <s v="Mexican Hairless"/>
    <s v="Non Sporting"/>
    <s v="Sight"/>
    <n v="11"/>
    <x v="216"/>
    <n v="700"/>
    <m/>
    <n v="3"/>
    <m/>
    <m/>
    <m/>
    <n v="143"/>
    <n v="90"/>
    <n v="63000"/>
  </r>
  <r>
    <x v="246"/>
    <m/>
    <s v="Sporting"/>
    <s v="Gun"/>
    <n v="32"/>
    <x v="31"/>
    <n v="1500"/>
    <n v="7"/>
    <n v="3"/>
    <m/>
    <m/>
    <m/>
    <n v="1"/>
    <n v="123"/>
    <n v="184500"/>
  </r>
  <r>
    <x v="247"/>
    <s v="Yorkshire Terrier"/>
    <s v="Toy"/>
    <s v="Companion"/>
    <n v="3"/>
    <x v="217"/>
    <n v="800"/>
    <n v="27"/>
    <n v="3"/>
    <m/>
    <m/>
    <m/>
    <n v="9"/>
    <n v="77"/>
    <n v="61600"/>
  </r>
  <r>
    <x v="248"/>
    <m/>
    <m/>
    <m/>
    <m/>
    <x v="218"/>
    <m/>
    <m/>
    <m/>
    <m/>
    <m/>
    <m/>
    <m/>
    <n v="95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0C43C1-3B69-4C06-9359-3CEE6988C8D7}" name="PivotTable3" cacheId="0" applyNumberFormats="0" applyBorderFormats="0" applyFontFormats="0" applyPatternFormats="0" applyAlignmentFormats="0" applyWidthHeightFormats="1" dataCaption="Values" errorCaption="0" missingCaption="0" updatedVersion="7" minRefreshableVersion="3" showDrill="0" useAutoFormatting="1" rowGrandTotals="0" colGrandTotals="0" itemPrintTitles="1" createdVersion="7" indent="0" outline="1" outlineData="1" multipleFieldFilters="0" rowHeaderCaption="CAT BREED">
  <location ref="I32:K42" firstHeaderRow="0" firstDataRow="1" firstDataCol="1"/>
  <pivotFields count="11">
    <pivotField axis="axisRow" showAll="0" measureFilter="1" sortType="ascending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6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dataField="1" showAll="0">
      <items count="40">
        <item x="17"/>
        <item x="27"/>
        <item x="22"/>
        <item x="29"/>
        <item x="9"/>
        <item x="2"/>
        <item x="0"/>
        <item x="12"/>
        <item x="33"/>
        <item x="31"/>
        <item x="14"/>
        <item x="15"/>
        <item x="26"/>
        <item x="24"/>
        <item x="6"/>
        <item x="10"/>
        <item x="36"/>
        <item x="30"/>
        <item x="16"/>
        <item x="25"/>
        <item x="34"/>
        <item x="23"/>
        <item x="19"/>
        <item x="32"/>
        <item x="1"/>
        <item x="13"/>
        <item x="35"/>
        <item x="37"/>
        <item x="5"/>
        <item x="28"/>
        <item x="8"/>
        <item x="18"/>
        <item x="7"/>
        <item x="38"/>
        <item x="11"/>
        <item x="21"/>
        <item x="20"/>
        <item x="3"/>
        <item x="4"/>
        <item t="default"/>
      </items>
    </pivotField>
    <pivotField showAll="0"/>
    <pivotField numFmtId="164" showAll="0"/>
  </pivotFields>
  <rowFields count="1">
    <field x="0"/>
  </rowFields>
  <rowItems count="10">
    <i>
      <x v="27"/>
    </i>
    <i>
      <x v="45"/>
    </i>
    <i>
      <x v="35"/>
    </i>
    <i>
      <x v="48"/>
    </i>
    <i>
      <x v="10"/>
    </i>
    <i>
      <x v="2"/>
    </i>
    <i>
      <x/>
    </i>
    <i>
      <x v="58"/>
    </i>
    <i>
      <x v="14"/>
    </i>
    <i>
      <x v="52"/>
    </i>
  </rowItems>
  <colFields count="1">
    <field x="-2"/>
  </colFields>
  <colItems count="2">
    <i>
      <x/>
    </i>
    <i i="1">
      <x v="1"/>
    </i>
  </colItems>
  <dataFields count="2">
    <dataField name="POPULARITY" fld="8" baseField="0" baseItem="0"/>
    <dataField name="Average Kitten Price" fld="6" baseField="0" baseItem="0" numFmtId="164"/>
  </dataFields>
  <formats count="15">
    <format dxfId="14">
      <pivotArea type="all" dataOnly="0" outline="0" fieldPosition="0"/>
    </format>
    <format dxfId="13">
      <pivotArea field="0" type="button" dataOnly="0" labelOnly="1" outline="0" axis="axisRow" fieldPosition="0"/>
    </format>
    <format dxfId="12">
      <pivotArea dataOnly="0" labelOnly="1" outline="0" axis="axisValues" fieldPosition="0"/>
    </format>
    <format dxfId="11">
      <pivotArea dataOnly="0" labelOnly="1" outline="0" axis="axisValues" fieldPosition="0"/>
    </format>
    <format dxfId="10">
      <pivotArea field="0" type="button" dataOnly="0" labelOnly="1" outline="0" axis="axisRow" fieldPosition="0"/>
    </format>
    <format dxfId="9">
      <pivotArea type="all" dataOnly="0" outline="0" fieldPosition="0"/>
    </format>
    <format dxfId="8">
      <pivotArea outline="0" collapsedLevelsAreSubtotals="1" fieldPosition="0"/>
    </format>
    <format dxfId="7">
      <pivotArea field="0" type="button" dataOnly="0" labelOnly="1" outline="0" axis="axisRow" fieldPosition="0"/>
    </format>
    <format dxfId="6">
      <pivotArea dataOnly="0" labelOnly="1" fieldPosition="0">
        <references count="1">
          <reference field="0" count="10">
            <x v="0"/>
            <x v="2"/>
            <x v="10"/>
            <x v="14"/>
            <x v="27"/>
            <x v="35"/>
            <x v="45"/>
            <x v="48"/>
            <x v="52"/>
            <x v="58"/>
          </reference>
        </references>
      </pivotArea>
    </format>
    <format dxfId="5">
      <pivotArea dataOnly="0" labelOnly="1" outline="0" axis="axisValues" fieldPosition="0"/>
    </format>
    <format dxfId="4">
      <pivotArea field="0" type="button" dataOnly="0" labelOnly="1" outline="0" axis="axisRow" fieldPosition="0"/>
    </format>
    <format dxfId="3">
      <pivotArea dataOnly="0" labelOnly="1" outline="0" axis="axisValues" fieldPosition="0"/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valueBetween" evalOrder="-1" id="2" iMeasureFld="0">
      <autoFilter ref="A1">
        <filterColumn colId="0">
          <customFilters and="1">
            <customFilter operator="greaterThanOrEqual" val="1"/>
            <customFilter operator="lessThanOrEqual" val="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34D0A1-F55D-4C5E-A42A-FD6AAC5205AF}" name="PivotTable11" cacheId="1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outline="1" outlineData="1" rowHeaderCaption="DOG BREED">
  <location ref="F62:G66" firstHeaderRow="1" firstDataRow="1" firstDataCol="1"/>
  <pivotFields count="15">
    <pivotField showAll="0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234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83"/>
        <item x="200"/>
        <item x="248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235"/>
        <item x="172"/>
        <item x="173"/>
        <item x="174"/>
        <item x="175"/>
        <item x="176"/>
        <item x="177"/>
        <item x="178"/>
        <item x="179"/>
        <item x="180"/>
        <item x="181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182"/>
        <item x="221"/>
        <item x="222"/>
        <item x="223"/>
        <item x="224"/>
        <item x="225"/>
        <item x="226"/>
        <item x="227"/>
        <item x="228"/>
        <item x="229"/>
        <item x="184"/>
        <item x="230"/>
        <item x="231"/>
        <item x="232"/>
        <item x="233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</pivotField>
    <pivotField showAll="0"/>
    <pivotField showAll="0"/>
    <pivotField showAll="0"/>
    <pivotField showAll="0"/>
    <pivotField axis="axisRow" dataField="1" showAll="0" measureFilter="1" sortType="descending">
      <items count="220">
        <item x="0"/>
        <item x="69"/>
        <item x="94"/>
        <item x="149"/>
        <item x="82"/>
        <item x="16"/>
        <item x="101"/>
        <item x="164"/>
        <item x="103"/>
        <item x="131"/>
        <item x="35"/>
        <item x="118"/>
        <item x="26"/>
        <item x="24"/>
        <item x="141"/>
        <item x="25"/>
        <item x="170"/>
        <item x="21"/>
        <item x="51"/>
        <item x="196"/>
        <item x="125"/>
        <item x="134"/>
        <item x="110"/>
        <item x="114"/>
        <item x="167"/>
        <item x="192"/>
        <item x="140"/>
        <item x="73"/>
        <item x="81"/>
        <item x="163"/>
        <item x="169"/>
        <item x="139"/>
        <item x="32"/>
        <item x="175"/>
        <item x="49"/>
        <item x="84"/>
        <item x="157"/>
        <item x="89"/>
        <item x="137"/>
        <item x="30"/>
        <item x="54"/>
        <item x="176"/>
        <item x="165"/>
        <item x="42"/>
        <item x="161"/>
        <item x="120"/>
        <item x="143"/>
        <item x="31"/>
        <item x="85"/>
        <item x="66"/>
        <item x="7"/>
        <item x="156"/>
        <item x="4"/>
        <item x="200"/>
        <item x="18"/>
        <item x="40"/>
        <item x="129"/>
        <item x="60"/>
        <item x="162"/>
        <item x="78"/>
        <item x="204"/>
        <item x="100"/>
        <item x="197"/>
        <item x="132"/>
        <item x="97"/>
        <item x="173"/>
        <item x="57"/>
        <item x="208"/>
        <item x="29"/>
        <item x="76"/>
        <item x="207"/>
        <item x="74"/>
        <item x="177"/>
        <item x="116"/>
        <item x="111"/>
        <item x="107"/>
        <item x="6"/>
        <item x="23"/>
        <item x="19"/>
        <item x="189"/>
        <item x="212"/>
        <item x="155"/>
        <item x="34"/>
        <item x="80"/>
        <item x="28"/>
        <item x="190"/>
        <item x="213"/>
        <item x="86"/>
        <item x="64"/>
        <item x="70"/>
        <item x="210"/>
        <item x="96"/>
        <item x="14"/>
        <item x="205"/>
        <item x="79"/>
        <item x="88"/>
        <item x="128"/>
        <item x="184"/>
        <item x="152"/>
        <item x="87"/>
        <item x="174"/>
        <item x="168"/>
        <item x="216"/>
        <item x="209"/>
        <item x="138"/>
        <item x="27"/>
        <item x="166"/>
        <item x="214"/>
        <item x="153"/>
        <item x="50"/>
        <item x="62"/>
        <item x="56"/>
        <item x="188"/>
        <item x="124"/>
        <item x="52"/>
        <item x="191"/>
        <item x="122"/>
        <item x="136"/>
        <item x="48"/>
        <item x="17"/>
        <item x="99"/>
        <item x="3"/>
        <item x="105"/>
        <item x="59"/>
        <item x="5"/>
        <item x="55"/>
        <item x="217"/>
        <item x="179"/>
        <item x="142"/>
        <item x="108"/>
        <item x="130"/>
        <item x="15"/>
        <item x="199"/>
        <item x="75"/>
        <item x="159"/>
        <item x="8"/>
        <item x="154"/>
        <item x="195"/>
        <item x="113"/>
        <item x="193"/>
        <item x="206"/>
        <item x="211"/>
        <item x="47"/>
        <item x="182"/>
        <item x="9"/>
        <item x="1"/>
        <item x="63"/>
        <item x="181"/>
        <item x="202"/>
        <item x="158"/>
        <item x="41"/>
        <item x="10"/>
        <item x="160"/>
        <item x="12"/>
        <item x="44"/>
        <item x="127"/>
        <item x="33"/>
        <item x="90"/>
        <item x="171"/>
        <item x="198"/>
        <item x="91"/>
        <item x="172"/>
        <item x="150"/>
        <item x="53"/>
        <item x="72"/>
        <item x="145"/>
        <item x="71"/>
        <item x="133"/>
        <item x="77"/>
        <item x="45"/>
        <item x="151"/>
        <item x="37"/>
        <item x="104"/>
        <item x="22"/>
        <item x="185"/>
        <item x="186"/>
        <item x="119"/>
        <item x="178"/>
        <item x="38"/>
        <item x="102"/>
        <item x="117"/>
        <item x="123"/>
        <item x="13"/>
        <item x="11"/>
        <item x="67"/>
        <item x="98"/>
        <item x="46"/>
        <item x="43"/>
        <item x="201"/>
        <item x="36"/>
        <item x="106"/>
        <item x="93"/>
        <item x="61"/>
        <item x="20"/>
        <item x="180"/>
        <item x="68"/>
        <item x="144"/>
        <item x="121"/>
        <item x="65"/>
        <item x="215"/>
        <item x="58"/>
        <item x="92"/>
        <item x="135"/>
        <item x="183"/>
        <item x="187"/>
        <item x="95"/>
        <item x="115"/>
        <item x="126"/>
        <item x="203"/>
        <item x="39"/>
        <item x="109"/>
        <item x="146"/>
        <item x="147"/>
        <item x="194"/>
        <item x="148"/>
        <item x="83"/>
        <item x="112"/>
        <item x="2"/>
        <item x="21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4">
    <i>
      <x v="135"/>
    </i>
    <i>
      <x v="47"/>
    </i>
    <i>
      <x v="1"/>
    </i>
    <i>
      <x v="16"/>
    </i>
  </rowItems>
  <colItems count="1">
    <i/>
  </colItems>
  <dataFields count="1">
    <dataField name="Mode" fld="5" subtotal="count" baseField="0" baseItem="0"/>
  </dataFields>
  <formats count="13">
    <format dxfId="27">
      <pivotArea type="all" dataOnly="0" outline="0" fieldPosition="0"/>
    </format>
    <format dxfId="26">
      <pivotArea field="0" type="button" dataOnly="0" labelOnly="1" outline="0"/>
    </format>
    <format dxfId="25">
      <pivotArea dataOnly="0" labelOnly="1" outline="0" axis="axisValues" fieldPosition="0"/>
    </format>
    <format dxfId="24">
      <pivotArea field="0" type="button" dataOnly="0" labelOnly="1" outline="0"/>
    </format>
    <format dxfId="23">
      <pivotArea dataOnly="0" outline="0" axis="axisValues" fieldPosition="0"/>
    </format>
    <format dxfId="22">
      <pivotArea field="0" type="button" dataOnly="0" labelOnly="1" outline="0"/>
    </format>
    <format dxfId="21">
      <pivotArea dataOnly="0" labelOnly="1" outline="0" axis="axisValues" fieldPosition="0"/>
    </format>
    <format dxfId="20">
      <pivotArea type="all" dataOnly="0" outline="0" fieldPosition="0"/>
    </format>
    <format dxfId="19">
      <pivotArea outline="0" collapsedLevelsAreSubtotals="1" fieldPosition="0"/>
    </format>
    <format dxfId="18">
      <pivotArea field="0" type="button" dataOnly="0" labelOnly="1" outline="0"/>
    </format>
    <format dxfId="17">
      <pivotArea dataOnly="0" labelOnly="1" outline="0" axis="axisValues" fieldPosition="0"/>
    </format>
    <format dxfId="16">
      <pivotArea field="0" type="button" dataOnly="0" labelOnly="1" outline="0"/>
    </format>
    <format dxfId="15">
      <pivotArea field="5" type="button" dataOnly="0" labelOnly="1" outline="0" axis="axisRow" fieldPosition="0"/>
    </format>
  </formats>
  <pivotTableStyleInfo name="PivotStyleLight16" showRowHeaders="1" showColHeaders="1" showRowStripes="0" showColStripes="0" showLastColumn="1"/>
  <filters count="1">
    <filter fld="5" type="count" evalOrder="-1" id="5" iMeasureFld="0">
      <autoFilter ref="A1">
        <filterColumn colId="0">
          <top10 val="4" filterVal="4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F2FBE4-DFF3-4B4A-92BC-2863463CF4AD}" name="PivotTable2" cacheId="1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outline="1" outlineData="1" rowHeaderCaption="DOG BREED">
  <location ref="N18:O28" firstHeaderRow="1" firstDataRow="1" firstDataCol="1"/>
  <pivotFields count="15">
    <pivotField axis="axisRow" showAll="0" measureFilter="1" sortType="ascending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234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83"/>
        <item x="200"/>
        <item x="248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235"/>
        <item x="172"/>
        <item x="173"/>
        <item x="174"/>
        <item x="175"/>
        <item x="176"/>
        <item x="177"/>
        <item x="178"/>
        <item x="179"/>
        <item x="180"/>
        <item x="181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182"/>
        <item x="221"/>
        <item x="222"/>
        <item x="223"/>
        <item x="224"/>
        <item x="225"/>
        <item x="226"/>
        <item x="227"/>
        <item x="228"/>
        <item x="229"/>
        <item x="184"/>
        <item x="230"/>
        <item x="231"/>
        <item x="232"/>
        <item x="233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0">
    <i>
      <x v="31"/>
    </i>
    <i>
      <x v="247"/>
    </i>
    <i>
      <x v="144"/>
    </i>
    <i>
      <x v="65"/>
    </i>
    <i>
      <x v="106"/>
    </i>
    <i>
      <x v="209"/>
    </i>
    <i>
      <x v="242"/>
    </i>
    <i>
      <x v="112"/>
    </i>
    <i>
      <x v="194"/>
    </i>
    <i>
      <x v="103"/>
    </i>
  </rowItems>
  <colItems count="1">
    <i/>
  </colItems>
  <dataFields count="1">
    <dataField name="POPULARITY" fld="12" baseField="0" baseItem="0"/>
  </dataFields>
  <formats count="12">
    <format dxfId="39">
      <pivotArea type="all" dataOnly="0" outline="0" fieldPosition="0"/>
    </format>
    <format dxfId="38">
      <pivotArea field="0" type="button" dataOnly="0" labelOnly="1" outline="0" axis="axisRow" fieldPosition="0"/>
    </format>
    <format dxfId="37">
      <pivotArea dataOnly="0" labelOnly="1" outline="0" axis="axisValues" fieldPosition="0"/>
    </format>
    <format dxfId="36">
      <pivotArea field="0" type="button" dataOnly="0" labelOnly="1" outline="0" axis="axisRow" fieldPosition="0"/>
    </format>
    <format dxfId="35">
      <pivotArea dataOnly="0" outline="0" axis="axisValues" fieldPosition="0"/>
    </format>
    <format dxfId="34">
      <pivotArea field="0" type="button" dataOnly="0" labelOnly="1" outline="0" axis="axisRow" fieldPosition="0"/>
    </format>
    <format dxfId="33">
      <pivotArea dataOnly="0" labelOnly="1" outline="0" axis="axisValues" fieldPosition="0"/>
    </format>
    <format dxfId="32">
      <pivotArea type="all" dataOnly="0" outline="0" fieldPosition="0"/>
    </format>
    <format dxfId="31">
      <pivotArea outline="0" collapsedLevelsAreSubtotals="1" fieldPosition="0"/>
    </format>
    <format dxfId="30">
      <pivotArea field="0" type="button" dataOnly="0" labelOnly="1" outline="0" axis="axisRow" fieldPosition="0"/>
    </format>
    <format dxfId="29">
      <pivotArea dataOnly="0" labelOnly="1" fieldPosition="0">
        <references count="1">
          <reference field="0" count="10">
            <x v="31"/>
            <x v="65"/>
            <x v="103"/>
            <x v="106"/>
            <x v="112"/>
            <x v="144"/>
            <x v="194"/>
            <x v="209"/>
            <x v="242"/>
            <x v="247"/>
          </reference>
        </references>
      </pivotArea>
    </format>
    <format dxfId="28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valueBetween" evalOrder="-1" id="4" iMeasureFld="0">
      <autoFilter ref="A1">
        <filterColumn colId="0">
          <customFilters and="1">
            <customFilter operator="greaterThanOrEqual" val="1"/>
            <customFilter operator="lessThanOrEqual" val="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344BA4D-7AEA-42DF-A9C3-584CDA287E8E}" name="PivotTable1" cacheId="0" applyNumberFormats="0" applyBorderFormats="0" applyFontFormats="0" applyPatternFormats="0" applyAlignmentFormats="0" applyWidthHeightFormats="1" dataCaption="Values" errorCaption="0" missingCaption="0" updatedVersion="7" minRefreshableVersion="3" showDrill="0" useAutoFormatting="1" rowGrandTotals="0" colGrandTotals="0" itemPrintTitles="1" createdVersion="7" indent="0" outline="1" outlineData="1" multipleFieldFilters="0" rowHeaderCaption="CAT BREED">
  <location ref="I18:J28" firstHeaderRow="1" firstDataRow="1" firstDataCol="1"/>
  <pivotFields count="11">
    <pivotField axis="axisRow" showAll="0" measureFilter="1" sortType="ascending">
      <items count="6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6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dataField="1" showAll="0">
      <items count="40">
        <item x="17"/>
        <item x="27"/>
        <item x="22"/>
        <item x="29"/>
        <item x="9"/>
        <item x="2"/>
        <item x="0"/>
        <item x="12"/>
        <item x="33"/>
        <item x="31"/>
        <item x="14"/>
        <item x="15"/>
        <item x="26"/>
        <item x="24"/>
        <item x="6"/>
        <item x="10"/>
        <item x="36"/>
        <item x="30"/>
        <item x="16"/>
        <item x="25"/>
        <item x="34"/>
        <item x="23"/>
        <item x="19"/>
        <item x="32"/>
        <item x="1"/>
        <item x="13"/>
        <item x="35"/>
        <item x="37"/>
        <item x="5"/>
        <item x="28"/>
        <item x="8"/>
        <item x="18"/>
        <item x="7"/>
        <item x="38"/>
        <item x="11"/>
        <item x="21"/>
        <item x="20"/>
        <item x="3"/>
        <item x="4"/>
        <item t="default"/>
      </items>
    </pivotField>
    <pivotField showAll="0"/>
    <pivotField numFmtId="164" showAll="0"/>
  </pivotFields>
  <rowFields count="1">
    <field x="0"/>
  </rowFields>
  <rowItems count="10">
    <i>
      <x v="27"/>
    </i>
    <i>
      <x v="45"/>
    </i>
    <i>
      <x v="35"/>
    </i>
    <i>
      <x v="48"/>
    </i>
    <i>
      <x v="10"/>
    </i>
    <i>
      <x v="2"/>
    </i>
    <i>
      <x/>
    </i>
    <i>
      <x v="58"/>
    </i>
    <i>
      <x v="14"/>
    </i>
    <i>
      <x v="52"/>
    </i>
  </rowItems>
  <colItems count="1">
    <i/>
  </colItems>
  <dataFields count="1">
    <dataField name="POPULARITY" fld="8" baseField="0" baseItem="0"/>
  </dataFields>
  <formats count="12">
    <format dxfId="51">
      <pivotArea type="all" dataOnly="0" outline="0" fieldPosition="0"/>
    </format>
    <format dxfId="50">
      <pivotArea field="0" type="button" dataOnly="0" labelOnly="1" outline="0" axis="axisRow" fieldPosition="0"/>
    </format>
    <format dxfId="49">
      <pivotArea dataOnly="0" labelOnly="1" outline="0" axis="axisValues" fieldPosition="0"/>
    </format>
    <format dxfId="48">
      <pivotArea dataOnly="0" labelOnly="1" outline="0" axis="axisValues" fieldPosition="0"/>
    </format>
    <format dxfId="47">
      <pivotArea field="0" type="button" dataOnly="0" labelOnly="1" outline="0" axis="axisRow" fieldPosition="0"/>
    </format>
    <format dxfId="46">
      <pivotArea type="all" dataOnly="0" outline="0" fieldPosition="0"/>
    </format>
    <format dxfId="45">
      <pivotArea outline="0" collapsedLevelsAreSubtotals="1" fieldPosition="0"/>
    </format>
    <format dxfId="44">
      <pivotArea field="0" type="button" dataOnly="0" labelOnly="1" outline="0" axis="axisRow" fieldPosition="0"/>
    </format>
    <format dxfId="43">
      <pivotArea dataOnly="0" labelOnly="1" fieldPosition="0">
        <references count="1">
          <reference field="0" count="10">
            <x v="0"/>
            <x v="2"/>
            <x v="10"/>
            <x v="14"/>
            <x v="27"/>
            <x v="35"/>
            <x v="45"/>
            <x v="48"/>
            <x v="52"/>
            <x v="58"/>
          </reference>
        </references>
      </pivotArea>
    </format>
    <format dxfId="42">
      <pivotArea dataOnly="0" labelOnly="1" outline="0" axis="axisValues" fieldPosition="0"/>
    </format>
    <format dxfId="41">
      <pivotArea field="0" type="button" dataOnly="0" labelOnly="1" outline="0" axis="axisRow" fieldPosition="0"/>
    </format>
    <format dxfId="40">
      <pivotArea dataOnly="0" labelOnly="1" outline="0" axis="axisValues" fieldPosition="0"/>
    </format>
  </formats>
  <pivotTableStyleInfo name="PivotStyleLight16" showRowHeaders="1" showColHeaders="1" showRowStripes="0" showColStripes="0" showLastColumn="1"/>
  <filters count="1">
    <filter fld="0" type="valueBetween" evalOrder="-1" id="2" iMeasureFld="0">
      <autoFilter ref="A1">
        <filterColumn colId="0">
          <customFilters and="1">
            <customFilter operator="greaterThanOrEqual" val="1"/>
            <customFilter operator="lessThanOrEqual" val="9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936D47-DFDF-43F5-8940-8BEDBD11E404}" name="PivotTable4" cacheId="1" applyNumberFormats="0" applyBorderFormats="0" applyFontFormats="0" applyPatternFormats="0" applyAlignmentFormats="0" applyWidthHeightFormats="1" dataCaption="Values" missingCaption="0" updatedVersion="7" minRefreshableVersion="3" useAutoFormatting="1" rowGrandTotals="0" colGrandTotals="0" itemPrintTitles="1" createdVersion="7" indent="0" outline="1" outlineData="1" rowHeaderCaption="DOG BREED">
  <location ref="I47:K57" firstHeaderRow="0" firstDataRow="1" firstDataCol="1"/>
  <pivotFields count="15">
    <pivotField axis="axisRow" showAll="0" measureFilter="1" sortType="ascending">
      <items count="2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234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83"/>
        <item x="200"/>
        <item x="248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235"/>
        <item x="172"/>
        <item x="173"/>
        <item x="174"/>
        <item x="175"/>
        <item x="176"/>
        <item x="177"/>
        <item x="178"/>
        <item x="179"/>
        <item x="180"/>
        <item x="181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182"/>
        <item x="221"/>
        <item x="222"/>
        <item x="223"/>
        <item x="224"/>
        <item x="225"/>
        <item x="226"/>
        <item x="227"/>
        <item x="228"/>
        <item x="229"/>
        <item x="184"/>
        <item x="230"/>
        <item x="231"/>
        <item x="232"/>
        <item x="233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dataField="1" showAll="0"/>
    <pivotField showAll="0"/>
    <pivotField showAll="0"/>
  </pivotFields>
  <rowFields count="1">
    <field x="0"/>
  </rowFields>
  <rowItems count="10">
    <i>
      <x v="31"/>
    </i>
    <i>
      <x v="247"/>
    </i>
    <i>
      <x v="144"/>
    </i>
    <i>
      <x v="65"/>
    </i>
    <i>
      <x v="106"/>
    </i>
    <i>
      <x v="209"/>
    </i>
    <i>
      <x v="242"/>
    </i>
    <i>
      <x v="112"/>
    </i>
    <i>
      <x v="194"/>
    </i>
    <i>
      <x v="103"/>
    </i>
  </rowItems>
  <colFields count="1">
    <field x="-2"/>
  </colFields>
  <colItems count="2">
    <i>
      <x/>
    </i>
    <i i="1">
      <x v="1"/>
    </i>
  </colItems>
  <dataFields count="2">
    <dataField name="POPULARITY" fld="12" baseField="0" baseItem="0"/>
    <dataField name="Average Pup Price" fld="6" baseField="0" baseItem="0" numFmtId="164"/>
  </dataFields>
  <formats count="16">
    <format dxfId="67">
      <pivotArea type="all" dataOnly="0" outline="0" fieldPosition="0"/>
    </format>
    <format dxfId="66">
      <pivotArea field="0" type="button" dataOnly="0" labelOnly="1" outline="0" axis="axisRow" fieldPosition="0"/>
    </format>
    <format dxfId="65">
      <pivotArea dataOnly="0" labelOnly="1" outline="0" axis="axisValues" fieldPosition="0"/>
    </format>
    <format dxfId="64">
      <pivotArea field="0" type="button" dataOnly="0" labelOnly="1" outline="0" axis="axisRow" fieldPosition="0"/>
    </format>
    <format dxfId="63">
      <pivotArea dataOnly="0" outline="0" axis="axisValues" fieldPosition="0"/>
    </format>
    <format dxfId="62">
      <pivotArea field="0" type="button" dataOnly="0" labelOnly="1" outline="0" axis="axisRow" fieldPosition="0"/>
    </format>
    <format dxfId="61">
      <pivotArea dataOnly="0" labelOnly="1" outline="0" axis="axisValues" fieldPosition="0"/>
    </format>
    <format dxfId="60">
      <pivotArea type="all" dataOnly="0" outline="0" fieldPosition="0"/>
    </format>
    <format dxfId="59">
      <pivotArea outline="0" collapsedLevelsAreSubtotals="1" fieldPosition="0"/>
    </format>
    <format dxfId="58">
      <pivotArea field="0" type="button" dataOnly="0" labelOnly="1" outline="0" axis="axisRow" fieldPosition="0"/>
    </format>
    <format dxfId="57">
      <pivotArea dataOnly="0" labelOnly="1" fieldPosition="0">
        <references count="1">
          <reference field="0" count="10">
            <x v="31"/>
            <x v="65"/>
            <x v="103"/>
            <x v="106"/>
            <x v="112"/>
            <x v="144"/>
            <x v="194"/>
            <x v="209"/>
            <x v="242"/>
            <x v="247"/>
          </reference>
        </references>
      </pivotArea>
    </format>
    <format dxfId="56">
      <pivotArea dataOnly="0" labelOnly="1" outline="0" axis="axisValues" fieldPosition="0"/>
    </format>
    <format dxfId="55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53">
      <pivotArea field="0" type="button" dataOnly="0" labelOnly="1" outline="0" axis="axisRow" fieldPosition="0"/>
    </format>
    <format dxfId="5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6" showRowHeaders="1" showColHeaders="1" showRowStripes="0" showColStripes="0" showLastColumn="1"/>
  <filters count="1">
    <filter fld="0" type="valueBetween" evalOrder="-1" id="4" iMeasureFld="0">
      <autoFilter ref="A1">
        <filterColumn colId="0">
          <customFilters and="1">
            <customFilter operator="greaterThanOrEqual" val="1"/>
            <customFilter operator="lessThanOrEqual" val="4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rinterSettings" Target="../printerSettings/printerSettings1.bin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"/>
  <sheetViews>
    <sheetView topLeftCell="G228" workbookViewId="0">
      <selection activeCell="Q1" sqref="Q1"/>
    </sheetView>
  </sheetViews>
  <sheetFormatPr defaultRowHeight="15" x14ac:dyDescent="0.25"/>
  <cols>
    <col min="1" max="1" width="39.85546875" bestFit="1" customWidth="1"/>
    <col min="2" max="2" width="27" bestFit="1" customWidth="1"/>
    <col min="3" max="3" width="12.5703125" bestFit="1" customWidth="1"/>
    <col min="4" max="4" width="11.5703125" bestFit="1" customWidth="1"/>
    <col min="5" max="5" width="10.140625" bestFit="1" customWidth="1"/>
    <col min="6" max="6" width="110.42578125" bestFit="1" customWidth="1"/>
    <col min="7" max="7" width="12.140625" bestFit="1" customWidth="1"/>
    <col min="8" max="8" width="11.5703125" bestFit="1" customWidth="1"/>
    <col min="9" max="9" width="9.85546875" bestFit="1" customWidth="1"/>
    <col min="10" max="10" width="20" bestFit="1" customWidth="1"/>
    <col min="11" max="11" width="22" bestFit="1" customWidth="1"/>
    <col min="12" max="12" width="18.140625" bestFit="1" customWidth="1"/>
    <col min="16" max="16" width="14.140625" bestFit="1" customWidth="1"/>
    <col min="17" max="17" width="1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664</v>
      </c>
      <c r="O1" t="s">
        <v>665</v>
      </c>
      <c r="P1" t="s">
        <v>683</v>
      </c>
    </row>
    <row r="2" spans="1:16" x14ac:dyDescent="0.25">
      <c r="A2" t="s">
        <v>13</v>
      </c>
      <c r="C2" t="s">
        <v>14</v>
      </c>
      <c r="D2" t="s">
        <v>15</v>
      </c>
      <c r="E2">
        <v>4</v>
      </c>
      <c r="F2" t="s">
        <v>16</v>
      </c>
      <c r="G2">
        <v>1000</v>
      </c>
      <c r="H2">
        <v>37</v>
      </c>
      <c r="I2">
        <v>1</v>
      </c>
      <c r="M2">
        <v>147</v>
      </c>
      <c r="N2" s="2">
        <v>300</v>
      </c>
      <c r="O2">
        <f>G2*N2</f>
        <v>300000</v>
      </c>
      <c r="P2" t="b">
        <f>ISNUMBER(SEARCH($P$1,F2))</f>
        <v>0</v>
      </c>
    </row>
    <row r="3" spans="1:16" x14ac:dyDescent="0.25">
      <c r="A3" t="s">
        <v>17</v>
      </c>
      <c r="C3" t="s">
        <v>18</v>
      </c>
      <c r="D3" t="s">
        <v>19</v>
      </c>
      <c r="E3">
        <v>28</v>
      </c>
      <c r="F3" t="s">
        <v>20</v>
      </c>
      <c r="G3">
        <v>2250</v>
      </c>
      <c r="H3">
        <v>79</v>
      </c>
      <c r="I3">
        <v>1</v>
      </c>
      <c r="M3">
        <v>93</v>
      </c>
      <c r="N3" s="2">
        <v>250</v>
      </c>
      <c r="O3">
        <f t="shared" ref="O3:O66" si="0">G3*N3</f>
        <v>562500</v>
      </c>
      <c r="P3" t="b">
        <f t="shared" ref="P3:P66" si="1">ISNUMBER(SEARCH($P$1,F3))</f>
        <v>0</v>
      </c>
    </row>
    <row r="4" spans="1:16" x14ac:dyDescent="0.25">
      <c r="A4" t="s">
        <v>21</v>
      </c>
      <c r="E4">
        <v>23</v>
      </c>
      <c r="F4" t="s">
        <v>22</v>
      </c>
      <c r="N4" s="2">
        <v>500</v>
      </c>
      <c r="O4">
        <f t="shared" si="0"/>
        <v>0</v>
      </c>
      <c r="P4" t="b">
        <f t="shared" si="1"/>
        <v>0</v>
      </c>
    </row>
    <row r="5" spans="1:16" x14ac:dyDescent="0.25">
      <c r="A5" t="s">
        <v>23</v>
      </c>
      <c r="B5" t="s">
        <v>24</v>
      </c>
      <c r="C5" t="s">
        <v>25</v>
      </c>
      <c r="D5" t="s">
        <v>25</v>
      </c>
      <c r="E5">
        <v>26</v>
      </c>
      <c r="F5" t="s">
        <v>26</v>
      </c>
      <c r="G5">
        <v>700</v>
      </c>
      <c r="H5">
        <v>29</v>
      </c>
      <c r="I5">
        <v>4</v>
      </c>
      <c r="M5">
        <v>55</v>
      </c>
      <c r="N5" s="2">
        <v>670</v>
      </c>
      <c r="O5">
        <f t="shared" si="0"/>
        <v>469000</v>
      </c>
      <c r="P5" t="b">
        <f t="shared" si="1"/>
        <v>0</v>
      </c>
    </row>
    <row r="6" spans="1:16" x14ac:dyDescent="0.25">
      <c r="A6" t="s">
        <v>27</v>
      </c>
      <c r="C6" t="s">
        <v>28</v>
      </c>
      <c r="D6" t="s">
        <v>29</v>
      </c>
      <c r="E6">
        <v>53</v>
      </c>
      <c r="F6" t="s">
        <v>30</v>
      </c>
      <c r="G6">
        <v>600</v>
      </c>
      <c r="I6">
        <v>5</v>
      </c>
      <c r="N6" s="2">
        <v>293</v>
      </c>
      <c r="O6">
        <f t="shared" si="0"/>
        <v>175800</v>
      </c>
      <c r="P6" t="b">
        <f t="shared" si="1"/>
        <v>1</v>
      </c>
    </row>
    <row r="7" spans="1:16" x14ac:dyDescent="0.25">
      <c r="A7" t="s">
        <v>31</v>
      </c>
      <c r="C7" t="s">
        <v>28</v>
      </c>
      <c r="D7" t="s">
        <v>32</v>
      </c>
      <c r="E7">
        <v>44</v>
      </c>
      <c r="F7" t="s">
        <v>33</v>
      </c>
      <c r="G7">
        <v>1000</v>
      </c>
      <c r="H7">
        <v>54</v>
      </c>
      <c r="I7">
        <v>5</v>
      </c>
      <c r="K7">
        <v>1</v>
      </c>
      <c r="M7">
        <v>47</v>
      </c>
      <c r="N7" s="2">
        <v>457</v>
      </c>
      <c r="O7">
        <f t="shared" si="0"/>
        <v>457000</v>
      </c>
      <c r="P7" t="b">
        <f t="shared" si="1"/>
        <v>0</v>
      </c>
    </row>
    <row r="8" spans="1:16" x14ac:dyDescent="0.25">
      <c r="A8" t="s">
        <v>34</v>
      </c>
      <c r="B8" t="s">
        <v>35</v>
      </c>
      <c r="C8" t="s">
        <v>28</v>
      </c>
      <c r="D8" t="s">
        <v>36</v>
      </c>
      <c r="E8">
        <v>40</v>
      </c>
      <c r="F8" t="s">
        <v>37</v>
      </c>
      <c r="G8">
        <v>1350</v>
      </c>
      <c r="H8">
        <v>50</v>
      </c>
      <c r="I8">
        <v>5</v>
      </c>
      <c r="M8">
        <v>59</v>
      </c>
      <c r="N8" s="2">
        <v>890</v>
      </c>
      <c r="O8">
        <f t="shared" si="0"/>
        <v>1201500</v>
      </c>
      <c r="P8" t="b">
        <f t="shared" si="1"/>
        <v>1</v>
      </c>
    </row>
    <row r="9" spans="1:16" x14ac:dyDescent="0.25">
      <c r="A9" t="s">
        <v>38</v>
      </c>
      <c r="C9" t="s">
        <v>28</v>
      </c>
      <c r="D9" t="s">
        <v>29</v>
      </c>
      <c r="E9">
        <v>38</v>
      </c>
      <c r="F9" t="s">
        <v>39</v>
      </c>
      <c r="G9">
        <v>800</v>
      </c>
      <c r="I9">
        <v>6</v>
      </c>
      <c r="K9">
        <v>1</v>
      </c>
      <c r="N9" s="2">
        <v>91</v>
      </c>
      <c r="O9">
        <f t="shared" si="0"/>
        <v>72800</v>
      </c>
      <c r="P9" t="b">
        <f t="shared" si="1"/>
        <v>1</v>
      </c>
    </row>
    <row r="10" spans="1:16" x14ac:dyDescent="0.25">
      <c r="A10" t="s">
        <v>40</v>
      </c>
      <c r="C10" t="s">
        <v>41</v>
      </c>
      <c r="D10" t="s">
        <v>36</v>
      </c>
      <c r="E10">
        <v>8</v>
      </c>
      <c r="F10" t="s">
        <v>42</v>
      </c>
      <c r="G10">
        <v>700</v>
      </c>
      <c r="I10">
        <v>4</v>
      </c>
      <c r="M10">
        <v>118</v>
      </c>
      <c r="N10" s="2">
        <v>25</v>
      </c>
      <c r="O10">
        <f t="shared" si="0"/>
        <v>17500</v>
      </c>
      <c r="P10" t="b">
        <f t="shared" si="1"/>
        <v>0</v>
      </c>
    </row>
    <row r="11" spans="1:16" x14ac:dyDescent="0.25">
      <c r="A11" t="s">
        <v>43</v>
      </c>
      <c r="C11" t="s">
        <v>25</v>
      </c>
      <c r="D11" t="s">
        <v>25</v>
      </c>
      <c r="E11">
        <v>5</v>
      </c>
      <c r="F11" t="s">
        <v>44</v>
      </c>
      <c r="G11">
        <v>400</v>
      </c>
      <c r="I11">
        <v>3</v>
      </c>
      <c r="M11">
        <v>126</v>
      </c>
      <c r="N11" s="2">
        <v>76</v>
      </c>
      <c r="O11">
        <f t="shared" si="0"/>
        <v>30400</v>
      </c>
      <c r="P11" t="b">
        <f t="shared" si="1"/>
        <v>0</v>
      </c>
    </row>
    <row r="12" spans="1:16" x14ac:dyDescent="0.25">
      <c r="A12" t="s">
        <v>45</v>
      </c>
      <c r="C12" t="s">
        <v>25</v>
      </c>
      <c r="D12" t="s">
        <v>25</v>
      </c>
      <c r="E12">
        <v>28</v>
      </c>
      <c r="F12" t="s">
        <v>46</v>
      </c>
      <c r="G12">
        <v>900</v>
      </c>
      <c r="H12">
        <v>34</v>
      </c>
      <c r="I12">
        <v>3</v>
      </c>
      <c r="K12">
        <v>1</v>
      </c>
      <c r="M12">
        <v>83</v>
      </c>
      <c r="N12" s="2">
        <v>94</v>
      </c>
      <c r="O12">
        <f t="shared" si="0"/>
        <v>84600</v>
      </c>
      <c r="P12" t="b">
        <f t="shared" si="1"/>
        <v>0</v>
      </c>
    </row>
    <row r="13" spans="1:16" x14ac:dyDescent="0.25">
      <c r="A13" t="s">
        <v>47</v>
      </c>
      <c r="C13" t="s">
        <v>18</v>
      </c>
      <c r="D13" t="s">
        <v>48</v>
      </c>
      <c r="E13">
        <v>16</v>
      </c>
      <c r="F13" t="s">
        <v>49</v>
      </c>
      <c r="G13">
        <v>900</v>
      </c>
      <c r="H13">
        <v>44</v>
      </c>
      <c r="I13">
        <v>4</v>
      </c>
      <c r="M13">
        <v>167</v>
      </c>
      <c r="N13" s="2">
        <v>56</v>
      </c>
      <c r="O13">
        <f t="shared" si="0"/>
        <v>50400</v>
      </c>
      <c r="P13" t="b">
        <f t="shared" si="1"/>
        <v>0</v>
      </c>
    </row>
    <row r="14" spans="1:16" x14ac:dyDescent="0.25">
      <c r="A14" t="s">
        <v>50</v>
      </c>
      <c r="C14" t="s">
        <v>28</v>
      </c>
      <c r="D14" t="s">
        <v>29</v>
      </c>
      <c r="E14">
        <v>52</v>
      </c>
      <c r="F14" t="s">
        <v>51</v>
      </c>
      <c r="G14">
        <v>800</v>
      </c>
      <c r="I14">
        <v>6</v>
      </c>
      <c r="M14">
        <v>86</v>
      </c>
      <c r="N14" s="2">
        <v>780</v>
      </c>
      <c r="O14">
        <f t="shared" si="0"/>
        <v>624000</v>
      </c>
      <c r="P14" t="b">
        <f t="shared" si="1"/>
        <v>0</v>
      </c>
    </row>
    <row r="15" spans="1:16" x14ac:dyDescent="0.25">
      <c r="A15" t="s">
        <v>52</v>
      </c>
      <c r="B15" t="s">
        <v>53</v>
      </c>
      <c r="C15" t="s">
        <v>28</v>
      </c>
      <c r="D15" t="s">
        <v>29</v>
      </c>
      <c r="E15">
        <v>27</v>
      </c>
      <c r="F15" t="s">
        <v>54</v>
      </c>
      <c r="G15">
        <v>700</v>
      </c>
      <c r="I15">
        <v>5</v>
      </c>
      <c r="N15" s="2">
        <v>909</v>
      </c>
      <c r="O15">
        <f t="shared" si="0"/>
        <v>636300</v>
      </c>
      <c r="P15" t="b">
        <f t="shared" si="1"/>
        <v>0</v>
      </c>
    </row>
    <row r="16" spans="1:16" x14ac:dyDescent="0.25">
      <c r="A16" t="s">
        <v>55</v>
      </c>
      <c r="C16" t="s">
        <v>32</v>
      </c>
      <c r="D16" t="s">
        <v>32</v>
      </c>
      <c r="E16">
        <v>21</v>
      </c>
      <c r="F16" t="s">
        <v>56</v>
      </c>
      <c r="G16">
        <v>600</v>
      </c>
      <c r="H16">
        <v>10</v>
      </c>
      <c r="I16">
        <v>6</v>
      </c>
      <c r="M16">
        <v>56</v>
      </c>
      <c r="N16" s="2">
        <v>101</v>
      </c>
      <c r="O16">
        <f t="shared" si="0"/>
        <v>60600</v>
      </c>
      <c r="P16" t="b">
        <f t="shared" si="1"/>
        <v>0</v>
      </c>
    </row>
    <row r="17" spans="1:16" x14ac:dyDescent="0.25">
      <c r="A17" t="s">
        <v>57</v>
      </c>
      <c r="B17" t="s">
        <v>58</v>
      </c>
      <c r="C17" t="s">
        <v>28</v>
      </c>
      <c r="D17" t="s">
        <v>32</v>
      </c>
      <c r="E17">
        <v>16</v>
      </c>
      <c r="F17" t="s">
        <v>59</v>
      </c>
      <c r="G17">
        <v>600</v>
      </c>
      <c r="I17">
        <v>5</v>
      </c>
      <c r="N17" s="2">
        <v>102</v>
      </c>
      <c r="O17">
        <f t="shared" si="0"/>
        <v>61200</v>
      </c>
      <c r="P17" t="b">
        <f t="shared" si="1"/>
        <v>0</v>
      </c>
    </row>
    <row r="18" spans="1:16" x14ac:dyDescent="0.25">
      <c r="A18" t="s">
        <v>60</v>
      </c>
      <c r="C18" t="s">
        <v>25</v>
      </c>
      <c r="D18" t="s">
        <v>25</v>
      </c>
      <c r="E18">
        <v>27</v>
      </c>
      <c r="F18" t="s">
        <v>61</v>
      </c>
      <c r="G18">
        <v>700</v>
      </c>
      <c r="H18">
        <v>42</v>
      </c>
      <c r="I18">
        <v>5</v>
      </c>
      <c r="M18">
        <v>17</v>
      </c>
      <c r="N18" s="2">
        <v>39</v>
      </c>
      <c r="O18">
        <f t="shared" si="0"/>
        <v>27300</v>
      </c>
      <c r="P18" t="b">
        <f t="shared" si="1"/>
        <v>1</v>
      </c>
    </row>
    <row r="19" spans="1:16" x14ac:dyDescent="0.25">
      <c r="A19" t="s">
        <v>62</v>
      </c>
      <c r="C19" t="s">
        <v>25</v>
      </c>
      <c r="D19" t="s">
        <v>25</v>
      </c>
      <c r="E19">
        <v>5</v>
      </c>
      <c r="F19" t="s">
        <v>63</v>
      </c>
      <c r="G19">
        <v>1250</v>
      </c>
      <c r="H19">
        <v>34</v>
      </c>
      <c r="I19">
        <v>3</v>
      </c>
      <c r="M19">
        <v>137</v>
      </c>
      <c r="N19" s="2">
        <v>55</v>
      </c>
      <c r="O19">
        <f t="shared" si="0"/>
        <v>68750</v>
      </c>
      <c r="P19" t="b">
        <f t="shared" si="1"/>
        <v>0</v>
      </c>
    </row>
    <row r="20" spans="1:16" x14ac:dyDescent="0.25">
      <c r="A20" t="s">
        <v>64</v>
      </c>
      <c r="C20" t="s">
        <v>65</v>
      </c>
      <c r="D20" t="s">
        <v>19</v>
      </c>
      <c r="E20">
        <v>11</v>
      </c>
      <c r="F20" t="s">
        <v>66</v>
      </c>
      <c r="G20">
        <v>1100</v>
      </c>
      <c r="H20">
        <v>78</v>
      </c>
      <c r="I20">
        <v>5</v>
      </c>
      <c r="M20">
        <v>84</v>
      </c>
      <c r="N20" s="2">
        <v>49</v>
      </c>
      <c r="O20">
        <f t="shared" si="0"/>
        <v>53900</v>
      </c>
      <c r="P20" t="b">
        <f t="shared" si="1"/>
        <v>1</v>
      </c>
    </row>
    <row r="21" spans="1:16" x14ac:dyDescent="0.25">
      <c r="A21" t="s">
        <v>67</v>
      </c>
      <c r="B21" t="s">
        <v>68</v>
      </c>
      <c r="C21" t="s">
        <v>65</v>
      </c>
      <c r="D21" t="s">
        <v>69</v>
      </c>
      <c r="E21">
        <v>26</v>
      </c>
      <c r="F21" t="s">
        <v>70</v>
      </c>
      <c r="G21">
        <v>400</v>
      </c>
      <c r="H21">
        <v>71</v>
      </c>
      <c r="I21">
        <v>1</v>
      </c>
      <c r="M21">
        <v>39</v>
      </c>
      <c r="N21" s="2">
        <v>76</v>
      </c>
      <c r="O21">
        <f t="shared" si="0"/>
        <v>30400</v>
      </c>
      <c r="P21" t="b">
        <f t="shared" si="1"/>
        <v>1</v>
      </c>
    </row>
    <row r="22" spans="1:16" x14ac:dyDescent="0.25">
      <c r="A22" t="s">
        <v>71</v>
      </c>
      <c r="C22" t="s">
        <v>65</v>
      </c>
      <c r="D22" t="s">
        <v>69</v>
      </c>
      <c r="E22">
        <v>11</v>
      </c>
      <c r="F22" t="s">
        <v>72</v>
      </c>
      <c r="G22">
        <v>650</v>
      </c>
      <c r="H22">
        <v>72</v>
      </c>
      <c r="I22">
        <v>1</v>
      </c>
      <c r="M22">
        <v>6</v>
      </c>
      <c r="N22" s="2">
        <v>34</v>
      </c>
      <c r="O22">
        <f t="shared" si="0"/>
        <v>22100</v>
      </c>
      <c r="P22" t="b">
        <f t="shared" si="1"/>
        <v>0</v>
      </c>
    </row>
    <row r="23" spans="1:16" x14ac:dyDescent="0.25">
      <c r="A23" t="s">
        <v>73</v>
      </c>
      <c r="C23" t="s">
        <v>32</v>
      </c>
      <c r="D23" t="s">
        <v>32</v>
      </c>
      <c r="E23">
        <v>23</v>
      </c>
      <c r="F23" t="s">
        <v>74</v>
      </c>
      <c r="G23">
        <v>1300</v>
      </c>
      <c r="H23">
        <v>34</v>
      </c>
      <c r="I23">
        <v>4</v>
      </c>
      <c r="M23">
        <v>125</v>
      </c>
      <c r="N23" s="2">
        <v>50</v>
      </c>
      <c r="O23">
        <f t="shared" si="0"/>
        <v>65000</v>
      </c>
      <c r="P23" t="b">
        <f t="shared" si="1"/>
        <v>0</v>
      </c>
    </row>
    <row r="24" spans="1:16" x14ac:dyDescent="0.25">
      <c r="A24" t="s">
        <v>75</v>
      </c>
      <c r="C24" t="s">
        <v>32</v>
      </c>
      <c r="D24" t="s">
        <v>32</v>
      </c>
      <c r="E24">
        <v>50</v>
      </c>
      <c r="F24" t="s">
        <v>76</v>
      </c>
      <c r="G24">
        <v>1350</v>
      </c>
      <c r="I24">
        <v>5</v>
      </c>
      <c r="M24">
        <v>141</v>
      </c>
      <c r="N24" s="2">
        <v>23</v>
      </c>
      <c r="O24">
        <f t="shared" si="0"/>
        <v>31050</v>
      </c>
      <c r="P24" t="b">
        <f t="shared" si="1"/>
        <v>0</v>
      </c>
    </row>
    <row r="25" spans="1:16" x14ac:dyDescent="0.25">
      <c r="A25" t="s">
        <v>77</v>
      </c>
      <c r="C25" t="s">
        <v>25</v>
      </c>
      <c r="D25" t="s">
        <v>25</v>
      </c>
      <c r="E25">
        <v>9</v>
      </c>
      <c r="F25" t="s">
        <v>78</v>
      </c>
      <c r="G25">
        <v>1900</v>
      </c>
      <c r="H25">
        <v>40</v>
      </c>
      <c r="I25">
        <v>3</v>
      </c>
      <c r="M25">
        <v>151</v>
      </c>
      <c r="N25" s="2">
        <v>45</v>
      </c>
      <c r="O25">
        <f t="shared" si="0"/>
        <v>85500</v>
      </c>
      <c r="P25" t="b">
        <f t="shared" si="1"/>
        <v>1</v>
      </c>
    </row>
    <row r="26" spans="1:16" x14ac:dyDescent="0.25">
      <c r="A26" t="s">
        <v>79</v>
      </c>
      <c r="B26" t="s">
        <v>80</v>
      </c>
      <c r="C26" t="s">
        <v>32</v>
      </c>
      <c r="D26" t="s">
        <v>32</v>
      </c>
      <c r="E26">
        <v>32</v>
      </c>
      <c r="F26" t="s">
        <v>81</v>
      </c>
      <c r="G26">
        <v>1300</v>
      </c>
      <c r="H26">
        <v>15</v>
      </c>
      <c r="I26">
        <v>6</v>
      </c>
      <c r="M26">
        <v>120</v>
      </c>
      <c r="N26" s="2">
        <v>33</v>
      </c>
      <c r="O26">
        <f t="shared" si="0"/>
        <v>42900</v>
      </c>
      <c r="P26" t="b">
        <f t="shared" si="1"/>
        <v>0</v>
      </c>
    </row>
    <row r="27" spans="1:16" x14ac:dyDescent="0.25">
      <c r="A27" t="s">
        <v>82</v>
      </c>
      <c r="C27" t="s">
        <v>32</v>
      </c>
      <c r="D27" t="s">
        <v>32</v>
      </c>
      <c r="E27">
        <v>28</v>
      </c>
      <c r="F27" t="s">
        <v>83</v>
      </c>
      <c r="G27">
        <v>650</v>
      </c>
      <c r="I27">
        <v>5</v>
      </c>
      <c r="N27" s="2">
        <v>53</v>
      </c>
      <c r="O27">
        <f t="shared" si="0"/>
        <v>34450</v>
      </c>
      <c r="P27" t="b">
        <f t="shared" si="1"/>
        <v>0</v>
      </c>
    </row>
    <row r="28" spans="1:16" x14ac:dyDescent="0.25">
      <c r="A28" t="s">
        <v>84</v>
      </c>
      <c r="B28" t="s">
        <v>85</v>
      </c>
      <c r="C28" t="s">
        <v>32</v>
      </c>
      <c r="D28" t="s">
        <v>32</v>
      </c>
      <c r="E28">
        <v>27</v>
      </c>
      <c r="F28" t="s">
        <v>86</v>
      </c>
      <c r="G28">
        <v>700</v>
      </c>
      <c r="I28">
        <v>6</v>
      </c>
      <c r="M28">
        <v>44</v>
      </c>
      <c r="N28" s="2">
        <v>87</v>
      </c>
      <c r="O28">
        <f t="shared" si="0"/>
        <v>60900</v>
      </c>
      <c r="P28" t="b">
        <f t="shared" si="1"/>
        <v>0</v>
      </c>
    </row>
    <row r="29" spans="1:16" x14ac:dyDescent="0.25">
      <c r="A29" t="s">
        <v>87</v>
      </c>
      <c r="C29" t="s">
        <v>32</v>
      </c>
      <c r="D29" t="s">
        <v>32</v>
      </c>
      <c r="E29">
        <v>34</v>
      </c>
      <c r="F29" t="s">
        <v>88</v>
      </c>
      <c r="G29">
        <v>1350</v>
      </c>
      <c r="H29">
        <v>14</v>
      </c>
      <c r="I29">
        <v>6</v>
      </c>
      <c r="M29">
        <v>103</v>
      </c>
      <c r="N29" s="2">
        <v>67</v>
      </c>
      <c r="O29">
        <f t="shared" si="0"/>
        <v>90450</v>
      </c>
      <c r="P29" t="b">
        <f t="shared" si="1"/>
        <v>0</v>
      </c>
    </row>
    <row r="30" spans="1:16" x14ac:dyDescent="0.25">
      <c r="A30" t="s">
        <v>89</v>
      </c>
      <c r="C30" t="s">
        <v>28</v>
      </c>
      <c r="D30" t="s">
        <v>29</v>
      </c>
      <c r="E30">
        <v>44</v>
      </c>
      <c r="F30" t="s">
        <v>90</v>
      </c>
      <c r="G30">
        <v>900</v>
      </c>
      <c r="H30">
        <v>22</v>
      </c>
      <c r="I30">
        <v>5</v>
      </c>
      <c r="M30">
        <v>25</v>
      </c>
      <c r="N30" s="2">
        <v>98</v>
      </c>
      <c r="O30">
        <f t="shared" si="0"/>
        <v>88200</v>
      </c>
      <c r="P30" t="b">
        <f t="shared" si="1"/>
        <v>1</v>
      </c>
    </row>
    <row r="31" spans="1:16" x14ac:dyDescent="0.25">
      <c r="A31" t="s">
        <v>91</v>
      </c>
      <c r="C31" t="s">
        <v>41</v>
      </c>
      <c r="D31" t="s">
        <v>15</v>
      </c>
      <c r="E31">
        <v>4</v>
      </c>
      <c r="F31" t="s">
        <v>92</v>
      </c>
      <c r="G31">
        <v>850</v>
      </c>
      <c r="H31">
        <v>45</v>
      </c>
      <c r="I31">
        <v>3</v>
      </c>
      <c r="M31">
        <v>46</v>
      </c>
      <c r="N31" s="2">
        <v>104</v>
      </c>
      <c r="O31">
        <f t="shared" si="0"/>
        <v>88400</v>
      </c>
      <c r="P31" t="b">
        <f t="shared" si="1"/>
        <v>1</v>
      </c>
    </row>
    <row r="32" spans="1:16" x14ac:dyDescent="0.25">
      <c r="A32" t="s">
        <v>93</v>
      </c>
      <c r="C32" t="s">
        <v>65</v>
      </c>
      <c r="D32" t="s">
        <v>69</v>
      </c>
      <c r="E32">
        <v>55</v>
      </c>
      <c r="F32" t="s">
        <v>94</v>
      </c>
      <c r="G32">
        <v>350</v>
      </c>
      <c r="H32">
        <v>44</v>
      </c>
      <c r="I32">
        <v>3</v>
      </c>
      <c r="M32">
        <v>130</v>
      </c>
      <c r="N32" s="2">
        <v>542</v>
      </c>
      <c r="O32">
        <f t="shared" si="0"/>
        <v>189700</v>
      </c>
      <c r="P32" t="b">
        <f t="shared" si="1"/>
        <v>0</v>
      </c>
    </row>
    <row r="33" spans="1:16" x14ac:dyDescent="0.25">
      <c r="A33" t="s">
        <v>95</v>
      </c>
      <c r="C33" t="s">
        <v>18</v>
      </c>
      <c r="D33" t="s">
        <v>48</v>
      </c>
      <c r="E33">
        <v>32</v>
      </c>
      <c r="F33" t="s">
        <v>96</v>
      </c>
      <c r="G33">
        <v>1500</v>
      </c>
      <c r="H33">
        <v>7</v>
      </c>
      <c r="I33">
        <v>3</v>
      </c>
      <c r="M33">
        <v>1</v>
      </c>
      <c r="N33" s="2">
        <v>123</v>
      </c>
      <c r="O33">
        <f t="shared" si="0"/>
        <v>184500</v>
      </c>
      <c r="P33" t="b">
        <f t="shared" si="1"/>
        <v>1</v>
      </c>
    </row>
    <row r="34" spans="1:16" x14ac:dyDescent="0.25">
      <c r="A34" t="s">
        <v>97</v>
      </c>
      <c r="C34" t="s">
        <v>65</v>
      </c>
      <c r="D34" t="s">
        <v>69</v>
      </c>
      <c r="E34">
        <v>32</v>
      </c>
      <c r="F34" t="s">
        <v>98</v>
      </c>
      <c r="G34">
        <v>400</v>
      </c>
      <c r="I34">
        <v>3</v>
      </c>
      <c r="N34" s="2">
        <v>105</v>
      </c>
      <c r="O34">
        <f t="shared" si="0"/>
        <v>42000</v>
      </c>
      <c r="P34" t="b">
        <f t="shared" si="1"/>
        <v>0</v>
      </c>
    </row>
    <row r="35" spans="1:16" x14ac:dyDescent="0.25">
      <c r="A35" t="s">
        <v>99</v>
      </c>
      <c r="C35" t="s">
        <v>28</v>
      </c>
      <c r="D35" t="s">
        <v>29</v>
      </c>
      <c r="E35">
        <v>51</v>
      </c>
      <c r="F35" t="s">
        <v>100</v>
      </c>
      <c r="G35">
        <v>2150</v>
      </c>
      <c r="I35">
        <v>6</v>
      </c>
      <c r="M35">
        <v>116</v>
      </c>
      <c r="N35" s="2">
        <v>107</v>
      </c>
      <c r="O35">
        <f t="shared" si="0"/>
        <v>230050</v>
      </c>
      <c r="P35" t="b">
        <f t="shared" si="1"/>
        <v>0</v>
      </c>
    </row>
    <row r="36" spans="1:16" x14ac:dyDescent="0.25">
      <c r="A36" t="s">
        <v>101</v>
      </c>
      <c r="C36" t="s">
        <v>65</v>
      </c>
      <c r="D36" t="s">
        <v>69</v>
      </c>
      <c r="E36">
        <v>46</v>
      </c>
      <c r="F36" t="s">
        <v>102</v>
      </c>
      <c r="G36">
        <v>1000</v>
      </c>
      <c r="H36">
        <v>74</v>
      </c>
      <c r="I36">
        <v>1</v>
      </c>
      <c r="M36">
        <v>50</v>
      </c>
      <c r="N36" s="2">
        <v>891</v>
      </c>
      <c r="O36">
        <f t="shared" si="0"/>
        <v>891000</v>
      </c>
      <c r="P36" t="b">
        <f t="shared" si="1"/>
        <v>1</v>
      </c>
    </row>
    <row r="37" spans="1:16" x14ac:dyDescent="0.25">
      <c r="A37" t="s">
        <v>103</v>
      </c>
      <c r="C37" t="s">
        <v>18</v>
      </c>
      <c r="D37" t="s">
        <v>48</v>
      </c>
      <c r="E37">
        <v>18</v>
      </c>
      <c r="F37" t="s">
        <v>104</v>
      </c>
      <c r="G37">
        <v>700</v>
      </c>
      <c r="I37">
        <v>4</v>
      </c>
      <c r="N37" s="2">
        <v>397</v>
      </c>
      <c r="O37">
        <f t="shared" si="0"/>
        <v>277900</v>
      </c>
      <c r="P37" t="b">
        <f t="shared" si="1"/>
        <v>0</v>
      </c>
    </row>
    <row r="38" spans="1:16" x14ac:dyDescent="0.25">
      <c r="A38" t="s">
        <v>105</v>
      </c>
      <c r="B38" t="s">
        <v>106</v>
      </c>
      <c r="C38" t="s">
        <v>65</v>
      </c>
      <c r="D38" t="s">
        <v>69</v>
      </c>
      <c r="E38">
        <v>28</v>
      </c>
      <c r="F38" t="s">
        <v>107</v>
      </c>
      <c r="G38">
        <v>550</v>
      </c>
      <c r="I38">
        <v>1</v>
      </c>
      <c r="M38">
        <v>132</v>
      </c>
      <c r="N38" s="2">
        <v>675</v>
      </c>
      <c r="O38">
        <f t="shared" si="0"/>
        <v>371250</v>
      </c>
      <c r="P38" t="b">
        <f t="shared" si="1"/>
        <v>0</v>
      </c>
    </row>
    <row r="39" spans="1:16" x14ac:dyDescent="0.25">
      <c r="A39" t="s">
        <v>108</v>
      </c>
      <c r="C39" t="s">
        <v>28</v>
      </c>
      <c r="D39" t="s">
        <v>29</v>
      </c>
      <c r="E39">
        <v>80</v>
      </c>
      <c r="F39" t="s">
        <v>109</v>
      </c>
      <c r="G39">
        <v>1750</v>
      </c>
      <c r="I39">
        <v>6</v>
      </c>
      <c r="M39">
        <v>124</v>
      </c>
      <c r="N39" s="2">
        <v>393</v>
      </c>
      <c r="O39">
        <f t="shared" si="0"/>
        <v>687750</v>
      </c>
      <c r="P39" t="b">
        <f t="shared" si="1"/>
        <v>0</v>
      </c>
    </row>
    <row r="40" spans="1:16" x14ac:dyDescent="0.25">
      <c r="A40" t="s">
        <v>110</v>
      </c>
      <c r="C40" t="s">
        <v>28</v>
      </c>
      <c r="D40" t="s">
        <v>15</v>
      </c>
      <c r="E40">
        <v>3</v>
      </c>
      <c r="F40" t="s">
        <v>111</v>
      </c>
      <c r="G40">
        <v>1350</v>
      </c>
      <c r="I40">
        <v>2</v>
      </c>
      <c r="N40" s="2">
        <v>215</v>
      </c>
      <c r="O40">
        <f t="shared" si="0"/>
        <v>290250</v>
      </c>
      <c r="P40" t="b">
        <f t="shared" si="1"/>
        <v>0</v>
      </c>
    </row>
    <row r="41" spans="1:16" x14ac:dyDescent="0.25">
      <c r="A41" t="s">
        <v>112</v>
      </c>
      <c r="C41" t="s">
        <v>32</v>
      </c>
      <c r="D41" t="s">
        <v>32</v>
      </c>
      <c r="E41">
        <v>17</v>
      </c>
      <c r="F41" t="s">
        <v>113</v>
      </c>
      <c r="G41">
        <v>700</v>
      </c>
      <c r="H41">
        <v>1</v>
      </c>
      <c r="I41">
        <v>6</v>
      </c>
      <c r="M41">
        <v>38</v>
      </c>
      <c r="N41" s="2">
        <v>107</v>
      </c>
      <c r="O41">
        <f t="shared" si="0"/>
        <v>74900</v>
      </c>
      <c r="P41" t="b">
        <f t="shared" si="1"/>
        <v>0</v>
      </c>
    </row>
    <row r="42" spans="1:16" x14ac:dyDescent="0.25">
      <c r="A42" t="s">
        <v>114</v>
      </c>
      <c r="C42" t="s">
        <v>25</v>
      </c>
      <c r="D42" t="s">
        <v>25</v>
      </c>
      <c r="E42">
        <v>7</v>
      </c>
      <c r="F42" t="s">
        <v>115</v>
      </c>
      <c r="G42">
        <v>1300</v>
      </c>
      <c r="H42">
        <v>30</v>
      </c>
      <c r="I42">
        <v>4</v>
      </c>
      <c r="M42">
        <v>92</v>
      </c>
      <c r="N42" s="2">
        <v>110</v>
      </c>
      <c r="O42">
        <f t="shared" si="0"/>
        <v>143000</v>
      </c>
      <c r="P42" t="b">
        <f t="shared" si="1"/>
        <v>1</v>
      </c>
    </row>
    <row r="43" spans="1:16" x14ac:dyDescent="0.25">
      <c r="A43" t="s">
        <v>116</v>
      </c>
      <c r="C43" t="s">
        <v>65</v>
      </c>
      <c r="D43" t="s">
        <v>19</v>
      </c>
      <c r="E43">
        <v>41</v>
      </c>
      <c r="F43" t="s">
        <v>117</v>
      </c>
      <c r="G43">
        <v>1100</v>
      </c>
      <c r="H43">
        <v>75</v>
      </c>
      <c r="I43">
        <v>1</v>
      </c>
      <c r="M43">
        <v>102</v>
      </c>
      <c r="N43" s="2">
        <v>25</v>
      </c>
      <c r="O43">
        <f t="shared" si="0"/>
        <v>27500</v>
      </c>
      <c r="P43" t="b">
        <f t="shared" si="1"/>
        <v>0</v>
      </c>
    </row>
    <row r="44" spans="1:16" x14ac:dyDescent="0.25">
      <c r="A44" t="s">
        <v>118</v>
      </c>
      <c r="B44" t="s">
        <v>119</v>
      </c>
      <c r="C44" t="s">
        <v>41</v>
      </c>
      <c r="D44" t="s">
        <v>15</v>
      </c>
      <c r="E44">
        <v>9</v>
      </c>
      <c r="F44" t="s">
        <v>120</v>
      </c>
      <c r="G44">
        <v>750</v>
      </c>
      <c r="H44">
        <v>54</v>
      </c>
      <c r="I44">
        <v>3</v>
      </c>
      <c r="M44">
        <v>21</v>
      </c>
      <c r="N44" s="2">
        <v>35</v>
      </c>
      <c r="O44">
        <f t="shared" si="0"/>
        <v>26250</v>
      </c>
      <c r="P44" t="b">
        <f t="shared" si="1"/>
        <v>1</v>
      </c>
    </row>
    <row r="45" spans="1:16" x14ac:dyDescent="0.25">
      <c r="A45" t="s">
        <v>121</v>
      </c>
      <c r="C45" t="s">
        <v>32</v>
      </c>
      <c r="D45" t="s">
        <v>32</v>
      </c>
      <c r="E45">
        <v>42</v>
      </c>
      <c r="F45" t="s">
        <v>122</v>
      </c>
      <c r="G45">
        <v>1750</v>
      </c>
      <c r="H45">
        <v>29</v>
      </c>
      <c r="I45">
        <v>5</v>
      </c>
      <c r="M45">
        <v>85</v>
      </c>
      <c r="N45" s="2">
        <v>15</v>
      </c>
      <c r="O45">
        <f t="shared" si="0"/>
        <v>26250</v>
      </c>
      <c r="P45" t="b">
        <f t="shared" si="1"/>
        <v>0</v>
      </c>
    </row>
    <row r="46" spans="1:16" x14ac:dyDescent="0.25">
      <c r="A46" t="s">
        <v>123</v>
      </c>
      <c r="C46" t="s">
        <v>28</v>
      </c>
      <c r="D46" t="s">
        <v>29</v>
      </c>
      <c r="E46">
        <v>30</v>
      </c>
      <c r="F46" t="s">
        <v>124</v>
      </c>
      <c r="G46">
        <v>900</v>
      </c>
      <c r="H46">
        <v>49</v>
      </c>
      <c r="I46">
        <v>5</v>
      </c>
      <c r="M46">
        <v>11</v>
      </c>
      <c r="N46" s="2">
        <v>5</v>
      </c>
      <c r="O46">
        <f t="shared" si="0"/>
        <v>4500</v>
      </c>
      <c r="P46" t="b">
        <f t="shared" si="1"/>
        <v>0</v>
      </c>
    </row>
    <row r="47" spans="1:16" x14ac:dyDescent="0.25">
      <c r="A47" t="s">
        <v>125</v>
      </c>
      <c r="C47" t="s">
        <v>18</v>
      </c>
      <c r="D47" t="s">
        <v>48</v>
      </c>
      <c r="E47">
        <v>15</v>
      </c>
      <c r="F47" t="s">
        <v>126</v>
      </c>
      <c r="G47">
        <v>900</v>
      </c>
      <c r="I47">
        <v>3</v>
      </c>
      <c r="M47">
        <v>98</v>
      </c>
      <c r="N47" s="2">
        <v>100</v>
      </c>
      <c r="O47">
        <f t="shared" si="0"/>
        <v>90000</v>
      </c>
      <c r="P47" t="b">
        <f t="shared" si="1"/>
        <v>0</v>
      </c>
    </row>
    <row r="48" spans="1:16" x14ac:dyDescent="0.25">
      <c r="A48" t="s">
        <v>127</v>
      </c>
      <c r="C48" t="s">
        <v>32</v>
      </c>
      <c r="D48" t="s">
        <v>48</v>
      </c>
      <c r="E48">
        <v>35</v>
      </c>
      <c r="F48" t="s">
        <v>128</v>
      </c>
      <c r="G48">
        <v>1100</v>
      </c>
      <c r="H48">
        <v>30</v>
      </c>
      <c r="I48">
        <v>6</v>
      </c>
      <c r="M48">
        <v>127</v>
      </c>
      <c r="N48" s="2">
        <v>107</v>
      </c>
      <c r="O48">
        <f t="shared" si="0"/>
        <v>117700</v>
      </c>
      <c r="P48" t="b">
        <f t="shared" si="1"/>
        <v>0</v>
      </c>
    </row>
    <row r="49" spans="1:16" x14ac:dyDescent="0.25">
      <c r="A49" t="s">
        <v>129</v>
      </c>
      <c r="C49" t="s">
        <v>18</v>
      </c>
      <c r="D49" t="s">
        <v>48</v>
      </c>
      <c r="E49">
        <v>17</v>
      </c>
      <c r="F49" t="s">
        <v>130</v>
      </c>
      <c r="G49">
        <v>750</v>
      </c>
      <c r="H49">
        <v>19</v>
      </c>
      <c r="I49">
        <v>3</v>
      </c>
      <c r="M49">
        <v>26</v>
      </c>
      <c r="N49" s="2">
        <v>109</v>
      </c>
      <c r="O49">
        <f t="shared" si="0"/>
        <v>81750</v>
      </c>
      <c r="P49" t="b">
        <f t="shared" si="1"/>
        <v>0</v>
      </c>
    </row>
    <row r="50" spans="1:16" x14ac:dyDescent="0.25">
      <c r="A50" t="s">
        <v>131</v>
      </c>
      <c r="B50" t="s">
        <v>132</v>
      </c>
      <c r="C50" t="s">
        <v>14</v>
      </c>
      <c r="D50" t="s">
        <v>15</v>
      </c>
      <c r="E50">
        <v>4</v>
      </c>
      <c r="F50" t="s">
        <v>133</v>
      </c>
      <c r="G50">
        <v>900</v>
      </c>
      <c r="I50">
        <v>3</v>
      </c>
      <c r="M50">
        <v>94</v>
      </c>
      <c r="N50" s="2">
        <v>895</v>
      </c>
      <c r="O50">
        <f t="shared" si="0"/>
        <v>805500</v>
      </c>
      <c r="P50" t="b">
        <f t="shared" si="1"/>
        <v>0</v>
      </c>
    </row>
    <row r="51" spans="1:16" x14ac:dyDescent="0.25">
      <c r="A51" t="s">
        <v>134</v>
      </c>
      <c r="B51" t="s">
        <v>135</v>
      </c>
      <c r="C51" t="s">
        <v>25</v>
      </c>
      <c r="D51" t="s">
        <v>25</v>
      </c>
      <c r="E51">
        <v>28</v>
      </c>
      <c r="F51" t="s">
        <v>136</v>
      </c>
      <c r="G51">
        <v>1350</v>
      </c>
      <c r="H51">
        <v>66</v>
      </c>
      <c r="I51">
        <v>6</v>
      </c>
      <c r="M51">
        <v>60</v>
      </c>
      <c r="N51" s="2">
        <v>576</v>
      </c>
      <c r="O51">
        <f t="shared" si="0"/>
        <v>777600</v>
      </c>
      <c r="P51" t="b">
        <f t="shared" si="1"/>
        <v>0</v>
      </c>
    </row>
    <row r="52" spans="1:16" x14ac:dyDescent="0.25">
      <c r="A52" t="s">
        <v>137</v>
      </c>
      <c r="B52" t="s">
        <v>138</v>
      </c>
      <c r="C52" t="s">
        <v>28</v>
      </c>
      <c r="D52" t="s">
        <v>29</v>
      </c>
      <c r="E52">
        <v>55</v>
      </c>
      <c r="F52" t="s">
        <v>139</v>
      </c>
      <c r="G52">
        <v>1350</v>
      </c>
      <c r="H52">
        <v>69</v>
      </c>
      <c r="I52">
        <v>6</v>
      </c>
      <c r="J52">
        <v>1</v>
      </c>
      <c r="M52">
        <v>51</v>
      </c>
      <c r="N52" s="2">
        <v>300</v>
      </c>
      <c r="O52">
        <f t="shared" si="0"/>
        <v>405000</v>
      </c>
      <c r="P52" t="b">
        <f t="shared" si="1"/>
        <v>0</v>
      </c>
    </row>
    <row r="53" spans="1:16" x14ac:dyDescent="0.25">
      <c r="A53" t="s">
        <v>140</v>
      </c>
      <c r="B53" t="s">
        <v>141</v>
      </c>
      <c r="C53" t="s">
        <v>25</v>
      </c>
      <c r="D53" t="s">
        <v>25</v>
      </c>
      <c r="E53">
        <v>7</v>
      </c>
      <c r="F53" t="s">
        <v>142</v>
      </c>
      <c r="G53">
        <v>850</v>
      </c>
      <c r="H53">
        <v>35</v>
      </c>
      <c r="I53">
        <v>4</v>
      </c>
      <c r="M53">
        <v>69</v>
      </c>
      <c r="N53" s="2">
        <v>115</v>
      </c>
      <c r="O53">
        <f t="shared" si="0"/>
        <v>97750</v>
      </c>
      <c r="P53" t="b">
        <f t="shared" si="1"/>
        <v>0</v>
      </c>
    </row>
    <row r="54" spans="1:16" x14ac:dyDescent="0.25">
      <c r="A54" t="s">
        <v>143</v>
      </c>
      <c r="C54" t="s">
        <v>32</v>
      </c>
      <c r="D54" t="s">
        <v>19</v>
      </c>
      <c r="E54">
        <v>21</v>
      </c>
      <c r="F54" t="s">
        <v>144</v>
      </c>
      <c r="G54">
        <v>1000</v>
      </c>
      <c r="I54">
        <v>3</v>
      </c>
      <c r="M54">
        <v>175</v>
      </c>
      <c r="N54" s="2">
        <v>110</v>
      </c>
      <c r="O54">
        <f t="shared" si="0"/>
        <v>110000</v>
      </c>
      <c r="P54" t="b">
        <f t="shared" si="1"/>
        <v>0</v>
      </c>
    </row>
    <row r="55" spans="1:16" x14ac:dyDescent="0.25">
      <c r="A55" t="s">
        <v>145</v>
      </c>
      <c r="C55" t="s">
        <v>28</v>
      </c>
      <c r="D55" t="s">
        <v>29</v>
      </c>
      <c r="E55">
        <v>47</v>
      </c>
      <c r="F55" t="s">
        <v>146</v>
      </c>
      <c r="G55">
        <v>1750</v>
      </c>
      <c r="I55">
        <v>6</v>
      </c>
      <c r="M55">
        <v>37</v>
      </c>
      <c r="N55" s="2">
        <v>11</v>
      </c>
      <c r="O55">
        <f t="shared" si="0"/>
        <v>19250</v>
      </c>
      <c r="P55" t="b">
        <f t="shared" si="1"/>
        <v>0</v>
      </c>
    </row>
    <row r="56" spans="1:16" x14ac:dyDescent="0.25">
      <c r="A56" t="s">
        <v>147</v>
      </c>
      <c r="D56" t="s">
        <v>19</v>
      </c>
      <c r="E56">
        <v>18</v>
      </c>
      <c r="F56" t="s">
        <v>148</v>
      </c>
      <c r="G56">
        <v>900</v>
      </c>
      <c r="I56">
        <v>3</v>
      </c>
      <c r="N56" s="2">
        <v>103</v>
      </c>
      <c r="O56">
        <f t="shared" si="0"/>
        <v>92700</v>
      </c>
      <c r="P56" t="b">
        <f t="shared" si="1"/>
        <v>0</v>
      </c>
    </row>
    <row r="57" spans="1:16" x14ac:dyDescent="0.25">
      <c r="A57" t="s">
        <v>149</v>
      </c>
      <c r="C57" t="s">
        <v>32</v>
      </c>
      <c r="D57" t="s">
        <v>32</v>
      </c>
      <c r="E57">
        <v>27</v>
      </c>
      <c r="F57" t="s">
        <v>150</v>
      </c>
      <c r="G57">
        <v>400</v>
      </c>
      <c r="I57">
        <v>6</v>
      </c>
      <c r="N57" s="2">
        <v>178</v>
      </c>
      <c r="O57">
        <f t="shared" si="0"/>
        <v>71200</v>
      </c>
      <c r="P57" t="b">
        <f t="shared" si="1"/>
        <v>0</v>
      </c>
    </row>
    <row r="58" spans="1:16" x14ac:dyDescent="0.25">
      <c r="A58" t="s">
        <v>151</v>
      </c>
      <c r="C58" t="s">
        <v>32</v>
      </c>
      <c r="D58" t="s">
        <v>32</v>
      </c>
      <c r="E58">
        <v>21</v>
      </c>
      <c r="F58" t="s">
        <v>56</v>
      </c>
      <c r="G58">
        <v>600</v>
      </c>
      <c r="H58">
        <v>10</v>
      </c>
      <c r="I58">
        <v>6</v>
      </c>
      <c r="M58">
        <v>56</v>
      </c>
      <c r="N58" s="2">
        <v>209</v>
      </c>
      <c r="O58">
        <f t="shared" si="0"/>
        <v>125400</v>
      </c>
      <c r="P58" t="b">
        <f t="shared" si="1"/>
        <v>0</v>
      </c>
    </row>
    <row r="59" spans="1:16" x14ac:dyDescent="0.25">
      <c r="A59" t="s">
        <v>152</v>
      </c>
      <c r="C59" t="s">
        <v>28</v>
      </c>
      <c r="D59" t="s">
        <v>29</v>
      </c>
      <c r="E59">
        <v>63</v>
      </c>
      <c r="F59" t="s">
        <v>153</v>
      </c>
      <c r="G59">
        <v>1750</v>
      </c>
      <c r="I59">
        <v>6</v>
      </c>
      <c r="N59" s="2">
        <v>315</v>
      </c>
      <c r="O59">
        <f t="shared" si="0"/>
        <v>551250</v>
      </c>
      <c r="P59" t="b">
        <f t="shared" si="1"/>
        <v>0</v>
      </c>
    </row>
    <row r="60" spans="1:16" x14ac:dyDescent="0.25">
      <c r="A60" t="s">
        <v>154</v>
      </c>
      <c r="C60" t="s">
        <v>14</v>
      </c>
      <c r="D60" t="s">
        <v>15</v>
      </c>
      <c r="E60">
        <v>7</v>
      </c>
      <c r="F60" t="s">
        <v>155</v>
      </c>
      <c r="G60">
        <v>1350</v>
      </c>
      <c r="H60">
        <v>44</v>
      </c>
      <c r="I60">
        <v>2</v>
      </c>
      <c r="M60">
        <v>19</v>
      </c>
      <c r="N60" s="2">
        <v>25</v>
      </c>
      <c r="O60">
        <f t="shared" si="0"/>
        <v>33750</v>
      </c>
      <c r="P60" t="b">
        <f t="shared" si="1"/>
        <v>1</v>
      </c>
    </row>
    <row r="61" spans="1:16" x14ac:dyDescent="0.25">
      <c r="A61" t="s">
        <v>156</v>
      </c>
      <c r="C61" t="s">
        <v>18</v>
      </c>
      <c r="D61" t="s">
        <v>48</v>
      </c>
      <c r="E61">
        <v>33</v>
      </c>
      <c r="F61" t="s">
        <v>157</v>
      </c>
      <c r="G61">
        <v>800</v>
      </c>
      <c r="H61">
        <v>27</v>
      </c>
      <c r="I61">
        <v>3</v>
      </c>
      <c r="M61">
        <v>43</v>
      </c>
      <c r="N61" s="2">
        <v>89</v>
      </c>
      <c r="O61">
        <f t="shared" si="0"/>
        <v>71200</v>
      </c>
      <c r="P61" t="b">
        <f t="shared" si="1"/>
        <v>1</v>
      </c>
    </row>
    <row r="62" spans="1:16" x14ac:dyDescent="0.25">
      <c r="A62" t="s">
        <v>158</v>
      </c>
      <c r="C62" t="s">
        <v>14</v>
      </c>
      <c r="D62" t="s">
        <v>15</v>
      </c>
      <c r="E62">
        <v>2</v>
      </c>
      <c r="F62" t="s">
        <v>159</v>
      </c>
      <c r="G62">
        <v>700</v>
      </c>
      <c r="H62">
        <v>67</v>
      </c>
      <c r="I62">
        <v>2</v>
      </c>
      <c r="M62">
        <v>32</v>
      </c>
      <c r="N62" s="2">
        <v>72</v>
      </c>
      <c r="O62">
        <f t="shared" si="0"/>
        <v>50400</v>
      </c>
      <c r="P62" t="b">
        <f t="shared" si="1"/>
        <v>0</v>
      </c>
    </row>
    <row r="63" spans="1:16" x14ac:dyDescent="0.25">
      <c r="A63" t="s">
        <v>160</v>
      </c>
      <c r="C63" t="s">
        <v>14</v>
      </c>
      <c r="D63" t="s">
        <v>15</v>
      </c>
      <c r="E63">
        <v>4</v>
      </c>
      <c r="F63" t="s">
        <v>161</v>
      </c>
      <c r="G63">
        <v>900</v>
      </c>
      <c r="H63">
        <v>61</v>
      </c>
      <c r="I63">
        <v>2</v>
      </c>
      <c r="M63">
        <v>79</v>
      </c>
      <c r="N63" s="2">
        <v>81</v>
      </c>
      <c r="O63">
        <f t="shared" si="0"/>
        <v>72900</v>
      </c>
      <c r="P63" t="b">
        <f t="shared" si="1"/>
        <v>1</v>
      </c>
    </row>
    <row r="64" spans="1:16" x14ac:dyDescent="0.25">
      <c r="A64" t="s">
        <v>162</v>
      </c>
      <c r="C64" t="s">
        <v>28</v>
      </c>
      <c r="D64" t="s">
        <v>36</v>
      </c>
      <c r="E64">
        <v>25</v>
      </c>
      <c r="F64" t="s">
        <v>163</v>
      </c>
      <c r="G64">
        <v>2000</v>
      </c>
      <c r="I64">
        <v>5</v>
      </c>
      <c r="N64" s="2">
        <v>64</v>
      </c>
      <c r="O64">
        <f t="shared" si="0"/>
        <v>128000</v>
      </c>
      <c r="P64" t="b">
        <f t="shared" si="1"/>
        <v>0</v>
      </c>
    </row>
    <row r="65" spans="1:16" x14ac:dyDescent="0.25">
      <c r="A65" t="s">
        <v>164</v>
      </c>
      <c r="C65" t="s">
        <v>28</v>
      </c>
      <c r="D65" t="s">
        <v>36</v>
      </c>
      <c r="E65">
        <v>32</v>
      </c>
      <c r="F65" t="s">
        <v>165</v>
      </c>
      <c r="G65">
        <v>900</v>
      </c>
      <c r="I65">
        <v>4</v>
      </c>
      <c r="M65">
        <v>179</v>
      </c>
      <c r="N65" s="2">
        <v>210</v>
      </c>
      <c r="O65">
        <f t="shared" si="0"/>
        <v>189000</v>
      </c>
      <c r="P65" t="b">
        <f t="shared" si="1"/>
        <v>0</v>
      </c>
    </row>
    <row r="66" spans="1:16" x14ac:dyDescent="0.25">
      <c r="A66" t="s">
        <v>166</v>
      </c>
      <c r="C66" t="s">
        <v>18</v>
      </c>
      <c r="D66" t="s">
        <v>48</v>
      </c>
      <c r="E66">
        <v>32</v>
      </c>
      <c r="F66" t="s">
        <v>96</v>
      </c>
      <c r="G66">
        <v>1500</v>
      </c>
      <c r="H66">
        <v>7</v>
      </c>
      <c r="I66">
        <v>3</v>
      </c>
      <c r="M66">
        <v>1</v>
      </c>
      <c r="N66" s="2">
        <v>111</v>
      </c>
      <c r="O66">
        <f t="shared" si="0"/>
        <v>166500</v>
      </c>
      <c r="P66" t="b">
        <f t="shared" si="1"/>
        <v>1</v>
      </c>
    </row>
    <row r="67" spans="1:16" x14ac:dyDescent="0.25">
      <c r="A67" t="s">
        <v>167</v>
      </c>
      <c r="B67" t="s">
        <v>168</v>
      </c>
      <c r="C67" t="s">
        <v>41</v>
      </c>
      <c r="D67" t="s">
        <v>36</v>
      </c>
      <c r="E67">
        <v>26</v>
      </c>
      <c r="F67" t="s">
        <v>169</v>
      </c>
      <c r="G67">
        <v>700</v>
      </c>
      <c r="H67">
        <v>76</v>
      </c>
      <c r="I67">
        <v>3</v>
      </c>
      <c r="M67">
        <v>76</v>
      </c>
      <c r="N67" s="2">
        <v>204</v>
      </c>
      <c r="O67">
        <f t="shared" ref="O67:O130" si="2">G67*N67</f>
        <v>142800</v>
      </c>
      <c r="P67" t="b">
        <f t="shared" ref="P67:P130" si="3">ISNUMBER(SEARCH($P$1,F67))</f>
        <v>0</v>
      </c>
    </row>
    <row r="68" spans="1:16" x14ac:dyDescent="0.25">
      <c r="A68" t="s">
        <v>170</v>
      </c>
      <c r="C68" t="s">
        <v>65</v>
      </c>
      <c r="D68" t="s">
        <v>19</v>
      </c>
      <c r="E68">
        <v>11</v>
      </c>
      <c r="F68" t="s">
        <v>171</v>
      </c>
      <c r="G68">
        <v>900</v>
      </c>
      <c r="I68">
        <v>3</v>
      </c>
      <c r="M68">
        <v>184</v>
      </c>
      <c r="N68" s="2">
        <v>35</v>
      </c>
      <c r="O68">
        <f t="shared" si="2"/>
        <v>31500</v>
      </c>
      <c r="P68" t="b">
        <f t="shared" si="3"/>
        <v>1</v>
      </c>
    </row>
    <row r="69" spans="1:16" x14ac:dyDescent="0.25">
      <c r="A69" t="s">
        <v>172</v>
      </c>
      <c r="B69" t="s">
        <v>173</v>
      </c>
      <c r="C69" t="s">
        <v>18</v>
      </c>
      <c r="D69" t="s">
        <v>48</v>
      </c>
      <c r="E69">
        <v>32</v>
      </c>
      <c r="F69" t="s">
        <v>174</v>
      </c>
      <c r="G69">
        <v>1000</v>
      </c>
      <c r="H69">
        <v>37</v>
      </c>
      <c r="I69">
        <v>3</v>
      </c>
      <c r="M69">
        <v>140</v>
      </c>
      <c r="N69" s="2">
        <v>11</v>
      </c>
      <c r="O69">
        <f t="shared" si="2"/>
        <v>11000</v>
      </c>
      <c r="P69" t="b">
        <f t="shared" si="3"/>
        <v>1</v>
      </c>
    </row>
    <row r="70" spans="1:16" x14ac:dyDescent="0.25">
      <c r="A70" t="s">
        <v>175</v>
      </c>
      <c r="C70" t="s">
        <v>18</v>
      </c>
      <c r="D70" t="s">
        <v>48</v>
      </c>
      <c r="E70">
        <v>8</v>
      </c>
      <c r="F70" t="s">
        <v>176</v>
      </c>
      <c r="G70">
        <v>1000</v>
      </c>
      <c r="I70">
        <v>3</v>
      </c>
      <c r="N70" s="2">
        <v>115</v>
      </c>
      <c r="O70">
        <f t="shared" si="2"/>
        <v>115000</v>
      </c>
      <c r="P70" t="b">
        <f t="shared" si="3"/>
        <v>1</v>
      </c>
    </row>
    <row r="71" spans="1:16" x14ac:dyDescent="0.25">
      <c r="A71" t="s">
        <v>177</v>
      </c>
      <c r="C71" t="s">
        <v>18</v>
      </c>
      <c r="D71" t="s">
        <v>48</v>
      </c>
      <c r="E71">
        <v>10</v>
      </c>
      <c r="F71" t="s">
        <v>178</v>
      </c>
      <c r="G71">
        <v>700</v>
      </c>
      <c r="H71">
        <v>20</v>
      </c>
      <c r="I71">
        <v>3</v>
      </c>
      <c r="M71">
        <v>29</v>
      </c>
      <c r="N71" s="2">
        <v>203</v>
      </c>
      <c r="O71">
        <f t="shared" si="2"/>
        <v>142100</v>
      </c>
      <c r="P71" t="b">
        <f t="shared" si="3"/>
        <v>0</v>
      </c>
    </row>
    <row r="72" spans="1:16" x14ac:dyDescent="0.25">
      <c r="A72" t="s">
        <v>179</v>
      </c>
      <c r="C72" t="s">
        <v>32</v>
      </c>
      <c r="D72" t="s">
        <v>32</v>
      </c>
      <c r="E72">
        <v>31</v>
      </c>
      <c r="F72" t="s">
        <v>180</v>
      </c>
      <c r="G72">
        <v>500</v>
      </c>
      <c r="H72">
        <v>16</v>
      </c>
      <c r="I72">
        <v>5</v>
      </c>
      <c r="M72">
        <v>40</v>
      </c>
      <c r="N72" s="2">
        <v>45</v>
      </c>
      <c r="O72">
        <f t="shared" si="2"/>
        <v>22500</v>
      </c>
      <c r="P72" t="b">
        <f t="shared" si="3"/>
        <v>0</v>
      </c>
    </row>
    <row r="73" spans="1:16" x14ac:dyDescent="0.25">
      <c r="A73" t="s">
        <v>181</v>
      </c>
      <c r="C73" t="s">
        <v>65</v>
      </c>
      <c r="D73" t="s">
        <v>69</v>
      </c>
      <c r="E73">
        <v>55</v>
      </c>
      <c r="F73" t="s">
        <v>94</v>
      </c>
      <c r="G73">
        <v>350</v>
      </c>
      <c r="H73">
        <v>44</v>
      </c>
      <c r="I73">
        <v>3</v>
      </c>
      <c r="M73">
        <v>130</v>
      </c>
      <c r="N73" s="2">
        <v>59</v>
      </c>
      <c r="O73">
        <f t="shared" si="2"/>
        <v>20650</v>
      </c>
      <c r="P73" t="b">
        <f t="shared" si="3"/>
        <v>0</v>
      </c>
    </row>
    <row r="74" spans="1:16" x14ac:dyDescent="0.25">
      <c r="A74" t="s">
        <v>182</v>
      </c>
      <c r="C74" t="s">
        <v>32</v>
      </c>
      <c r="D74" t="s">
        <v>32</v>
      </c>
      <c r="E74">
        <v>13</v>
      </c>
      <c r="F74" t="s">
        <v>183</v>
      </c>
      <c r="G74">
        <v>1100</v>
      </c>
      <c r="H74">
        <v>26</v>
      </c>
      <c r="I74">
        <v>4</v>
      </c>
      <c r="M74">
        <v>68</v>
      </c>
      <c r="N74" s="2">
        <v>55</v>
      </c>
      <c r="O74">
        <f t="shared" si="2"/>
        <v>60500</v>
      </c>
      <c r="P74" t="b">
        <f t="shared" si="3"/>
        <v>1</v>
      </c>
    </row>
    <row r="75" spans="1:16" x14ac:dyDescent="0.25">
      <c r="A75" t="s">
        <v>184</v>
      </c>
      <c r="C75" t="s">
        <v>41</v>
      </c>
      <c r="D75" t="s">
        <v>15</v>
      </c>
      <c r="E75">
        <v>6</v>
      </c>
      <c r="F75" t="s">
        <v>185</v>
      </c>
      <c r="G75">
        <v>2700</v>
      </c>
      <c r="I75">
        <v>3</v>
      </c>
      <c r="M75">
        <v>81</v>
      </c>
      <c r="N75" s="2">
        <v>23</v>
      </c>
      <c r="O75">
        <f t="shared" si="2"/>
        <v>62100</v>
      </c>
      <c r="P75" t="b">
        <f t="shared" si="3"/>
        <v>1</v>
      </c>
    </row>
    <row r="76" spans="1:16" x14ac:dyDescent="0.25">
      <c r="A76" t="s">
        <v>186</v>
      </c>
      <c r="C76" t="s">
        <v>18</v>
      </c>
      <c r="D76" t="s">
        <v>48</v>
      </c>
      <c r="E76">
        <v>34</v>
      </c>
      <c r="F76" t="s">
        <v>187</v>
      </c>
      <c r="G76">
        <v>700</v>
      </c>
      <c r="H76">
        <v>41</v>
      </c>
      <c r="I76">
        <v>3</v>
      </c>
      <c r="M76">
        <v>171</v>
      </c>
      <c r="N76" s="2">
        <v>45</v>
      </c>
      <c r="O76">
        <f t="shared" si="2"/>
        <v>31500</v>
      </c>
      <c r="P76" t="b">
        <f t="shared" si="3"/>
        <v>0</v>
      </c>
    </row>
    <row r="77" spans="1:16" x14ac:dyDescent="0.25">
      <c r="A77" t="s">
        <v>188</v>
      </c>
      <c r="C77" t="s">
        <v>65</v>
      </c>
      <c r="D77" t="s">
        <v>69</v>
      </c>
      <c r="E77">
        <v>7</v>
      </c>
      <c r="F77" t="s">
        <v>189</v>
      </c>
      <c r="G77">
        <v>600</v>
      </c>
      <c r="H77">
        <v>49</v>
      </c>
      <c r="I77">
        <v>3</v>
      </c>
      <c r="M77">
        <v>13</v>
      </c>
      <c r="N77" s="2">
        <v>101</v>
      </c>
      <c r="O77">
        <f t="shared" si="2"/>
        <v>60600</v>
      </c>
      <c r="P77" t="b">
        <f t="shared" si="3"/>
        <v>0</v>
      </c>
    </row>
    <row r="78" spans="1:16" x14ac:dyDescent="0.25">
      <c r="A78" t="s">
        <v>190</v>
      </c>
      <c r="C78" t="s">
        <v>41</v>
      </c>
      <c r="D78" t="s">
        <v>15</v>
      </c>
      <c r="E78">
        <v>25</v>
      </c>
      <c r="F78" t="s">
        <v>191</v>
      </c>
      <c r="G78">
        <v>800</v>
      </c>
      <c r="H78">
        <v>39</v>
      </c>
      <c r="I78">
        <v>3</v>
      </c>
      <c r="M78">
        <v>63</v>
      </c>
      <c r="N78" s="2">
        <v>115</v>
      </c>
      <c r="O78">
        <f t="shared" si="2"/>
        <v>92000</v>
      </c>
      <c r="P78" t="b">
        <f t="shared" si="3"/>
        <v>0</v>
      </c>
    </row>
    <row r="79" spans="1:16" x14ac:dyDescent="0.25">
      <c r="A79" t="s">
        <v>192</v>
      </c>
      <c r="B79" t="s">
        <v>193</v>
      </c>
      <c r="C79" t="s">
        <v>25</v>
      </c>
      <c r="D79" t="s">
        <v>25</v>
      </c>
      <c r="E79">
        <v>10</v>
      </c>
      <c r="F79" t="s">
        <v>194</v>
      </c>
      <c r="G79">
        <v>1500</v>
      </c>
      <c r="H79">
        <v>62</v>
      </c>
      <c r="I79">
        <v>3</v>
      </c>
      <c r="M79">
        <v>182</v>
      </c>
      <c r="N79" s="2">
        <v>309</v>
      </c>
      <c r="O79">
        <f t="shared" si="2"/>
        <v>463500</v>
      </c>
      <c r="P79" t="b">
        <f t="shared" si="3"/>
        <v>1</v>
      </c>
    </row>
    <row r="80" spans="1:16" x14ac:dyDescent="0.25">
      <c r="A80" t="s">
        <v>195</v>
      </c>
      <c r="E80">
        <v>18</v>
      </c>
      <c r="F80" t="s">
        <v>22</v>
      </c>
      <c r="N80" s="2">
        <v>250</v>
      </c>
      <c r="O80">
        <f t="shared" si="2"/>
        <v>0</v>
      </c>
      <c r="P80" t="b">
        <f t="shared" si="3"/>
        <v>0</v>
      </c>
    </row>
    <row r="81" spans="1:16" x14ac:dyDescent="0.25">
      <c r="A81" t="s">
        <v>196</v>
      </c>
      <c r="E81">
        <v>16</v>
      </c>
      <c r="F81" t="s">
        <v>22</v>
      </c>
      <c r="N81" s="2">
        <v>301</v>
      </c>
      <c r="O81">
        <f t="shared" si="2"/>
        <v>0</v>
      </c>
      <c r="P81" t="b">
        <f t="shared" si="3"/>
        <v>0</v>
      </c>
    </row>
    <row r="82" spans="1:16" x14ac:dyDescent="0.25">
      <c r="A82" t="s">
        <v>197</v>
      </c>
      <c r="B82" t="s">
        <v>198</v>
      </c>
      <c r="C82" t="s">
        <v>28</v>
      </c>
      <c r="D82" t="s">
        <v>29</v>
      </c>
      <c r="E82">
        <v>43</v>
      </c>
      <c r="F82" t="s">
        <v>199</v>
      </c>
      <c r="G82">
        <v>900</v>
      </c>
      <c r="H82">
        <v>5</v>
      </c>
      <c r="I82">
        <v>6</v>
      </c>
      <c r="J82">
        <v>1</v>
      </c>
      <c r="M82">
        <v>16</v>
      </c>
      <c r="N82" s="2">
        <v>256</v>
      </c>
      <c r="O82">
        <f t="shared" si="2"/>
        <v>230400</v>
      </c>
      <c r="P82" t="b">
        <f t="shared" si="3"/>
        <v>0</v>
      </c>
    </row>
    <row r="83" spans="1:16" x14ac:dyDescent="0.25">
      <c r="A83" t="s">
        <v>200</v>
      </c>
      <c r="C83" t="s">
        <v>28</v>
      </c>
      <c r="D83" t="s">
        <v>29</v>
      </c>
      <c r="E83">
        <v>43</v>
      </c>
      <c r="F83" t="s">
        <v>201</v>
      </c>
      <c r="G83">
        <v>39000</v>
      </c>
      <c r="I83">
        <v>5</v>
      </c>
      <c r="K83">
        <v>1</v>
      </c>
      <c r="N83" s="2">
        <v>22</v>
      </c>
      <c r="O83">
        <f t="shared" si="2"/>
        <v>858000</v>
      </c>
      <c r="P83" t="b">
        <f t="shared" si="3"/>
        <v>1</v>
      </c>
    </row>
    <row r="84" spans="1:16" x14ac:dyDescent="0.25">
      <c r="A84" t="s">
        <v>202</v>
      </c>
      <c r="C84" t="s">
        <v>28</v>
      </c>
      <c r="D84" t="s">
        <v>29</v>
      </c>
      <c r="E84">
        <v>60</v>
      </c>
      <c r="F84" t="s">
        <v>203</v>
      </c>
      <c r="G84">
        <v>1150</v>
      </c>
      <c r="I84">
        <v>6</v>
      </c>
      <c r="M84">
        <v>67</v>
      </c>
      <c r="N84" s="2">
        <v>21</v>
      </c>
      <c r="O84">
        <f t="shared" si="2"/>
        <v>24150</v>
      </c>
      <c r="P84" t="b">
        <f t="shared" si="3"/>
        <v>0</v>
      </c>
    </row>
    <row r="85" spans="1:16" x14ac:dyDescent="0.25">
      <c r="A85" t="s">
        <v>204</v>
      </c>
      <c r="C85" t="s">
        <v>32</v>
      </c>
      <c r="D85" t="s">
        <v>32</v>
      </c>
      <c r="E85">
        <v>28</v>
      </c>
      <c r="F85" t="s">
        <v>205</v>
      </c>
      <c r="G85">
        <v>1100</v>
      </c>
      <c r="I85">
        <v>5</v>
      </c>
      <c r="N85" s="2">
        <v>14</v>
      </c>
      <c r="O85">
        <f t="shared" si="2"/>
        <v>15400</v>
      </c>
      <c r="P85" t="b">
        <f t="shared" si="3"/>
        <v>1</v>
      </c>
    </row>
    <row r="86" spans="1:16" x14ac:dyDescent="0.25">
      <c r="A86" t="s">
        <v>206</v>
      </c>
      <c r="C86" t="s">
        <v>41</v>
      </c>
      <c r="D86" t="s">
        <v>15</v>
      </c>
      <c r="E86">
        <v>25</v>
      </c>
      <c r="F86" t="s">
        <v>207</v>
      </c>
      <c r="G86">
        <v>1600</v>
      </c>
      <c r="H86">
        <v>77</v>
      </c>
      <c r="I86">
        <v>3</v>
      </c>
      <c r="M86">
        <v>5</v>
      </c>
      <c r="N86" s="2">
        <v>145</v>
      </c>
      <c r="O86">
        <f t="shared" si="2"/>
        <v>232000</v>
      </c>
      <c r="P86" t="b">
        <f t="shared" si="3"/>
        <v>0</v>
      </c>
    </row>
    <row r="87" spans="1:16" x14ac:dyDescent="0.25">
      <c r="A87" t="s">
        <v>208</v>
      </c>
      <c r="C87" t="s">
        <v>18</v>
      </c>
      <c r="D87" t="s">
        <v>48</v>
      </c>
      <c r="E87">
        <v>14</v>
      </c>
      <c r="F87" t="s">
        <v>209</v>
      </c>
      <c r="G87">
        <v>1050</v>
      </c>
      <c r="H87">
        <v>18</v>
      </c>
      <c r="I87">
        <v>4</v>
      </c>
      <c r="M87">
        <v>52</v>
      </c>
      <c r="N87" s="2">
        <v>76</v>
      </c>
      <c r="O87">
        <f t="shared" si="2"/>
        <v>79800</v>
      </c>
      <c r="P87" t="b">
        <f t="shared" si="3"/>
        <v>1</v>
      </c>
    </row>
    <row r="88" spans="1:16" x14ac:dyDescent="0.25">
      <c r="A88" t="s">
        <v>210</v>
      </c>
      <c r="C88" t="s">
        <v>65</v>
      </c>
      <c r="D88" t="s">
        <v>69</v>
      </c>
      <c r="E88">
        <v>26</v>
      </c>
      <c r="F88" t="s">
        <v>211</v>
      </c>
      <c r="G88">
        <v>1100</v>
      </c>
      <c r="I88">
        <v>4</v>
      </c>
      <c r="M88">
        <v>178</v>
      </c>
      <c r="N88" s="2">
        <v>54</v>
      </c>
      <c r="O88">
        <f t="shared" si="2"/>
        <v>59400</v>
      </c>
      <c r="P88" t="b">
        <f t="shared" si="3"/>
        <v>0</v>
      </c>
    </row>
    <row r="89" spans="1:16" x14ac:dyDescent="0.25">
      <c r="A89" t="s">
        <v>212</v>
      </c>
      <c r="C89" t="s">
        <v>18</v>
      </c>
      <c r="D89" t="s">
        <v>48</v>
      </c>
      <c r="E89">
        <v>25</v>
      </c>
      <c r="F89" t="s">
        <v>213</v>
      </c>
      <c r="G89">
        <v>450</v>
      </c>
      <c r="H89">
        <v>43</v>
      </c>
      <c r="I89">
        <v>4</v>
      </c>
      <c r="M89">
        <v>113</v>
      </c>
      <c r="N89" s="2">
        <v>153</v>
      </c>
      <c r="O89">
        <f t="shared" si="2"/>
        <v>68850</v>
      </c>
      <c r="P89" t="b">
        <f t="shared" si="3"/>
        <v>1</v>
      </c>
    </row>
    <row r="90" spans="1:16" x14ac:dyDescent="0.25">
      <c r="A90" t="s">
        <v>214</v>
      </c>
      <c r="C90" t="s">
        <v>18</v>
      </c>
      <c r="D90" t="s">
        <v>48</v>
      </c>
      <c r="E90">
        <v>30</v>
      </c>
      <c r="F90" t="s">
        <v>215</v>
      </c>
      <c r="G90">
        <v>500</v>
      </c>
      <c r="H90">
        <v>37</v>
      </c>
      <c r="I90">
        <v>3</v>
      </c>
      <c r="M90">
        <v>95</v>
      </c>
      <c r="N90" s="2">
        <v>25</v>
      </c>
      <c r="O90">
        <f t="shared" si="2"/>
        <v>12500</v>
      </c>
      <c r="P90" t="b">
        <f t="shared" si="3"/>
        <v>0</v>
      </c>
    </row>
    <row r="91" spans="1:16" x14ac:dyDescent="0.25">
      <c r="A91" t="s">
        <v>216</v>
      </c>
      <c r="C91" t="s">
        <v>32</v>
      </c>
      <c r="D91" t="s">
        <v>32</v>
      </c>
      <c r="E91">
        <v>25</v>
      </c>
      <c r="F91" t="s">
        <v>217</v>
      </c>
      <c r="G91">
        <v>900</v>
      </c>
      <c r="I91">
        <v>4</v>
      </c>
      <c r="N91" s="2">
        <v>96</v>
      </c>
      <c r="O91">
        <f t="shared" si="2"/>
        <v>86400</v>
      </c>
      <c r="P91" t="b">
        <f t="shared" si="3"/>
        <v>0</v>
      </c>
    </row>
    <row r="92" spans="1:16" x14ac:dyDescent="0.25">
      <c r="A92" t="s">
        <v>218</v>
      </c>
      <c r="C92" t="s">
        <v>18</v>
      </c>
      <c r="D92" t="s">
        <v>48</v>
      </c>
      <c r="E92">
        <v>23</v>
      </c>
      <c r="F92" t="s">
        <v>219</v>
      </c>
      <c r="G92">
        <v>750</v>
      </c>
      <c r="H92">
        <v>13</v>
      </c>
      <c r="I92">
        <v>3</v>
      </c>
      <c r="M92">
        <v>27</v>
      </c>
      <c r="N92" s="2">
        <v>77</v>
      </c>
      <c r="O92">
        <f t="shared" si="2"/>
        <v>57750</v>
      </c>
      <c r="P92" t="b">
        <f t="shared" si="3"/>
        <v>1</v>
      </c>
    </row>
    <row r="93" spans="1:16" x14ac:dyDescent="0.25">
      <c r="A93" t="s">
        <v>220</v>
      </c>
      <c r="B93" t="s">
        <v>221</v>
      </c>
      <c r="C93" t="s">
        <v>14</v>
      </c>
      <c r="D93" t="s">
        <v>15</v>
      </c>
      <c r="E93">
        <v>5</v>
      </c>
      <c r="F93" t="s">
        <v>222</v>
      </c>
      <c r="G93">
        <v>1400</v>
      </c>
      <c r="I93">
        <v>3</v>
      </c>
      <c r="M93">
        <v>134</v>
      </c>
      <c r="N93" s="2">
        <v>63</v>
      </c>
      <c r="O93">
        <f t="shared" si="2"/>
        <v>88200</v>
      </c>
      <c r="P93" t="b">
        <f t="shared" si="3"/>
        <v>1</v>
      </c>
    </row>
    <row r="94" spans="1:16" x14ac:dyDescent="0.25">
      <c r="A94" t="s">
        <v>223</v>
      </c>
      <c r="C94" t="s">
        <v>32</v>
      </c>
      <c r="D94" t="s">
        <v>29</v>
      </c>
      <c r="E94">
        <v>27</v>
      </c>
      <c r="F94" t="s">
        <v>224</v>
      </c>
      <c r="I94">
        <v>6</v>
      </c>
      <c r="M94">
        <v>152</v>
      </c>
      <c r="N94" s="2">
        <v>95</v>
      </c>
      <c r="O94">
        <f t="shared" si="2"/>
        <v>0</v>
      </c>
      <c r="P94" t="b">
        <f t="shared" si="3"/>
        <v>0</v>
      </c>
    </row>
    <row r="95" spans="1:16" x14ac:dyDescent="0.25">
      <c r="A95" t="s">
        <v>225</v>
      </c>
      <c r="C95" t="s">
        <v>41</v>
      </c>
      <c r="D95" t="s">
        <v>36</v>
      </c>
      <c r="E95">
        <v>8</v>
      </c>
      <c r="F95" t="s">
        <v>42</v>
      </c>
      <c r="G95">
        <v>700</v>
      </c>
      <c r="I95">
        <v>4</v>
      </c>
      <c r="M95">
        <v>118</v>
      </c>
      <c r="N95" s="2">
        <v>103</v>
      </c>
      <c r="O95">
        <f t="shared" si="2"/>
        <v>72100</v>
      </c>
      <c r="P95" t="b">
        <f t="shared" si="3"/>
        <v>0</v>
      </c>
    </row>
    <row r="96" spans="1:16" x14ac:dyDescent="0.25">
      <c r="A96" t="s">
        <v>226</v>
      </c>
      <c r="C96" t="s">
        <v>25</v>
      </c>
      <c r="D96" t="s">
        <v>25</v>
      </c>
      <c r="E96">
        <v>15</v>
      </c>
      <c r="F96" t="s">
        <v>227</v>
      </c>
      <c r="G96">
        <v>350</v>
      </c>
      <c r="I96">
        <v>4</v>
      </c>
      <c r="N96" s="2">
        <v>115</v>
      </c>
      <c r="O96">
        <f t="shared" si="2"/>
        <v>40250</v>
      </c>
      <c r="P96" t="b">
        <f t="shared" si="3"/>
        <v>0</v>
      </c>
    </row>
    <row r="97" spans="1:16" x14ac:dyDescent="0.25">
      <c r="A97" t="s">
        <v>228</v>
      </c>
      <c r="C97" t="s">
        <v>18</v>
      </c>
      <c r="D97" t="s">
        <v>48</v>
      </c>
      <c r="E97">
        <v>19</v>
      </c>
      <c r="F97" t="s">
        <v>229</v>
      </c>
      <c r="G97">
        <v>900</v>
      </c>
      <c r="H97">
        <v>34</v>
      </c>
      <c r="I97">
        <v>3</v>
      </c>
      <c r="M97">
        <v>145</v>
      </c>
      <c r="N97" s="2">
        <v>79</v>
      </c>
      <c r="O97">
        <f t="shared" si="2"/>
        <v>71100</v>
      </c>
      <c r="P97" t="b">
        <f t="shared" si="3"/>
        <v>0</v>
      </c>
    </row>
    <row r="98" spans="1:16" x14ac:dyDescent="0.25">
      <c r="A98" t="s">
        <v>230</v>
      </c>
      <c r="C98" t="s">
        <v>28</v>
      </c>
      <c r="D98" t="s">
        <v>29</v>
      </c>
      <c r="E98">
        <v>46</v>
      </c>
      <c r="F98" t="s">
        <v>231</v>
      </c>
      <c r="G98">
        <v>1150</v>
      </c>
      <c r="I98">
        <v>5</v>
      </c>
      <c r="K98">
        <v>1</v>
      </c>
      <c r="N98" s="2">
        <v>5</v>
      </c>
      <c r="O98">
        <f t="shared" si="2"/>
        <v>5750</v>
      </c>
      <c r="P98" t="b">
        <f t="shared" si="3"/>
        <v>0</v>
      </c>
    </row>
    <row r="99" spans="1:16" x14ac:dyDescent="0.25">
      <c r="A99" t="s">
        <v>232</v>
      </c>
      <c r="C99" t="s">
        <v>32</v>
      </c>
      <c r="D99" t="s">
        <v>36</v>
      </c>
      <c r="E99">
        <v>18</v>
      </c>
      <c r="F99" t="s">
        <v>233</v>
      </c>
      <c r="G99">
        <v>700</v>
      </c>
      <c r="I99">
        <v>5</v>
      </c>
      <c r="M99">
        <v>173</v>
      </c>
      <c r="N99" s="2">
        <v>20</v>
      </c>
      <c r="O99">
        <f t="shared" si="2"/>
        <v>14000</v>
      </c>
      <c r="P99" t="b">
        <f t="shared" si="3"/>
        <v>0</v>
      </c>
    </row>
    <row r="100" spans="1:16" x14ac:dyDescent="0.25">
      <c r="A100" t="s">
        <v>234</v>
      </c>
      <c r="C100" t="s">
        <v>41</v>
      </c>
      <c r="D100" t="s">
        <v>36</v>
      </c>
      <c r="E100">
        <v>15</v>
      </c>
      <c r="F100" t="s">
        <v>235</v>
      </c>
      <c r="G100">
        <v>600</v>
      </c>
      <c r="H100">
        <v>43</v>
      </c>
      <c r="I100">
        <v>3</v>
      </c>
      <c r="M100">
        <v>177</v>
      </c>
      <c r="N100" s="2">
        <v>15</v>
      </c>
      <c r="O100">
        <f t="shared" si="2"/>
        <v>9000</v>
      </c>
      <c r="P100" t="b">
        <f t="shared" si="3"/>
        <v>0</v>
      </c>
    </row>
    <row r="101" spans="1:16" x14ac:dyDescent="0.25">
      <c r="A101" t="s">
        <v>236</v>
      </c>
      <c r="C101" t="s">
        <v>18</v>
      </c>
      <c r="D101" t="s">
        <v>48</v>
      </c>
      <c r="E101">
        <v>30</v>
      </c>
      <c r="F101" t="s">
        <v>237</v>
      </c>
      <c r="G101">
        <v>1100</v>
      </c>
      <c r="H101">
        <v>18</v>
      </c>
      <c r="I101">
        <v>5</v>
      </c>
      <c r="M101">
        <v>96</v>
      </c>
      <c r="N101" s="2">
        <v>5</v>
      </c>
      <c r="O101">
        <f t="shared" si="2"/>
        <v>5500</v>
      </c>
      <c r="P101" t="b">
        <f t="shared" si="3"/>
        <v>0</v>
      </c>
    </row>
    <row r="102" spans="1:16" x14ac:dyDescent="0.25">
      <c r="A102" t="s">
        <v>238</v>
      </c>
      <c r="C102" t="s">
        <v>25</v>
      </c>
      <c r="D102" t="s">
        <v>25</v>
      </c>
      <c r="E102">
        <v>8</v>
      </c>
      <c r="F102" t="s">
        <v>239</v>
      </c>
      <c r="G102">
        <v>850</v>
      </c>
      <c r="H102">
        <v>40</v>
      </c>
      <c r="I102">
        <v>3</v>
      </c>
      <c r="M102">
        <v>122</v>
      </c>
      <c r="N102" s="2">
        <v>49</v>
      </c>
      <c r="O102">
        <f t="shared" si="2"/>
        <v>41650</v>
      </c>
      <c r="P102" t="b">
        <f t="shared" si="3"/>
        <v>1</v>
      </c>
    </row>
    <row r="103" spans="1:16" x14ac:dyDescent="0.25">
      <c r="A103" t="s">
        <v>240</v>
      </c>
      <c r="C103" t="s">
        <v>65</v>
      </c>
      <c r="D103" t="s">
        <v>69</v>
      </c>
      <c r="E103">
        <v>32</v>
      </c>
      <c r="F103" t="s">
        <v>241</v>
      </c>
      <c r="G103">
        <v>500</v>
      </c>
      <c r="H103">
        <v>46</v>
      </c>
      <c r="I103">
        <v>2</v>
      </c>
      <c r="M103">
        <v>187</v>
      </c>
      <c r="N103" s="2">
        <v>4</v>
      </c>
      <c r="O103">
        <f t="shared" si="2"/>
        <v>2000</v>
      </c>
      <c r="P103" t="b">
        <f t="shared" si="3"/>
        <v>0</v>
      </c>
    </row>
    <row r="104" spans="1:16" x14ac:dyDescent="0.25">
      <c r="A104" t="s">
        <v>242</v>
      </c>
      <c r="C104" t="s">
        <v>41</v>
      </c>
      <c r="D104" t="s">
        <v>15</v>
      </c>
      <c r="E104">
        <v>12</v>
      </c>
      <c r="F104" t="s">
        <v>243</v>
      </c>
      <c r="G104">
        <v>3000</v>
      </c>
      <c r="H104">
        <v>58</v>
      </c>
      <c r="I104">
        <v>3</v>
      </c>
      <c r="M104">
        <v>4</v>
      </c>
      <c r="N104" s="2">
        <v>39</v>
      </c>
      <c r="O104">
        <f t="shared" si="2"/>
        <v>117000</v>
      </c>
      <c r="P104" t="b">
        <f t="shared" si="3"/>
        <v>1</v>
      </c>
    </row>
    <row r="105" spans="1:16" x14ac:dyDescent="0.25">
      <c r="A105" t="s">
        <v>244</v>
      </c>
      <c r="C105" t="s">
        <v>65</v>
      </c>
      <c r="D105" t="s">
        <v>19</v>
      </c>
      <c r="E105">
        <v>25</v>
      </c>
      <c r="F105" t="s">
        <v>245</v>
      </c>
      <c r="G105">
        <v>700</v>
      </c>
      <c r="I105">
        <v>3</v>
      </c>
      <c r="N105" s="2">
        <v>77</v>
      </c>
      <c r="O105">
        <f t="shared" si="2"/>
        <v>53900</v>
      </c>
      <c r="P105" t="b">
        <f t="shared" si="3"/>
        <v>1</v>
      </c>
    </row>
    <row r="106" spans="1:16" x14ac:dyDescent="0.25">
      <c r="A106" t="s">
        <v>246</v>
      </c>
      <c r="C106" t="s">
        <v>28</v>
      </c>
      <c r="D106" t="s">
        <v>25</v>
      </c>
      <c r="E106">
        <v>14</v>
      </c>
      <c r="F106" t="s">
        <v>247</v>
      </c>
      <c r="G106">
        <v>1500</v>
      </c>
      <c r="I106">
        <v>6</v>
      </c>
      <c r="J106">
        <v>1</v>
      </c>
      <c r="M106">
        <v>136</v>
      </c>
      <c r="N106" s="2">
        <v>32</v>
      </c>
      <c r="O106">
        <f t="shared" si="2"/>
        <v>48000</v>
      </c>
      <c r="P106" t="b">
        <f t="shared" si="3"/>
        <v>0</v>
      </c>
    </row>
    <row r="107" spans="1:16" x14ac:dyDescent="0.25">
      <c r="A107" t="s">
        <v>248</v>
      </c>
      <c r="B107" t="s">
        <v>249</v>
      </c>
      <c r="C107" t="s">
        <v>32</v>
      </c>
      <c r="D107" t="s">
        <v>32</v>
      </c>
      <c r="E107">
        <v>35</v>
      </c>
      <c r="F107" t="s">
        <v>250</v>
      </c>
      <c r="G107">
        <v>1400</v>
      </c>
      <c r="H107">
        <v>3</v>
      </c>
      <c r="I107">
        <v>6</v>
      </c>
      <c r="J107">
        <v>1</v>
      </c>
      <c r="L107">
        <v>8</v>
      </c>
      <c r="M107">
        <v>2</v>
      </c>
      <c r="N107" s="2">
        <v>125</v>
      </c>
      <c r="O107">
        <f t="shared" si="2"/>
        <v>175000</v>
      </c>
      <c r="P107" t="b">
        <f t="shared" si="3"/>
        <v>0</v>
      </c>
    </row>
    <row r="108" spans="1:16" x14ac:dyDescent="0.25">
      <c r="A108" t="s">
        <v>251</v>
      </c>
      <c r="B108" t="s">
        <v>252</v>
      </c>
      <c r="C108" t="s">
        <v>28</v>
      </c>
      <c r="D108" t="s">
        <v>48</v>
      </c>
      <c r="E108">
        <v>29</v>
      </c>
      <c r="F108" t="s">
        <v>253</v>
      </c>
      <c r="G108">
        <v>700</v>
      </c>
      <c r="H108">
        <v>17</v>
      </c>
      <c r="I108">
        <v>3</v>
      </c>
      <c r="M108">
        <v>10</v>
      </c>
      <c r="N108" s="2">
        <v>110</v>
      </c>
      <c r="O108">
        <f t="shared" si="2"/>
        <v>77000</v>
      </c>
      <c r="P108" t="b">
        <f t="shared" si="3"/>
        <v>1</v>
      </c>
    </row>
    <row r="109" spans="1:16" x14ac:dyDescent="0.25">
      <c r="A109" t="s">
        <v>254</v>
      </c>
      <c r="C109" t="s">
        <v>41</v>
      </c>
      <c r="D109" t="s">
        <v>36</v>
      </c>
      <c r="E109">
        <v>8</v>
      </c>
      <c r="F109" t="s">
        <v>42</v>
      </c>
      <c r="G109">
        <v>700</v>
      </c>
      <c r="I109">
        <v>4</v>
      </c>
      <c r="M109">
        <v>118</v>
      </c>
      <c r="N109" s="2">
        <v>55</v>
      </c>
      <c r="O109">
        <f t="shared" si="2"/>
        <v>38500</v>
      </c>
      <c r="P109" t="b">
        <f t="shared" si="3"/>
        <v>0</v>
      </c>
    </row>
    <row r="110" spans="1:16" x14ac:dyDescent="0.25">
      <c r="A110" t="s">
        <v>255</v>
      </c>
      <c r="C110" t="s">
        <v>18</v>
      </c>
      <c r="D110" t="s">
        <v>48</v>
      </c>
      <c r="E110">
        <v>30</v>
      </c>
      <c r="F110" t="s">
        <v>256</v>
      </c>
      <c r="G110">
        <v>800</v>
      </c>
      <c r="H110">
        <v>44</v>
      </c>
      <c r="I110">
        <v>6</v>
      </c>
      <c r="M110">
        <v>62</v>
      </c>
      <c r="N110" s="2">
        <v>59</v>
      </c>
      <c r="O110">
        <f t="shared" si="2"/>
        <v>47200</v>
      </c>
      <c r="P110" t="b">
        <f t="shared" si="3"/>
        <v>1</v>
      </c>
    </row>
    <row r="111" spans="1:16" x14ac:dyDescent="0.25">
      <c r="A111" t="s">
        <v>257</v>
      </c>
      <c r="C111" t="s">
        <v>28</v>
      </c>
      <c r="D111" t="s">
        <v>15</v>
      </c>
      <c r="E111">
        <v>38</v>
      </c>
      <c r="F111" t="s">
        <v>258</v>
      </c>
      <c r="G111">
        <v>1250</v>
      </c>
      <c r="H111">
        <v>28</v>
      </c>
      <c r="I111">
        <v>6</v>
      </c>
      <c r="M111">
        <v>80</v>
      </c>
      <c r="N111" s="2">
        <v>83</v>
      </c>
      <c r="O111">
        <f t="shared" si="2"/>
        <v>103750</v>
      </c>
      <c r="P111" t="b">
        <f t="shared" si="3"/>
        <v>0</v>
      </c>
    </row>
    <row r="112" spans="1:16" x14ac:dyDescent="0.25">
      <c r="A112" t="s">
        <v>259</v>
      </c>
      <c r="C112" t="s">
        <v>25</v>
      </c>
      <c r="D112" t="s">
        <v>25</v>
      </c>
      <c r="E112">
        <v>16</v>
      </c>
      <c r="F112" t="s">
        <v>260</v>
      </c>
      <c r="G112">
        <v>900</v>
      </c>
      <c r="I112">
        <v>3</v>
      </c>
      <c r="M112">
        <v>158</v>
      </c>
      <c r="N112" s="2">
        <v>112</v>
      </c>
      <c r="O112">
        <f t="shared" si="2"/>
        <v>100800</v>
      </c>
      <c r="P112" t="b">
        <f t="shared" si="3"/>
        <v>0</v>
      </c>
    </row>
    <row r="113" spans="1:16" x14ac:dyDescent="0.25">
      <c r="A113" t="s">
        <v>261</v>
      </c>
      <c r="C113" t="s">
        <v>18</v>
      </c>
      <c r="D113" t="s">
        <v>48</v>
      </c>
      <c r="E113">
        <v>32</v>
      </c>
      <c r="F113" t="s">
        <v>262</v>
      </c>
      <c r="G113">
        <v>1500</v>
      </c>
      <c r="H113">
        <v>4</v>
      </c>
      <c r="I113">
        <v>3</v>
      </c>
      <c r="L113">
        <v>6</v>
      </c>
      <c r="M113">
        <v>3</v>
      </c>
      <c r="N113" s="2">
        <v>150</v>
      </c>
      <c r="O113">
        <f t="shared" si="2"/>
        <v>225000</v>
      </c>
      <c r="P113" t="b">
        <f t="shared" si="3"/>
        <v>0</v>
      </c>
    </row>
    <row r="114" spans="1:16" x14ac:dyDescent="0.25">
      <c r="A114" t="s">
        <v>263</v>
      </c>
      <c r="C114" t="s">
        <v>18</v>
      </c>
      <c r="D114" t="s">
        <v>48</v>
      </c>
      <c r="E114">
        <v>31</v>
      </c>
      <c r="F114" t="s">
        <v>264</v>
      </c>
      <c r="G114">
        <v>900</v>
      </c>
      <c r="H114">
        <v>34</v>
      </c>
      <c r="I114">
        <v>4</v>
      </c>
      <c r="M114">
        <v>104</v>
      </c>
      <c r="N114" s="2">
        <v>153</v>
      </c>
      <c r="O114">
        <f t="shared" si="2"/>
        <v>137700</v>
      </c>
      <c r="P114" t="b">
        <f t="shared" si="3"/>
        <v>0</v>
      </c>
    </row>
    <row r="115" spans="1:16" x14ac:dyDescent="0.25">
      <c r="A115" t="s">
        <v>265</v>
      </c>
      <c r="C115" t="s">
        <v>28</v>
      </c>
      <c r="D115" t="s">
        <v>29</v>
      </c>
      <c r="E115">
        <v>77</v>
      </c>
      <c r="F115" t="s">
        <v>266</v>
      </c>
      <c r="G115">
        <v>1000</v>
      </c>
      <c r="H115">
        <v>48</v>
      </c>
      <c r="I115">
        <v>5</v>
      </c>
      <c r="M115">
        <v>14</v>
      </c>
      <c r="N115" s="2">
        <v>149</v>
      </c>
      <c r="O115">
        <f t="shared" si="2"/>
        <v>149000</v>
      </c>
      <c r="P115" t="b">
        <f t="shared" si="3"/>
        <v>0</v>
      </c>
    </row>
    <row r="116" spans="1:16" x14ac:dyDescent="0.25">
      <c r="A116" t="s">
        <v>267</v>
      </c>
      <c r="C116" t="s">
        <v>28</v>
      </c>
      <c r="D116" t="s">
        <v>29</v>
      </c>
      <c r="E116">
        <v>45</v>
      </c>
      <c r="F116" t="s">
        <v>268</v>
      </c>
      <c r="G116">
        <v>800</v>
      </c>
      <c r="H116">
        <v>64</v>
      </c>
      <c r="I116">
        <v>6</v>
      </c>
      <c r="M116">
        <v>66</v>
      </c>
      <c r="N116" s="2">
        <v>121</v>
      </c>
      <c r="O116">
        <f t="shared" si="2"/>
        <v>96800</v>
      </c>
      <c r="P116" t="b">
        <f t="shared" si="3"/>
        <v>1</v>
      </c>
    </row>
    <row r="117" spans="1:16" x14ac:dyDescent="0.25">
      <c r="A117" t="s">
        <v>269</v>
      </c>
      <c r="C117" t="s">
        <v>28</v>
      </c>
      <c r="D117" t="s">
        <v>29</v>
      </c>
      <c r="E117">
        <v>60</v>
      </c>
      <c r="F117" t="s">
        <v>270</v>
      </c>
      <c r="G117">
        <v>2250</v>
      </c>
      <c r="I117">
        <v>5</v>
      </c>
      <c r="M117">
        <v>75</v>
      </c>
      <c r="N117" s="2">
        <v>101</v>
      </c>
      <c r="O117">
        <f t="shared" si="2"/>
        <v>227250</v>
      </c>
      <c r="P117" t="b">
        <f t="shared" si="3"/>
        <v>0</v>
      </c>
    </row>
    <row r="118" spans="1:16" x14ac:dyDescent="0.25">
      <c r="A118" t="s">
        <v>271</v>
      </c>
      <c r="C118" t="s">
        <v>65</v>
      </c>
      <c r="D118" t="s">
        <v>19</v>
      </c>
      <c r="E118">
        <v>33</v>
      </c>
      <c r="F118" t="s">
        <v>272</v>
      </c>
      <c r="G118">
        <v>650</v>
      </c>
      <c r="H118">
        <v>46</v>
      </c>
      <c r="I118">
        <v>3</v>
      </c>
      <c r="M118">
        <v>156</v>
      </c>
      <c r="N118" s="2">
        <v>93</v>
      </c>
      <c r="O118">
        <f t="shared" si="2"/>
        <v>60450</v>
      </c>
      <c r="P118" t="b">
        <f t="shared" si="3"/>
        <v>1</v>
      </c>
    </row>
    <row r="119" spans="1:16" x14ac:dyDescent="0.25">
      <c r="A119" t="s">
        <v>273</v>
      </c>
      <c r="C119" t="s">
        <v>65</v>
      </c>
      <c r="D119" t="s">
        <v>69</v>
      </c>
      <c r="E119">
        <v>22</v>
      </c>
      <c r="F119" t="s">
        <v>274</v>
      </c>
      <c r="G119">
        <v>350</v>
      </c>
      <c r="I119">
        <v>2</v>
      </c>
      <c r="M119">
        <v>183</v>
      </c>
      <c r="N119" s="2">
        <v>204</v>
      </c>
      <c r="O119">
        <f t="shared" si="2"/>
        <v>71400</v>
      </c>
      <c r="P119" t="b">
        <f t="shared" si="3"/>
        <v>0</v>
      </c>
    </row>
    <row r="120" spans="1:16" x14ac:dyDescent="0.25">
      <c r="A120" t="s">
        <v>275</v>
      </c>
      <c r="C120" t="s">
        <v>14</v>
      </c>
      <c r="D120" t="s">
        <v>15</v>
      </c>
      <c r="E120">
        <v>5</v>
      </c>
      <c r="F120" t="s">
        <v>276</v>
      </c>
      <c r="G120">
        <v>1050</v>
      </c>
      <c r="I120">
        <v>3</v>
      </c>
      <c r="M120">
        <v>23</v>
      </c>
      <c r="N120" s="2">
        <v>505</v>
      </c>
      <c r="O120">
        <f t="shared" si="2"/>
        <v>530250</v>
      </c>
      <c r="P120" t="b">
        <f t="shared" si="3"/>
        <v>1</v>
      </c>
    </row>
    <row r="121" spans="1:16" x14ac:dyDescent="0.25">
      <c r="A121" t="s">
        <v>65</v>
      </c>
      <c r="C121" t="s">
        <v>65</v>
      </c>
      <c r="D121" t="s">
        <v>69</v>
      </c>
      <c r="E121">
        <v>32</v>
      </c>
      <c r="F121" t="s">
        <v>241</v>
      </c>
      <c r="G121">
        <v>500</v>
      </c>
      <c r="H121">
        <v>46</v>
      </c>
      <c r="I121">
        <v>2</v>
      </c>
      <c r="M121">
        <v>187</v>
      </c>
      <c r="N121" s="2">
        <v>396</v>
      </c>
      <c r="O121">
        <f t="shared" si="2"/>
        <v>198000</v>
      </c>
      <c r="P121" t="b">
        <f t="shared" si="3"/>
        <v>0</v>
      </c>
    </row>
    <row r="122" spans="1:16" x14ac:dyDescent="0.25">
      <c r="A122" t="s">
        <v>277</v>
      </c>
      <c r="C122" t="s">
        <v>28</v>
      </c>
      <c r="D122" t="s">
        <v>29</v>
      </c>
      <c r="E122">
        <v>38</v>
      </c>
      <c r="F122" t="s">
        <v>278</v>
      </c>
      <c r="G122">
        <v>1100</v>
      </c>
      <c r="I122">
        <v>6</v>
      </c>
      <c r="N122" s="2">
        <v>111</v>
      </c>
      <c r="O122">
        <f t="shared" si="2"/>
        <v>122100</v>
      </c>
      <c r="P122" t="b">
        <f t="shared" si="3"/>
        <v>0</v>
      </c>
    </row>
    <row r="123" spans="1:16" x14ac:dyDescent="0.25">
      <c r="A123" t="s">
        <v>279</v>
      </c>
      <c r="C123" t="s">
        <v>28</v>
      </c>
      <c r="D123" t="s">
        <v>36</v>
      </c>
      <c r="E123">
        <v>24</v>
      </c>
      <c r="F123" t="s">
        <v>280</v>
      </c>
      <c r="G123">
        <v>950</v>
      </c>
      <c r="H123">
        <v>45</v>
      </c>
      <c r="I123">
        <v>1</v>
      </c>
      <c r="M123">
        <v>12</v>
      </c>
      <c r="N123" s="2">
        <v>14</v>
      </c>
      <c r="O123">
        <f t="shared" si="2"/>
        <v>13300</v>
      </c>
      <c r="P123" t="b">
        <f t="shared" si="3"/>
        <v>0</v>
      </c>
    </row>
    <row r="124" spans="1:16" x14ac:dyDescent="0.25">
      <c r="A124" t="s">
        <v>281</v>
      </c>
      <c r="C124" t="s">
        <v>65</v>
      </c>
      <c r="D124" t="s">
        <v>19</v>
      </c>
      <c r="E124">
        <v>22</v>
      </c>
      <c r="F124" t="s">
        <v>282</v>
      </c>
      <c r="G124">
        <v>1000</v>
      </c>
      <c r="H124">
        <v>53</v>
      </c>
      <c r="I124">
        <v>3</v>
      </c>
      <c r="M124">
        <v>165</v>
      </c>
      <c r="N124" s="2">
        <v>20</v>
      </c>
      <c r="O124">
        <f t="shared" si="2"/>
        <v>20000</v>
      </c>
      <c r="P124" t="b">
        <f t="shared" si="3"/>
        <v>0</v>
      </c>
    </row>
    <row r="125" spans="1:16" x14ac:dyDescent="0.25">
      <c r="A125" t="s">
        <v>283</v>
      </c>
      <c r="C125" t="s">
        <v>32</v>
      </c>
      <c r="D125" t="s">
        <v>32</v>
      </c>
      <c r="E125">
        <v>40</v>
      </c>
      <c r="F125" t="s">
        <v>284</v>
      </c>
      <c r="G125">
        <v>1500</v>
      </c>
      <c r="I125">
        <v>6</v>
      </c>
      <c r="N125" s="2">
        <v>25</v>
      </c>
      <c r="O125">
        <f t="shared" si="2"/>
        <v>37500</v>
      </c>
      <c r="P125" t="b">
        <f t="shared" si="3"/>
        <v>0</v>
      </c>
    </row>
    <row r="126" spans="1:16" x14ac:dyDescent="0.25">
      <c r="A126" t="s">
        <v>285</v>
      </c>
      <c r="C126" t="s">
        <v>18</v>
      </c>
      <c r="D126" t="s">
        <v>48</v>
      </c>
      <c r="E126">
        <v>32</v>
      </c>
      <c r="F126" t="s">
        <v>286</v>
      </c>
      <c r="G126">
        <v>900</v>
      </c>
      <c r="H126">
        <v>35</v>
      </c>
      <c r="I126">
        <v>3</v>
      </c>
      <c r="M126">
        <v>72</v>
      </c>
      <c r="N126" s="2">
        <v>67</v>
      </c>
      <c r="O126">
        <f t="shared" si="2"/>
        <v>60300</v>
      </c>
      <c r="P126" t="b">
        <f t="shared" si="3"/>
        <v>1</v>
      </c>
    </row>
    <row r="127" spans="1:16" x14ac:dyDescent="0.25">
      <c r="A127" t="s">
        <v>287</v>
      </c>
      <c r="C127" t="s">
        <v>25</v>
      </c>
      <c r="D127" t="s">
        <v>25</v>
      </c>
      <c r="E127">
        <v>12</v>
      </c>
      <c r="F127" t="s">
        <v>288</v>
      </c>
      <c r="G127">
        <v>700</v>
      </c>
      <c r="H127">
        <v>53</v>
      </c>
      <c r="I127">
        <v>5</v>
      </c>
      <c r="M127">
        <v>114</v>
      </c>
      <c r="N127" s="2">
        <v>77</v>
      </c>
      <c r="O127">
        <f t="shared" si="2"/>
        <v>53900</v>
      </c>
      <c r="P127" t="b">
        <f t="shared" si="3"/>
        <v>0</v>
      </c>
    </row>
    <row r="128" spans="1:16" x14ac:dyDescent="0.25">
      <c r="A128" t="s">
        <v>289</v>
      </c>
      <c r="C128" t="s">
        <v>18</v>
      </c>
      <c r="D128" t="s">
        <v>48</v>
      </c>
      <c r="E128">
        <v>25</v>
      </c>
      <c r="F128" t="s">
        <v>290</v>
      </c>
      <c r="G128">
        <v>900</v>
      </c>
      <c r="H128">
        <v>24</v>
      </c>
      <c r="I128">
        <v>4</v>
      </c>
      <c r="M128">
        <v>164</v>
      </c>
      <c r="N128" s="2">
        <v>74172</v>
      </c>
      <c r="O128">
        <f t="shared" si="2"/>
        <v>66754800</v>
      </c>
      <c r="P128" t="b">
        <f t="shared" si="3"/>
        <v>0</v>
      </c>
    </row>
    <row r="129" spans="1:16" x14ac:dyDescent="0.25">
      <c r="A129" t="s">
        <v>291</v>
      </c>
      <c r="C129" t="s">
        <v>65</v>
      </c>
      <c r="D129" t="s">
        <v>69</v>
      </c>
      <c r="E129">
        <v>55</v>
      </c>
      <c r="F129" t="s">
        <v>292</v>
      </c>
      <c r="G129">
        <v>1900</v>
      </c>
      <c r="H129">
        <v>41</v>
      </c>
      <c r="I129">
        <v>3</v>
      </c>
      <c r="M129">
        <v>73</v>
      </c>
      <c r="N129" s="2">
        <v>254</v>
      </c>
      <c r="O129">
        <f t="shared" si="2"/>
        <v>482600</v>
      </c>
      <c r="P129" t="b">
        <f t="shared" si="3"/>
        <v>0</v>
      </c>
    </row>
    <row r="130" spans="1:16" x14ac:dyDescent="0.25">
      <c r="A130" t="s">
        <v>293</v>
      </c>
      <c r="C130" t="s">
        <v>14</v>
      </c>
      <c r="D130" t="s">
        <v>15</v>
      </c>
      <c r="E130">
        <v>4</v>
      </c>
      <c r="F130" t="s">
        <v>294</v>
      </c>
      <c r="G130">
        <v>900</v>
      </c>
      <c r="H130">
        <v>60</v>
      </c>
      <c r="I130">
        <v>3</v>
      </c>
      <c r="M130">
        <v>74</v>
      </c>
      <c r="N130" s="2">
        <v>232</v>
      </c>
      <c r="O130">
        <f t="shared" si="2"/>
        <v>208800</v>
      </c>
      <c r="P130" t="b">
        <f t="shared" si="3"/>
        <v>1</v>
      </c>
    </row>
    <row r="131" spans="1:16" x14ac:dyDescent="0.25">
      <c r="A131" t="s">
        <v>295</v>
      </c>
      <c r="C131" t="s">
        <v>18</v>
      </c>
      <c r="D131" t="s">
        <v>48</v>
      </c>
      <c r="E131">
        <v>33</v>
      </c>
      <c r="F131" t="s">
        <v>296</v>
      </c>
      <c r="G131">
        <v>1750</v>
      </c>
      <c r="I131">
        <v>3</v>
      </c>
      <c r="M131">
        <v>111</v>
      </c>
      <c r="N131" s="2">
        <v>597</v>
      </c>
      <c r="O131">
        <f t="shared" ref="O131:O194" si="4">G131*N131</f>
        <v>1044750</v>
      </c>
      <c r="P131" t="b">
        <f t="shared" ref="P131:P194" si="5">ISNUMBER(SEARCH($P$1,F131))</f>
        <v>1</v>
      </c>
    </row>
    <row r="132" spans="1:16" x14ac:dyDescent="0.25">
      <c r="A132" t="s">
        <v>297</v>
      </c>
      <c r="C132" t="s">
        <v>25</v>
      </c>
      <c r="D132" t="s">
        <v>25</v>
      </c>
      <c r="E132">
        <v>7</v>
      </c>
      <c r="F132" t="s">
        <v>298</v>
      </c>
      <c r="G132">
        <v>850</v>
      </c>
      <c r="I132">
        <v>4</v>
      </c>
      <c r="M132">
        <v>78</v>
      </c>
      <c r="N132" s="2">
        <v>321</v>
      </c>
      <c r="O132">
        <f t="shared" si="4"/>
        <v>272850</v>
      </c>
      <c r="P132" t="b">
        <f t="shared" si="5"/>
        <v>0</v>
      </c>
    </row>
    <row r="133" spans="1:16" x14ac:dyDescent="0.25">
      <c r="A133" t="s">
        <v>299</v>
      </c>
      <c r="C133" t="s">
        <v>25</v>
      </c>
      <c r="D133" t="s">
        <v>25</v>
      </c>
      <c r="E133">
        <v>7</v>
      </c>
      <c r="F133" t="s">
        <v>300</v>
      </c>
      <c r="G133">
        <v>500</v>
      </c>
      <c r="I133">
        <v>3</v>
      </c>
      <c r="M133">
        <v>119</v>
      </c>
      <c r="N133" s="2">
        <v>10</v>
      </c>
      <c r="O133">
        <f t="shared" si="4"/>
        <v>5000</v>
      </c>
      <c r="P133" t="b">
        <f t="shared" si="5"/>
        <v>0</v>
      </c>
    </row>
    <row r="134" spans="1:16" x14ac:dyDescent="0.25">
      <c r="A134" t="s">
        <v>301</v>
      </c>
      <c r="B134" t="s">
        <v>302</v>
      </c>
      <c r="C134" t="s">
        <v>14</v>
      </c>
      <c r="D134" t="s">
        <v>15</v>
      </c>
      <c r="E134">
        <v>5</v>
      </c>
      <c r="F134" t="s">
        <v>303</v>
      </c>
      <c r="G134">
        <v>400</v>
      </c>
      <c r="H134">
        <v>62</v>
      </c>
      <c r="I134">
        <v>3</v>
      </c>
      <c r="M134">
        <v>108</v>
      </c>
      <c r="N134" s="2">
        <v>28</v>
      </c>
      <c r="O134">
        <f t="shared" si="4"/>
        <v>11200</v>
      </c>
      <c r="P134" t="b">
        <f t="shared" si="5"/>
        <v>0</v>
      </c>
    </row>
    <row r="135" spans="1:16" x14ac:dyDescent="0.25">
      <c r="A135" t="s">
        <v>304</v>
      </c>
      <c r="C135" t="s">
        <v>18</v>
      </c>
      <c r="D135" t="s">
        <v>36</v>
      </c>
      <c r="E135">
        <v>20</v>
      </c>
      <c r="F135" t="s">
        <v>305</v>
      </c>
      <c r="G135">
        <v>350</v>
      </c>
      <c r="I135">
        <v>4</v>
      </c>
      <c r="N135" s="2">
        <v>48</v>
      </c>
      <c r="O135">
        <f t="shared" si="4"/>
        <v>16800</v>
      </c>
      <c r="P135" t="b">
        <f t="shared" si="5"/>
        <v>0</v>
      </c>
    </row>
    <row r="136" spans="1:16" x14ac:dyDescent="0.25">
      <c r="A136" t="s">
        <v>306</v>
      </c>
      <c r="C136" t="s">
        <v>41</v>
      </c>
      <c r="D136" t="s">
        <v>36</v>
      </c>
      <c r="E136">
        <v>18</v>
      </c>
      <c r="F136" t="s">
        <v>307</v>
      </c>
      <c r="G136">
        <v>3000</v>
      </c>
      <c r="I136">
        <v>5</v>
      </c>
      <c r="N136" s="2">
        <v>54</v>
      </c>
      <c r="O136">
        <f t="shared" si="4"/>
        <v>162000</v>
      </c>
      <c r="P136" t="b">
        <f t="shared" si="5"/>
        <v>0</v>
      </c>
    </row>
    <row r="137" spans="1:16" x14ac:dyDescent="0.25">
      <c r="A137" t="s">
        <v>308</v>
      </c>
      <c r="C137" t="s">
        <v>18</v>
      </c>
      <c r="D137" t="s">
        <v>36</v>
      </c>
      <c r="E137">
        <v>22</v>
      </c>
      <c r="F137" t="s">
        <v>309</v>
      </c>
      <c r="G137">
        <v>1100</v>
      </c>
      <c r="I137">
        <v>4</v>
      </c>
      <c r="N137" s="2">
        <v>71</v>
      </c>
      <c r="O137">
        <f t="shared" si="4"/>
        <v>78100</v>
      </c>
      <c r="P137" t="b">
        <f t="shared" si="5"/>
        <v>0</v>
      </c>
    </row>
    <row r="138" spans="1:16" x14ac:dyDescent="0.25">
      <c r="A138" t="s">
        <v>310</v>
      </c>
      <c r="C138" t="s">
        <v>41</v>
      </c>
      <c r="D138" t="s">
        <v>36</v>
      </c>
      <c r="E138">
        <v>18</v>
      </c>
      <c r="F138" t="s">
        <v>311</v>
      </c>
      <c r="G138">
        <v>900</v>
      </c>
      <c r="H138">
        <v>16</v>
      </c>
      <c r="I138">
        <v>4</v>
      </c>
      <c r="M138">
        <v>87</v>
      </c>
      <c r="N138" s="2">
        <v>95</v>
      </c>
      <c r="O138">
        <f t="shared" si="4"/>
        <v>85500</v>
      </c>
      <c r="P138" t="b">
        <f t="shared" si="5"/>
        <v>0</v>
      </c>
    </row>
    <row r="139" spans="1:16" x14ac:dyDescent="0.25">
      <c r="A139" t="s">
        <v>312</v>
      </c>
      <c r="C139" t="s">
        <v>25</v>
      </c>
      <c r="D139" t="s">
        <v>25</v>
      </c>
      <c r="E139">
        <v>17</v>
      </c>
      <c r="F139" t="s">
        <v>313</v>
      </c>
      <c r="G139">
        <v>550</v>
      </c>
      <c r="H139">
        <v>35</v>
      </c>
      <c r="I139">
        <v>5</v>
      </c>
      <c r="M139">
        <v>129</v>
      </c>
      <c r="N139" s="2">
        <v>107</v>
      </c>
      <c r="O139">
        <f t="shared" si="4"/>
        <v>58850</v>
      </c>
      <c r="P139" t="b">
        <f t="shared" si="5"/>
        <v>1</v>
      </c>
    </row>
    <row r="140" spans="1:16" x14ac:dyDescent="0.25">
      <c r="A140" t="s">
        <v>314</v>
      </c>
      <c r="C140" t="s">
        <v>18</v>
      </c>
      <c r="D140" t="s">
        <v>36</v>
      </c>
      <c r="E140">
        <v>20</v>
      </c>
      <c r="F140" t="s">
        <v>315</v>
      </c>
      <c r="G140">
        <v>400</v>
      </c>
      <c r="I140">
        <v>4</v>
      </c>
      <c r="N140" s="2">
        <v>220</v>
      </c>
      <c r="O140">
        <f t="shared" si="4"/>
        <v>88000</v>
      </c>
      <c r="P140" t="b">
        <f t="shared" si="5"/>
        <v>0</v>
      </c>
    </row>
    <row r="141" spans="1:16" x14ac:dyDescent="0.25">
      <c r="A141" t="s">
        <v>316</v>
      </c>
      <c r="C141" t="s">
        <v>41</v>
      </c>
      <c r="D141" t="s">
        <v>36</v>
      </c>
      <c r="E141">
        <v>7</v>
      </c>
      <c r="F141" t="s">
        <v>317</v>
      </c>
      <c r="G141">
        <v>1250</v>
      </c>
      <c r="I141">
        <v>5</v>
      </c>
      <c r="N141" s="2">
        <v>225</v>
      </c>
      <c r="O141">
        <f t="shared" si="4"/>
        <v>281250</v>
      </c>
      <c r="P141" t="b">
        <f t="shared" si="5"/>
        <v>0</v>
      </c>
    </row>
    <row r="142" spans="1:16" x14ac:dyDescent="0.25">
      <c r="A142" t="s">
        <v>318</v>
      </c>
      <c r="C142" t="s">
        <v>28</v>
      </c>
      <c r="D142" t="s">
        <v>29</v>
      </c>
      <c r="E142">
        <v>59</v>
      </c>
      <c r="F142" t="s">
        <v>319</v>
      </c>
      <c r="G142">
        <v>1000</v>
      </c>
      <c r="I142">
        <v>6</v>
      </c>
      <c r="M142">
        <v>163</v>
      </c>
      <c r="N142" s="2">
        <v>309</v>
      </c>
      <c r="O142">
        <f t="shared" si="4"/>
        <v>309000</v>
      </c>
      <c r="P142" t="b">
        <f t="shared" si="5"/>
        <v>1</v>
      </c>
    </row>
    <row r="143" spans="1:16" x14ac:dyDescent="0.25">
      <c r="A143" t="s">
        <v>320</v>
      </c>
      <c r="C143" t="s">
        <v>28</v>
      </c>
      <c r="D143" t="s">
        <v>29</v>
      </c>
      <c r="E143">
        <v>49</v>
      </c>
      <c r="F143" t="s">
        <v>321</v>
      </c>
      <c r="G143">
        <v>1350</v>
      </c>
      <c r="H143">
        <v>42</v>
      </c>
      <c r="I143">
        <v>6</v>
      </c>
      <c r="M143">
        <v>157</v>
      </c>
      <c r="N143" s="2">
        <v>457</v>
      </c>
      <c r="O143">
        <f t="shared" si="4"/>
        <v>616950</v>
      </c>
      <c r="P143" t="b">
        <f t="shared" si="5"/>
        <v>0</v>
      </c>
    </row>
    <row r="144" spans="1:16" x14ac:dyDescent="0.25">
      <c r="A144" t="s">
        <v>322</v>
      </c>
      <c r="C144" t="s">
        <v>41</v>
      </c>
      <c r="D144" t="s">
        <v>15</v>
      </c>
      <c r="E144">
        <v>5</v>
      </c>
      <c r="F144" t="s">
        <v>323</v>
      </c>
      <c r="G144">
        <v>700</v>
      </c>
      <c r="I144">
        <v>3</v>
      </c>
      <c r="N144" s="2">
        <v>689</v>
      </c>
      <c r="O144">
        <f t="shared" si="4"/>
        <v>482300</v>
      </c>
      <c r="P144" t="b">
        <f t="shared" si="5"/>
        <v>0</v>
      </c>
    </row>
    <row r="145" spans="1:16" x14ac:dyDescent="0.25">
      <c r="A145" t="s">
        <v>324</v>
      </c>
      <c r="C145" t="s">
        <v>18</v>
      </c>
      <c r="D145" t="s">
        <v>48</v>
      </c>
      <c r="E145">
        <v>32</v>
      </c>
      <c r="F145" t="s">
        <v>96</v>
      </c>
      <c r="G145">
        <v>1500</v>
      </c>
      <c r="H145">
        <v>7</v>
      </c>
      <c r="I145">
        <v>3</v>
      </c>
      <c r="M145">
        <v>1</v>
      </c>
      <c r="N145" s="2">
        <v>351</v>
      </c>
      <c r="O145">
        <f t="shared" si="4"/>
        <v>526500</v>
      </c>
      <c r="P145" t="b">
        <f t="shared" si="5"/>
        <v>1</v>
      </c>
    </row>
    <row r="146" spans="1:16" x14ac:dyDescent="0.25">
      <c r="A146" t="s">
        <v>325</v>
      </c>
      <c r="C146" t="s">
        <v>25</v>
      </c>
      <c r="D146" t="s">
        <v>25</v>
      </c>
      <c r="E146">
        <v>8</v>
      </c>
      <c r="F146" t="s">
        <v>326</v>
      </c>
      <c r="G146">
        <v>1500</v>
      </c>
      <c r="H146">
        <v>62</v>
      </c>
      <c r="I146">
        <v>3</v>
      </c>
      <c r="M146">
        <v>138</v>
      </c>
      <c r="N146" s="2">
        <v>32</v>
      </c>
      <c r="O146">
        <f t="shared" si="4"/>
        <v>48000</v>
      </c>
      <c r="P146" t="b">
        <f t="shared" si="5"/>
        <v>0</v>
      </c>
    </row>
    <row r="147" spans="1:16" x14ac:dyDescent="0.25">
      <c r="A147" t="s">
        <v>327</v>
      </c>
      <c r="C147" t="s">
        <v>32</v>
      </c>
      <c r="D147" t="s">
        <v>32</v>
      </c>
      <c r="E147">
        <v>5</v>
      </c>
      <c r="F147" t="s">
        <v>328</v>
      </c>
      <c r="G147">
        <v>700</v>
      </c>
      <c r="I147">
        <v>3</v>
      </c>
      <c r="N147" s="2">
        <v>75</v>
      </c>
      <c r="O147">
        <f t="shared" si="4"/>
        <v>52500</v>
      </c>
      <c r="P147" t="b">
        <f t="shared" si="5"/>
        <v>0</v>
      </c>
    </row>
    <row r="148" spans="1:16" x14ac:dyDescent="0.25">
      <c r="A148" t="s">
        <v>329</v>
      </c>
      <c r="C148" t="s">
        <v>28</v>
      </c>
      <c r="D148" t="s">
        <v>29</v>
      </c>
      <c r="E148">
        <v>64</v>
      </c>
      <c r="F148" t="s">
        <v>330</v>
      </c>
      <c r="G148">
        <v>1750</v>
      </c>
      <c r="I148">
        <v>5</v>
      </c>
      <c r="M148">
        <v>100</v>
      </c>
      <c r="N148" s="2">
        <v>33</v>
      </c>
      <c r="O148">
        <f t="shared" si="4"/>
        <v>57750</v>
      </c>
      <c r="P148" t="b">
        <f t="shared" si="5"/>
        <v>0</v>
      </c>
    </row>
    <row r="149" spans="1:16" x14ac:dyDescent="0.25">
      <c r="A149" t="s">
        <v>331</v>
      </c>
      <c r="C149" t="s">
        <v>41</v>
      </c>
      <c r="D149" t="s">
        <v>15</v>
      </c>
      <c r="E149">
        <v>6</v>
      </c>
      <c r="F149" t="s">
        <v>332</v>
      </c>
      <c r="G149">
        <v>600</v>
      </c>
      <c r="H149">
        <v>68</v>
      </c>
      <c r="I149">
        <v>3</v>
      </c>
      <c r="M149">
        <v>77</v>
      </c>
      <c r="N149" s="2">
        <v>5</v>
      </c>
      <c r="O149">
        <f t="shared" si="4"/>
        <v>3000</v>
      </c>
      <c r="P149" t="b">
        <f t="shared" si="5"/>
        <v>0</v>
      </c>
    </row>
    <row r="150" spans="1:16" x14ac:dyDescent="0.25">
      <c r="A150" t="s">
        <v>333</v>
      </c>
      <c r="C150" t="s">
        <v>41</v>
      </c>
      <c r="D150" t="s">
        <v>15</v>
      </c>
      <c r="E150">
        <v>6</v>
      </c>
      <c r="F150" t="s">
        <v>334</v>
      </c>
      <c r="G150">
        <v>400</v>
      </c>
      <c r="I150">
        <v>3</v>
      </c>
      <c r="M150">
        <v>169</v>
      </c>
      <c r="N150" s="2">
        <v>125</v>
      </c>
      <c r="O150">
        <f t="shared" si="4"/>
        <v>50000</v>
      </c>
      <c r="P150" t="b">
        <f t="shared" si="5"/>
        <v>0</v>
      </c>
    </row>
    <row r="151" spans="1:16" x14ac:dyDescent="0.25">
      <c r="A151" t="s">
        <v>335</v>
      </c>
      <c r="B151" t="s">
        <v>336</v>
      </c>
      <c r="C151" t="s">
        <v>14</v>
      </c>
      <c r="D151" t="s">
        <v>15</v>
      </c>
      <c r="E151">
        <v>4</v>
      </c>
      <c r="F151" t="s">
        <v>337</v>
      </c>
      <c r="G151">
        <v>700</v>
      </c>
      <c r="H151">
        <v>59</v>
      </c>
      <c r="I151">
        <v>3</v>
      </c>
      <c r="M151">
        <v>33</v>
      </c>
      <c r="N151" s="2">
        <v>79</v>
      </c>
      <c r="O151">
        <f t="shared" si="4"/>
        <v>55300</v>
      </c>
      <c r="P151" t="b">
        <f t="shared" si="5"/>
        <v>0</v>
      </c>
    </row>
    <row r="152" spans="1:16" x14ac:dyDescent="0.25">
      <c r="A152" t="s">
        <v>338</v>
      </c>
      <c r="C152" t="s">
        <v>25</v>
      </c>
      <c r="D152" t="s">
        <v>25</v>
      </c>
      <c r="E152">
        <v>6</v>
      </c>
      <c r="F152" t="s">
        <v>339</v>
      </c>
      <c r="G152">
        <v>800</v>
      </c>
      <c r="H152">
        <v>32</v>
      </c>
      <c r="I152">
        <v>3</v>
      </c>
      <c r="M152">
        <v>135</v>
      </c>
      <c r="N152" s="2">
        <v>16</v>
      </c>
      <c r="O152">
        <f t="shared" si="4"/>
        <v>12800</v>
      </c>
      <c r="P152" t="b">
        <f t="shared" si="5"/>
        <v>0</v>
      </c>
    </row>
    <row r="153" spans="1:16" x14ac:dyDescent="0.25">
      <c r="A153" t="s">
        <v>340</v>
      </c>
      <c r="C153" t="s">
        <v>28</v>
      </c>
      <c r="D153" t="s">
        <v>29</v>
      </c>
      <c r="E153">
        <v>38</v>
      </c>
      <c r="F153" t="s">
        <v>341</v>
      </c>
      <c r="G153">
        <v>700</v>
      </c>
      <c r="I153">
        <v>4</v>
      </c>
      <c r="N153" s="2">
        <v>33</v>
      </c>
      <c r="O153">
        <f t="shared" si="4"/>
        <v>23100</v>
      </c>
      <c r="P153" t="b">
        <f t="shared" si="5"/>
        <v>0</v>
      </c>
    </row>
    <row r="154" spans="1:16" x14ac:dyDescent="0.25">
      <c r="A154" t="s">
        <v>342</v>
      </c>
      <c r="C154" t="s">
        <v>28</v>
      </c>
      <c r="D154" t="s">
        <v>29</v>
      </c>
      <c r="E154">
        <v>90</v>
      </c>
      <c r="F154" t="s">
        <v>343</v>
      </c>
      <c r="G154">
        <v>1350</v>
      </c>
      <c r="H154">
        <v>72</v>
      </c>
      <c r="I154">
        <v>6</v>
      </c>
      <c r="M154">
        <v>28</v>
      </c>
      <c r="N154" s="2">
        <v>71</v>
      </c>
      <c r="O154">
        <f t="shared" si="4"/>
        <v>95850</v>
      </c>
      <c r="P154" t="b">
        <f t="shared" si="5"/>
        <v>1</v>
      </c>
    </row>
    <row r="155" spans="1:16" x14ac:dyDescent="0.25">
      <c r="A155" t="s">
        <v>344</v>
      </c>
      <c r="C155" t="s">
        <v>32</v>
      </c>
      <c r="D155" t="s">
        <v>32</v>
      </c>
      <c r="E155">
        <v>23</v>
      </c>
      <c r="F155" t="s">
        <v>345</v>
      </c>
      <c r="G155">
        <v>400</v>
      </c>
      <c r="I155">
        <v>3</v>
      </c>
      <c r="N155" s="2">
        <v>96</v>
      </c>
      <c r="O155">
        <f t="shared" si="4"/>
        <v>38400</v>
      </c>
      <c r="P155" t="b">
        <f t="shared" si="5"/>
        <v>0</v>
      </c>
    </row>
    <row r="156" spans="1:16" x14ac:dyDescent="0.25">
      <c r="A156" t="s">
        <v>346</v>
      </c>
      <c r="C156" t="s">
        <v>14</v>
      </c>
      <c r="D156" t="s">
        <v>15</v>
      </c>
      <c r="E156">
        <v>5</v>
      </c>
      <c r="F156" t="s">
        <v>347</v>
      </c>
      <c r="G156">
        <v>500</v>
      </c>
      <c r="H156">
        <v>37</v>
      </c>
      <c r="I156">
        <v>3</v>
      </c>
      <c r="M156">
        <v>71</v>
      </c>
      <c r="N156" s="2">
        <v>80</v>
      </c>
      <c r="O156">
        <f t="shared" si="4"/>
        <v>40000</v>
      </c>
      <c r="P156" t="b">
        <f t="shared" si="5"/>
        <v>0</v>
      </c>
    </row>
    <row r="157" spans="1:16" x14ac:dyDescent="0.25">
      <c r="A157" t="s">
        <v>348</v>
      </c>
      <c r="C157" t="s">
        <v>28</v>
      </c>
      <c r="D157" t="s">
        <v>69</v>
      </c>
      <c r="E157">
        <v>20</v>
      </c>
      <c r="F157" t="s">
        <v>349</v>
      </c>
      <c r="G157">
        <v>400</v>
      </c>
      <c r="I157">
        <v>6</v>
      </c>
      <c r="N157" s="2">
        <v>134</v>
      </c>
      <c r="O157">
        <f t="shared" si="4"/>
        <v>53600</v>
      </c>
      <c r="P157" t="b">
        <f t="shared" si="5"/>
        <v>0</v>
      </c>
    </row>
    <row r="158" spans="1:16" x14ac:dyDescent="0.25">
      <c r="A158" t="s">
        <v>350</v>
      </c>
      <c r="C158" t="s">
        <v>28</v>
      </c>
      <c r="D158" t="s">
        <v>29</v>
      </c>
      <c r="E158">
        <v>44</v>
      </c>
      <c r="F158" t="s">
        <v>90</v>
      </c>
      <c r="G158">
        <v>900</v>
      </c>
      <c r="H158">
        <v>22</v>
      </c>
      <c r="I158">
        <v>5</v>
      </c>
      <c r="M158">
        <v>25</v>
      </c>
      <c r="N158" s="2">
        <v>75</v>
      </c>
      <c r="O158">
        <f t="shared" si="4"/>
        <v>67500</v>
      </c>
      <c r="P158" t="b">
        <f t="shared" si="5"/>
        <v>1</v>
      </c>
    </row>
    <row r="159" spans="1:16" x14ac:dyDescent="0.25">
      <c r="A159" t="s">
        <v>351</v>
      </c>
      <c r="C159" t="s">
        <v>18</v>
      </c>
      <c r="D159" t="s">
        <v>48</v>
      </c>
      <c r="E159">
        <v>20</v>
      </c>
      <c r="F159" t="s">
        <v>352</v>
      </c>
      <c r="G159">
        <v>1500</v>
      </c>
      <c r="I159">
        <v>3</v>
      </c>
      <c r="N159" s="2">
        <v>325</v>
      </c>
      <c r="O159">
        <f t="shared" si="4"/>
        <v>487500</v>
      </c>
      <c r="P159" t="b">
        <f t="shared" si="5"/>
        <v>0</v>
      </c>
    </row>
    <row r="160" spans="1:16" x14ac:dyDescent="0.25">
      <c r="A160" t="s">
        <v>353</v>
      </c>
      <c r="C160" t="s">
        <v>28</v>
      </c>
      <c r="D160" t="s">
        <v>29</v>
      </c>
      <c r="E160">
        <v>60</v>
      </c>
      <c r="F160" t="s">
        <v>354</v>
      </c>
      <c r="G160">
        <v>1750</v>
      </c>
      <c r="I160">
        <v>6</v>
      </c>
      <c r="K160">
        <v>1</v>
      </c>
      <c r="M160">
        <v>107</v>
      </c>
      <c r="N160" s="2">
        <v>74</v>
      </c>
      <c r="O160">
        <f t="shared" si="4"/>
        <v>129500</v>
      </c>
      <c r="P160" t="b">
        <f t="shared" si="5"/>
        <v>0</v>
      </c>
    </row>
    <row r="161" spans="1:16" x14ac:dyDescent="0.25">
      <c r="A161" t="s">
        <v>355</v>
      </c>
      <c r="C161" t="s">
        <v>356</v>
      </c>
      <c r="D161" t="s">
        <v>356</v>
      </c>
      <c r="E161">
        <v>11</v>
      </c>
      <c r="F161" t="s">
        <v>357</v>
      </c>
      <c r="G161">
        <v>3000</v>
      </c>
      <c r="I161">
        <v>3</v>
      </c>
      <c r="N161" s="2">
        <v>45</v>
      </c>
      <c r="O161">
        <f t="shared" si="4"/>
        <v>135000</v>
      </c>
      <c r="P161" t="b">
        <f t="shared" si="5"/>
        <v>1</v>
      </c>
    </row>
    <row r="162" spans="1:16" x14ac:dyDescent="0.25">
      <c r="A162" t="s">
        <v>358</v>
      </c>
      <c r="B162" t="s">
        <v>359</v>
      </c>
      <c r="C162" t="s">
        <v>28</v>
      </c>
      <c r="D162" t="s">
        <v>29</v>
      </c>
      <c r="E162">
        <v>65</v>
      </c>
      <c r="F162" t="s">
        <v>360</v>
      </c>
      <c r="G162">
        <v>1750</v>
      </c>
      <c r="H162">
        <v>34</v>
      </c>
      <c r="I162">
        <v>5</v>
      </c>
      <c r="M162">
        <v>36</v>
      </c>
      <c r="N162" s="2">
        <v>22</v>
      </c>
      <c r="O162">
        <f t="shared" si="4"/>
        <v>38500</v>
      </c>
      <c r="P162" t="b">
        <f t="shared" si="5"/>
        <v>0</v>
      </c>
    </row>
    <row r="163" spans="1:16" x14ac:dyDescent="0.25">
      <c r="A163" t="s">
        <v>361</v>
      </c>
      <c r="C163" t="s">
        <v>25</v>
      </c>
      <c r="D163" t="s">
        <v>25</v>
      </c>
      <c r="E163">
        <v>5</v>
      </c>
      <c r="F163" t="s">
        <v>362</v>
      </c>
      <c r="G163">
        <v>2250</v>
      </c>
      <c r="H163">
        <v>56</v>
      </c>
      <c r="I163">
        <v>3</v>
      </c>
      <c r="M163">
        <v>128</v>
      </c>
      <c r="N163" s="2">
        <v>14</v>
      </c>
      <c r="O163">
        <f t="shared" si="4"/>
        <v>31500</v>
      </c>
      <c r="P163" t="b">
        <f t="shared" si="5"/>
        <v>0</v>
      </c>
    </row>
    <row r="164" spans="1:16" x14ac:dyDescent="0.25">
      <c r="A164" t="s">
        <v>363</v>
      </c>
      <c r="C164" t="s">
        <v>32</v>
      </c>
      <c r="D164" t="s">
        <v>36</v>
      </c>
      <c r="E164">
        <v>16</v>
      </c>
      <c r="F164" t="s">
        <v>364</v>
      </c>
      <c r="G164">
        <v>900</v>
      </c>
      <c r="I164">
        <v>4</v>
      </c>
      <c r="M164">
        <v>170</v>
      </c>
      <c r="N164" s="2">
        <v>12</v>
      </c>
      <c r="O164">
        <f t="shared" si="4"/>
        <v>10800</v>
      </c>
      <c r="P164" t="b">
        <f t="shared" si="5"/>
        <v>0</v>
      </c>
    </row>
    <row r="165" spans="1:16" x14ac:dyDescent="0.25">
      <c r="A165" t="s">
        <v>365</v>
      </c>
      <c r="C165" t="s">
        <v>65</v>
      </c>
      <c r="D165" t="s">
        <v>36</v>
      </c>
      <c r="E165">
        <v>26</v>
      </c>
      <c r="F165" t="s">
        <v>366</v>
      </c>
      <c r="G165">
        <v>600</v>
      </c>
      <c r="H165">
        <v>36</v>
      </c>
      <c r="I165">
        <v>6</v>
      </c>
      <c r="M165">
        <v>91</v>
      </c>
      <c r="N165" s="2">
        <v>110</v>
      </c>
      <c r="O165">
        <f t="shared" si="4"/>
        <v>66000</v>
      </c>
      <c r="P165" t="b">
        <f t="shared" si="5"/>
        <v>0</v>
      </c>
    </row>
    <row r="166" spans="1:16" x14ac:dyDescent="0.25">
      <c r="A166" t="s">
        <v>367</v>
      </c>
      <c r="C166" t="s">
        <v>41</v>
      </c>
      <c r="D166" t="s">
        <v>36</v>
      </c>
      <c r="E166">
        <v>8</v>
      </c>
      <c r="F166" t="s">
        <v>368</v>
      </c>
      <c r="G166">
        <v>500</v>
      </c>
      <c r="I166">
        <v>4</v>
      </c>
      <c r="M166">
        <v>190</v>
      </c>
      <c r="N166" s="2">
        <v>153</v>
      </c>
      <c r="O166">
        <f t="shared" si="4"/>
        <v>76500</v>
      </c>
      <c r="P166" t="b">
        <f t="shared" si="5"/>
        <v>0</v>
      </c>
    </row>
    <row r="167" spans="1:16" x14ac:dyDescent="0.25">
      <c r="A167" t="s">
        <v>369</v>
      </c>
      <c r="C167" t="s">
        <v>25</v>
      </c>
      <c r="D167" t="s">
        <v>25</v>
      </c>
      <c r="E167">
        <v>5</v>
      </c>
      <c r="F167" t="s">
        <v>370</v>
      </c>
      <c r="G167">
        <v>1700</v>
      </c>
      <c r="H167">
        <v>38</v>
      </c>
      <c r="I167">
        <v>3</v>
      </c>
      <c r="M167">
        <v>105</v>
      </c>
      <c r="N167" s="2">
        <v>89</v>
      </c>
      <c r="O167">
        <f t="shared" si="4"/>
        <v>151300</v>
      </c>
      <c r="P167" t="b">
        <f t="shared" si="5"/>
        <v>1</v>
      </c>
    </row>
    <row r="168" spans="1:16" x14ac:dyDescent="0.25">
      <c r="A168" t="s">
        <v>371</v>
      </c>
      <c r="C168" t="s">
        <v>18</v>
      </c>
      <c r="D168" t="s">
        <v>372</v>
      </c>
      <c r="E168">
        <v>20</v>
      </c>
      <c r="F168" t="s">
        <v>373</v>
      </c>
      <c r="G168">
        <v>1900</v>
      </c>
      <c r="I168">
        <v>5</v>
      </c>
      <c r="M168">
        <v>89</v>
      </c>
      <c r="N168" s="2">
        <v>76</v>
      </c>
      <c r="O168">
        <f t="shared" si="4"/>
        <v>144400</v>
      </c>
      <c r="P168" t="b">
        <f t="shared" si="5"/>
        <v>1</v>
      </c>
    </row>
    <row r="169" spans="1:16" x14ac:dyDescent="0.25">
      <c r="A169" t="s">
        <v>374</v>
      </c>
      <c r="C169" t="s">
        <v>32</v>
      </c>
      <c r="D169" t="s">
        <v>32</v>
      </c>
      <c r="E169">
        <v>39</v>
      </c>
      <c r="F169" t="s">
        <v>375</v>
      </c>
      <c r="G169">
        <v>1350</v>
      </c>
      <c r="H169">
        <v>63</v>
      </c>
      <c r="I169">
        <v>4</v>
      </c>
      <c r="M169">
        <v>70</v>
      </c>
      <c r="N169" s="2">
        <v>53</v>
      </c>
      <c r="O169">
        <f t="shared" si="4"/>
        <v>71550</v>
      </c>
      <c r="P169" t="b">
        <f t="shared" si="5"/>
        <v>0</v>
      </c>
    </row>
    <row r="170" spans="1:16" x14ac:dyDescent="0.25">
      <c r="A170" t="s">
        <v>376</v>
      </c>
      <c r="C170" t="s">
        <v>65</v>
      </c>
      <c r="D170" t="s">
        <v>69</v>
      </c>
      <c r="E170">
        <v>41</v>
      </c>
      <c r="F170" t="s">
        <v>377</v>
      </c>
      <c r="G170">
        <v>550</v>
      </c>
      <c r="H170">
        <v>46</v>
      </c>
      <c r="I170">
        <v>2</v>
      </c>
      <c r="M170">
        <v>186</v>
      </c>
      <c r="N170" s="2">
        <v>49</v>
      </c>
      <c r="O170">
        <f t="shared" si="4"/>
        <v>26950</v>
      </c>
      <c r="P170" t="b">
        <f t="shared" si="5"/>
        <v>0</v>
      </c>
    </row>
    <row r="171" spans="1:16" x14ac:dyDescent="0.25">
      <c r="A171" t="s">
        <v>378</v>
      </c>
      <c r="C171" t="s">
        <v>14</v>
      </c>
      <c r="D171" t="s">
        <v>15</v>
      </c>
      <c r="E171">
        <v>5</v>
      </c>
      <c r="F171" t="s">
        <v>379</v>
      </c>
      <c r="G171">
        <v>500</v>
      </c>
      <c r="H171">
        <v>8</v>
      </c>
      <c r="I171">
        <v>3</v>
      </c>
      <c r="M171">
        <v>53</v>
      </c>
      <c r="N171" s="2">
        <v>22</v>
      </c>
      <c r="O171">
        <f t="shared" si="4"/>
        <v>11000</v>
      </c>
      <c r="P171" t="b">
        <f t="shared" si="5"/>
        <v>0</v>
      </c>
    </row>
    <row r="172" spans="1:16" x14ac:dyDescent="0.25">
      <c r="A172" t="s">
        <v>380</v>
      </c>
      <c r="C172" t="s">
        <v>25</v>
      </c>
      <c r="D172" t="s">
        <v>25</v>
      </c>
      <c r="E172">
        <v>6</v>
      </c>
      <c r="F172" t="s">
        <v>381</v>
      </c>
      <c r="G172">
        <v>600</v>
      </c>
      <c r="I172">
        <v>3</v>
      </c>
      <c r="N172" s="2">
        <v>27</v>
      </c>
      <c r="O172">
        <f t="shared" si="4"/>
        <v>16200</v>
      </c>
      <c r="P172" t="b">
        <f t="shared" si="5"/>
        <v>0</v>
      </c>
    </row>
    <row r="173" spans="1:16" x14ac:dyDescent="0.25">
      <c r="A173" t="s">
        <v>382</v>
      </c>
      <c r="C173" t="s">
        <v>14</v>
      </c>
      <c r="D173" t="s">
        <v>15</v>
      </c>
      <c r="E173">
        <v>4</v>
      </c>
      <c r="F173" t="s">
        <v>383</v>
      </c>
      <c r="G173">
        <v>700</v>
      </c>
      <c r="H173">
        <v>73</v>
      </c>
      <c r="I173">
        <v>3</v>
      </c>
      <c r="M173">
        <v>88</v>
      </c>
      <c r="N173" s="2">
        <v>26</v>
      </c>
      <c r="O173">
        <f t="shared" si="4"/>
        <v>18200</v>
      </c>
      <c r="P173" t="b">
        <f t="shared" si="5"/>
        <v>1</v>
      </c>
    </row>
    <row r="174" spans="1:16" x14ac:dyDescent="0.25">
      <c r="A174" t="s">
        <v>384</v>
      </c>
      <c r="C174" t="s">
        <v>65</v>
      </c>
      <c r="D174" t="s">
        <v>19</v>
      </c>
      <c r="E174">
        <v>10</v>
      </c>
      <c r="F174" t="s">
        <v>385</v>
      </c>
      <c r="G174">
        <v>500</v>
      </c>
      <c r="I174">
        <v>4</v>
      </c>
      <c r="N174" s="2">
        <v>14</v>
      </c>
      <c r="O174">
        <f t="shared" si="4"/>
        <v>7000</v>
      </c>
      <c r="P174" t="b">
        <f t="shared" si="5"/>
        <v>1</v>
      </c>
    </row>
    <row r="175" spans="1:16" x14ac:dyDescent="0.25">
      <c r="A175" t="s">
        <v>386</v>
      </c>
      <c r="C175" t="s">
        <v>65</v>
      </c>
      <c r="D175" t="s">
        <v>69</v>
      </c>
      <c r="E175">
        <v>16</v>
      </c>
      <c r="F175" t="s">
        <v>387</v>
      </c>
      <c r="G175">
        <v>1400</v>
      </c>
      <c r="H175">
        <v>62</v>
      </c>
      <c r="I175">
        <v>3</v>
      </c>
      <c r="M175">
        <v>160</v>
      </c>
      <c r="N175" s="2">
        <v>21</v>
      </c>
      <c r="O175">
        <f t="shared" si="4"/>
        <v>29400</v>
      </c>
      <c r="P175" t="b">
        <f t="shared" si="5"/>
        <v>0</v>
      </c>
    </row>
    <row r="176" spans="1:16" x14ac:dyDescent="0.25">
      <c r="A176" t="s">
        <v>388</v>
      </c>
      <c r="C176" t="s">
        <v>65</v>
      </c>
      <c r="D176" t="s">
        <v>19</v>
      </c>
      <c r="E176">
        <v>23</v>
      </c>
      <c r="F176" t="s">
        <v>389</v>
      </c>
      <c r="G176">
        <v>1900</v>
      </c>
      <c r="H176">
        <v>37</v>
      </c>
      <c r="I176">
        <v>2</v>
      </c>
      <c r="M176">
        <v>174</v>
      </c>
      <c r="N176" s="2">
        <v>341</v>
      </c>
      <c r="O176">
        <f t="shared" si="4"/>
        <v>647900</v>
      </c>
      <c r="P176" t="b">
        <f t="shared" si="5"/>
        <v>1</v>
      </c>
    </row>
    <row r="177" spans="1:16" x14ac:dyDescent="0.25">
      <c r="A177" t="s">
        <v>390</v>
      </c>
      <c r="C177" t="s">
        <v>25</v>
      </c>
      <c r="D177" t="s">
        <v>25</v>
      </c>
      <c r="E177">
        <v>23</v>
      </c>
      <c r="F177" t="s">
        <v>391</v>
      </c>
      <c r="G177">
        <v>600</v>
      </c>
      <c r="I177">
        <v>3</v>
      </c>
      <c r="K177">
        <v>1</v>
      </c>
      <c r="N177" s="2">
        <v>205</v>
      </c>
      <c r="O177">
        <f t="shared" si="4"/>
        <v>123000</v>
      </c>
      <c r="P177" t="b">
        <f t="shared" si="5"/>
        <v>1</v>
      </c>
    </row>
    <row r="178" spans="1:16" x14ac:dyDescent="0.25">
      <c r="A178" t="s">
        <v>392</v>
      </c>
      <c r="C178" t="s">
        <v>65</v>
      </c>
      <c r="D178" t="s">
        <v>69</v>
      </c>
      <c r="E178">
        <v>26</v>
      </c>
      <c r="F178" t="s">
        <v>393</v>
      </c>
      <c r="G178">
        <v>400</v>
      </c>
      <c r="I178">
        <v>3</v>
      </c>
      <c r="M178">
        <v>166</v>
      </c>
      <c r="N178" s="2">
        <v>76</v>
      </c>
      <c r="O178">
        <f t="shared" si="4"/>
        <v>30400</v>
      </c>
      <c r="P178" t="b">
        <f t="shared" si="5"/>
        <v>0</v>
      </c>
    </row>
    <row r="179" spans="1:16" x14ac:dyDescent="0.25">
      <c r="A179" t="s">
        <v>394</v>
      </c>
      <c r="C179" t="s">
        <v>65</v>
      </c>
      <c r="D179" t="s">
        <v>19</v>
      </c>
      <c r="E179">
        <v>5</v>
      </c>
      <c r="F179" t="s">
        <v>395</v>
      </c>
      <c r="G179">
        <v>900</v>
      </c>
      <c r="I179">
        <v>3</v>
      </c>
      <c r="M179">
        <v>159</v>
      </c>
      <c r="N179" s="2">
        <v>371</v>
      </c>
      <c r="O179">
        <f t="shared" si="4"/>
        <v>333900</v>
      </c>
      <c r="P179" t="b">
        <f t="shared" si="5"/>
        <v>0</v>
      </c>
    </row>
    <row r="180" spans="1:16" x14ac:dyDescent="0.25">
      <c r="A180" t="s">
        <v>396</v>
      </c>
      <c r="C180" t="s">
        <v>18</v>
      </c>
      <c r="D180" t="s">
        <v>48</v>
      </c>
      <c r="E180">
        <v>25</v>
      </c>
      <c r="F180" t="s">
        <v>213</v>
      </c>
      <c r="G180">
        <v>450</v>
      </c>
      <c r="H180">
        <v>43</v>
      </c>
      <c r="I180">
        <v>4</v>
      </c>
      <c r="M180">
        <v>113</v>
      </c>
      <c r="N180" s="2">
        <v>235</v>
      </c>
      <c r="O180">
        <f t="shared" si="4"/>
        <v>105750</v>
      </c>
      <c r="P180" t="b">
        <f t="shared" si="5"/>
        <v>1</v>
      </c>
    </row>
    <row r="181" spans="1:16" x14ac:dyDescent="0.25">
      <c r="A181" t="s">
        <v>397</v>
      </c>
      <c r="C181" t="s">
        <v>32</v>
      </c>
      <c r="D181" t="s">
        <v>32</v>
      </c>
      <c r="E181">
        <v>19</v>
      </c>
      <c r="F181" t="s">
        <v>398</v>
      </c>
      <c r="G181">
        <v>1750</v>
      </c>
      <c r="I181">
        <v>6</v>
      </c>
      <c r="M181">
        <v>176</v>
      </c>
      <c r="N181" s="2">
        <v>79</v>
      </c>
      <c r="O181">
        <f t="shared" si="4"/>
        <v>138250</v>
      </c>
      <c r="P181" t="b">
        <f t="shared" si="5"/>
        <v>0</v>
      </c>
    </row>
    <row r="182" spans="1:16" x14ac:dyDescent="0.25">
      <c r="A182" t="s">
        <v>399</v>
      </c>
      <c r="C182" t="s">
        <v>14</v>
      </c>
      <c r="D182" t="s">
        <v>15</v>
      </c>
      <c r="E182">
        <v>2</v>
      </c>
      <c r="F182" t="s">
        <v>400</v>
      </c>
      <c r="G182">
        <v>700</v>
      </c>
      <c r="H182">
        <v>23</v>
      </c>
      <c r="I182">
        <v>3</v>
      </c>
      <c r="L182">
        <v>4</v>
      </c>
      <c r="M182">
        <v>22</v>
      </c>
      <c r="N182" s="2">
        <v>10</v>
      </c>
      <c r="O182">
        <f t="shared" si="4"/>
        <v>7000</v>
      </c>
      <c r="P182" t="b">
        <f t="shared" si="5"/>
        <v>0</v>
      </c>
    </row>
    <row r="183" spans="1:16" x14ac:dyDescent="0.25">
      <c r="A183" t="s">
        <v>401</v>
      </c>
      <c r="C183" t="s">
        <v>41</v>
      </c>
      <c r="D183" t="s">
        <v>48</v>
      </c>
      <c r="E183">
        <v>26</v>
      </c>
      <c r="F183" t="s">
        <v>402</v>
      </c>
      <c r="G183">
        <v>1250</v>
      </c>
      <c r="H183">
        <v>2</v>
      </c>
      <c r="I183">
        <v>4</v>
      </c>
      <c r="L183">
        <v>1</v>
      </c>
      <c r="M183">
        <v>7</v>
      </c>
      <c r="N183" s="2">
        <v>12</v>
      </c>
      <c r="O183">
        <f t="shared" si="4"/>
        <v>15000</v>
      </c>
      <c r="P183" t="b">
        <f t="shared" si="5"/>
        <v>0</v>
      </c>
    </row>
    <row r="184" spans="1:16" x14ac:dyDescent="0.25">
      <c r="A184" t="s">
        <v>403</v>
      </c>
      <c r="C184" t="s">
        <v>41</v>
      </c>
      <c r="D184" t="s">
        <v>48</v>
      </c>
      <c r="E184">
        <v>26</v>
      </c>
      <c r="F184" t="s">
        <v>402</v>
      </c>
      <c r="G184">
        <v>1250</v>
      </c>
      <c r="H184">
        <v>2</v>
      </c>
      <c r="I184">
        <v>4</v>
      </c>
      <c r="M184">
        <v>7</v>
      </c>
      <c r="N184" s="2">
        <v>54</v>
      </c>
      <c r="O184">
        <f t="shared" si="4"/>
        <v>67500</v>
      </c>
      <c r="P184" t="b">
        <f t="shared" si="5"/>
        <v>0</v>
      </c>
    </row>
    <row r="185" spans="1:16" x14ac:dyDescent="0.25">
      <c r="A185" t="s">
        <v>404</v>
      </c>
      <c r="C185" t="s">
        <v>14</v>
      </c>
      <c r="D185" t="s">
        <v>15</v>
      </c>
      <c r="E185">
        <v>8</v>
      </c>
      <c r="F185" t="s">
        <v>402</v>
      </c>
      <c r="G185">
        <v>1250</v>
      </c>
      <c r="H185">
        <v>2</v>
      </c>
      <c r="I185">
        <v>4</v>
      </c>
      <c r="N185" s="2">
        <v>345</v>
      </c>
      <c r="O185">
        <f t="shared" si="4"/>
        <v>431250</v>
      </c>
      <c r="P185" t="b">
        <f t="shared" si="5"/>
        <v>0</v>
      </c>
    </row>
    <row r="186" spans="1:16" x14ac:dyDescent="0.25">
      <c r="A186" t="s">
        <v>405</v>
      </c>
      <c r="C186" t="s">
        <v>14</v>
      </c>
      <c r="D186" t="s">
        <v>15</v>
      </c>
      <c r="E186">
        <v>4</v>
      </c>
      <c r="F186" t="s">
        <v>402</v>
      </c>
      <c r="G186">
        <v>1250</v>
      </c>
      <c r="H186">
        <v>2</v>
      </c>
      <c r="I186">
        <v>4</v>
      </c>
      <c r="N186" s="2">
        <v>521</v>
      </c>
      <c r="O186">
        <f t="shared" si="4"/>
        <v>651250</v>
      </c>
      <c r="P186" t="b">
        <f t="shared" si="5"/>
        <v>0</v>
      </c>
    </row>
    <row r="187" spans="1:16" x14ac:dyDescent="0.25">
      <c r="A187" t="s">
        <v>406</v>
      </c>
      <c r="C187" t="s">
        <v>28</v>
      </c>
      <c r="D187" t="s">
        <v>48</v>
      </c>
      <c r="E187">
        <v>22</v>
      </c>
      <c r="F187" t="s">
        <v>407</v>
      </c>
      <c r="G187">
        <v>2650</v>
      </c>
      <c r="I187">
        <v>4</v>
      </c>
      <c r="M187">
        <v>54</v>
      </c>
      <c r="N187" s="2">
        <v>526</v>
      </c>
      <c r="O187">
        <f t="shared" si="4"/>
        <v>1393900</v>
      </c>
      <c r="P187" t="b">
        <f t="shared" si="5"/>
        <v>0</v>
      </c>
    </row>
    <row r="188" spans="1:16" x14ac:dyDescent="0.25">
      <c r="A188" t="s">
        <v>408</v>
      </c>
      <c r="C188" t="s">
        <v>28</v>
      </c>
      <c r="D188" t="s">
        <v>29</v>
      </c>
      <c r="E188">
        <v>40</v>
      </c>
      <c r="F188" t="s">
        <v>409</v>
      </c>
      <c r="G188">
        <v>2100</v>
      </c>
      <c r="I188">
        <v>6</v>
      </c>
      <c r="J188">
        <v>1</v>
      </c>
      <c r="N188" s="2">
        <v>72</v>
      </c>
      <c r="O188">
        <f t="shared" si="4"/>
        <v>151200</v>
      </c>
      <c r="P188" t="b">
        <f t="shared" si="5"/>
        <v>0</v>
      </c>
    </row>
    <row r="189" spans="1:16" x14ac:dyDescent="0.25">
      <c r="A189" t="s">
        <v>410</v>
      </c>
      <c r="C189" t="s">
        <v>14</v>
      </c>
      <c r="D189" t="s">
        <v>15</v>
      </c>
      <c r="E189">
        <v>8</v>
      </c>
      <c r="F189" t="s">
        <v>411</v>
      </c>
      <c r="G189">
        <v>400</v>
      </c>
      <c r="H189">
        <v>57</v>
      </c>
      <c r="I189">
        <v>3</v>
      </c>
      <c r="M189">
        <v>31</v>
      </c>
      <c r="N189" s="2">
        <v>28</v>
      </c>
      <c r="O189">
        <f t="shared" si="4"/>
        <v>11200</v>
      </c>
      <c r="P189" t="b">
        <f t="shared" si="5"/>
        <v>1</v>
      </c>
    </row>
    <row r="190" spans="1:16" x14ac:dyDescent="0.25">
      <c r="A190" t="s">
        <v>412</v>
      </c>
      <c r="C190" t="s">
        <v>32</v>
      </c>
      <c r="D190" t="s">
        <v>32</v>
      </c>
      <c r="E190">
        <v>14</v>
      </c>
      <c r="F190" t="s">
        <v>413</v>
      </c>
      <c r="G190">
        <v>1100</v>
      </c>
      <c r="H190">
        <v>27</v>
      </c>
      <c r="I190">
        <v>5</v>
      </c>
      <c r="M190">
        <v>142</v>
      </c>
      <c r="N190" s="2">
        <v>96</v>
      </c>
      <c r="O190">
        <f t="shared" si="4"/>
        <v>105600</v>
      </c>
      <c r="P190" t="b">
        <f t="shared" si="5"/>
        <v>0</v>
      </c>
    </row>
    <row r="191" spans="1:16" x14ac:dyDescent="0.25">
      <c r="A191" t="s">
        <v>414</v>
      </c>
      <c r="C191" t="s">
        <v>32</v>
      </c>
      <c r="D191" t="s">
        <v>32</v>
      </c>
      <c r="E191">
        <v>13</v>
      </c>
      <c r="F191" t="s">
        <v>415</v>
      </c>
      <c r="G191">
        <v>2750</v>
      </c>
      <c r="I191">
        <v>3</v>
      </c>
      <c r="M191">
        <v>162</v>
      </c>
      <c r="N191" s="2">
        <v>65</v>
      </c>
      <c r="O191">
        <f t="shared" si="4"/>
        <v>178750</v>
      </c>
      <c r="P191" t="b">
        <f t="shared" si="5"/>
        <v>0</v>
      </c>
    </row>
    <row r="192" spans="1:16" x14ac:dyDescent="0.25">
      <c r="A192" t="s">
        <v>416</v>
      </c>
      <c r="C192" t="s">
        <v>25</v>
      </c>
      <c r="D192" t="s">
        <v>25</v>
      </c>
      <c r="E192">
        <v>11</v>
      </c>
      <c r="F192" t="s">
        <v>417</v>
      </c>
      <c r="G192">
        <v>400</v>
      </c>
      <c r="I192">
        <v>3</v>
      </c>
      <c r="M192">
        <v>97</v>
      </c>
      <c r="N192" s="2">
        <v>14</v>
      </c>
      <c r="O192">
        <f t="shared" si="4"/>
        <v>5600</v>
      </c>
      <c r="P192" t="b">
        <f t="shared" si="5"/>
        <v>0</v>
      </c>
    </row>
    <row r="193" spans="1:16" x14ac:dyDescent="0.25">
      <c r="A193" t="s">
        <v>418</v>
      </c>
      <c r="B193" t="s">
        <v>419</v>
      </c>
      <c r="C193" t="s">
        <v>65</v>
      </c>
      <c r="D193" t="s">
        <v>69</v>
      </c>
      <c r="E193">
        <v>28</v>
      </c>
      <c r="F193" t="s">
        <v>420</v>
      </c>
      <c r="G193">
        <v>700</v>
      </c>
      <c r="I193">
        <v>1</v>
      </c>
      <c r="M193">
        <v>139</v>
      </c>
      <c r="N193" s="2">
        <v>15</v>
      </c>
      <c r="O193">
        <f t="shared" si="4"/>
        <v>10500</v>
      </c>
      <c r="P193" t="b">
        <f t="shared" si="5"/>
        <v>1</v>
      </c>
    </row>
    <row r="194" spans="1:16" x14ac:dyDescent="0.25">
      <c r="A194" t="s">
        <v>421</v>
      </c>
      <c r="C194" t="s">
        <v>18</v>
      </c>
      <c r="D194" t="s">
        <v>48</v>
      </c>
      <c r="E194">
        <v>32</v>
      </c>
      <c r="F194" t="s">
        <v>262</v>
      </c>
      <c r="G194">
        <v>1500</v>
      </c>
      <c r="H194">
        <v>4</v>
      </c>
      <c r="I194">
        <v>3</v>
      </c>
      <c r="M194">
        <v>3</v>
      </c>
      <c r="N194" s="2">
        <v>119</v>
      </c>
      <c r="O194">
        <f t="shared" si="4"/>
        <v>178500</v>
      </c>
      <c r="P194" t="b">
        <f t="shared" si="5"/>
        <v>0</v>
      </c>
    </row>
    <row r="195" spans="1:16" x14ac:dyDescent="0.25">
      <c r="A195" t="s">
        <v>422</v>
      </c>
      <c r="C195" t="s">
        <v>65</v>
      </c>
      <c r="D195" t="s">
        <v>19</v>
      </c>
      <c r="E195">
        <v>39</v>
      </c>
      <c r="F195" t="s">
        <v>423</v>
      </c>
      <c r="G195">
        <v>1150</v>
      </c>
      <c r="H195">
        <v>52</v>
      </c>
      <c r="I195">
        <v>3</v>
      </c>
      <c r="M195">
        <v>41</v>
      </c>
      <c r="N195" s="2">
        <v>230</v>
      </c>
      <c r="O195">
        <f t="shared" ref="O195:O251" si="6">G195*N195</f>
        <v>264500</v>
      </c>
      <c r="P195" t="b">
        <f t="shared" ref="P195:P258" si="7">ISNUMBER(SEARCH($P$1,F195))</f>
        <v>0</v>
      </c>
    </row>
    <row r="196" spans="1:16" x14ac:dyDescent="0.25">
      <c r="A196" t="s">
        <v>424</v>
      </c>
      <c r="C196" t="s">
        <v>28</v>
      </c>
      <c r="D196" t="s">
        <v>29</v>
      </c>
      <c r="E196">
        <v>51</v>
      </c>
      <c r="F196" t="s">
        <v>425</v>
      </c>
      <c r="G196">
        <v>1600</v>
      </c>
      <c r="H196">
        <v>9</v>
      </c>
      <c r="I196">
        <v>6</v>
      </c>
      <c r="J196">
        <v>1</v>
      </c>
      <c r="L196">
        <v>7</v>
      </c>
      <c r="M196">
        <v>8</v>
      </c>
      <c r="N196" s="2">
        <v>121</v>
      </c>
      <c r="O196">
        <f t="shared" si="6"/>
        <v>193600</v>
      </c>
      <c r="P196" t="b">
        <f t="shared" si="7"/>
        <v>0</v>
      </c>
    </row>
    <row r="197" spans="1:16" x14ac:dyDescent="0.25">
      <c r="A197" t="s">
        <v>426</v>
      </c>
      <c r="C197" t="s">
        <v>28</v>
      </c>
      <c r="D197" t="s">
        <v>29</v>
      </c>
      <c r="E197">
        <v>66</v>
      </c>
      <c r="F197" t="s">
        <v>427</v>
      </c>
      <c r="G197">
        <v>1650</v>
      </c>
      <c r="H197">
        <v>65</v>
      </c>
      <c r="I197">
        <v>3</v>
      </c>
      <c r="M197">
        <v>48</v>
      </c>
      <c r="N197" s="2">
        <v>147</v>
      </c>
      <c r="O197">
        <f t="shared" si="6"/>
        <v>242550</v>
      </c>
      <c r="P197" t="b">
        <f t="shared" si="7"/>
        <v>0</v>
      </c>
    </row>
    <row r="198" spans="1:16" x14ac:dyDescent="0.25">
      <c r="A198" t="s">
        <v>428</v>
      </c>
      <c r="C198" t="s">
        <v>65</v>
      </c>
      <c r="D198" t="s">
        <v>19</v>
      </c>
      <c r="E198">
        <v>21</v>
      </c>
      <c r="F198" t="s">
        <v>429</v>
      </c>
      <c r="G198">
        <v>700</v>
      </c>
      <c r="H198">
        <v>43</v>
      </c>
      <c r="I198">
        <v>3</v>
      </c>
      <c r="M198">
        <v>123</v>
      </c>
      <c r="N198" s="2">
        <v>245</v>
      </c>
      <c r="O198">
        <f t="shared" si="6"/>
        <v>171500</v>
      </c>
      <c r="P198" t="b">
        <f t="shared" si="7"/>
        <v>0</v>
      </c>
    </row>
    <row r="199" spans="1:16" x14ac:dyDescent="0.25">
      <c r="A199" t="s">
        <v>430</v>
      </c>
      <c r="C199" t="s">
        <v>28</v>
      </c>
      <c r="D199" t="s">
        <v>36</v>
      </c>
      <c r="E199">
        <v>26</v>
      </c>
      <c r="F199" t="s">
        <v>431</v>
      </c>
      <c r="G199">
        <v>1350</v>
      </c>
      <c r="H199">
        <v>33</v>
      </c>
      <c r="I199">
        <v>4</v>
      </c>
      <c r="M199">
        <v>57</v>
      </c>
      <c r="N199" s="2">
        <v>128</v>
      </c>
      <c r="O199">
        <f t="shared" si="6"/>
        <v>172800</v>
      </c>
      <c r="P199" t="b">
        <f t="shared" si="7"/>
        <v>0</v>
      </c>
    </row>
    <row r="200" spans="1:16" x14ac:dyDescent="0.25">
      <c r="A200" t="s">
        <v>432</v>
      </c>
      <c r="C200" t="s">
        <v>28</v>
      </c>
      <c r="D200" t="s">
        <v>29</v>
      </c>
      <c r="E200">
        <v>33</v>
      </c>
      <c r="F200" t="s">
        <v>433</v>
      </c>
      <c r="G200">
        <v>900</v>
      </c>
      <c r="I200">
        <v>5</v>
      </c>
      <c r="N200" s="2">
        <v>27</v>
      </c>
      <c r="O200">
        <f t="shared" si="6"/>
        <v>24300</v>
      </c>
      <c r="P200" t="b">
        <f t="shared" si="7"/>
        <v>0</v>
      </c>
    </row>
    <row r="201" spans="1:16" x14ac:dyDescent="0.25">
      <c r="A201" t="s">
        <v>434</v>
      </c>
      <c r="C201" t="s">
        <v>41</v>
      </c>
      <c r="D201" t="s">
        <v>15</v>
      </c>
      <c r="E201">
        <v>7</v>
      </c>
      <c r="F201" t="s">
        <v>435</v>
      </c>
      <c r="G201">
        <v>800</v>
      </c>
      <c r="H201">
        <v>15</v>
      </c>
      <c r="I201">
        <v>3</v>
      </c>
      <c r="M201">
        <v>110</v>
      </c>
      <c r="N201" s="2">
        <v>56</v>
      </c>
      <c r="O201">
        <f t="shared" si="6"/>
        <v>44800</v>
      </c>
      <c r="P201" t="b">
        <f t="shared" si="7"/>
        <v>0</v>
      </c>
    </row>
    <row r="202" spans="1:16" x14ac:dyDescent="0.25">
      <c r="A202" t="s">
        <v>436</v>
      </c>
      <c r="C202" t="s">
        <v>25</v>
      </c>
      <c r="D202" t="s">
        <v>15</v>
      </c>
      <c r="E202">
        <v>8</v>
      </c>
      <c r="F202" t="s">
        <v>437</v>
      </c>
      <c r="G202">
        <v>800</v>
      </c>
      <c r="M202">
        <v>18</v>
      </c>
      <c r="N202" s="2">
        <v>89</v>
      </c>
      <c r="O202">
        <f t="shared" si="6"/>
        <v>71200</v>
      </c>
      <c r="P202" t="b">
        <f t="shared" si="7"/>
        <v>0</v>
      </c>
    </row>
    <row r="203" spans="1:16" x14ac:dyDescent="0.25">
      <c r="A203" t="s">
        <v>438</v>
      </c>
      <c r="B203" t="s">
        <v>439</v>
      </c>
      <c r="C203" t="s">
        <v>28</v>
      </c>
      <c r="D203" t="s">
        <v>32</v>
      </c>
      <c r="E203">
        <v>17</v>
      </c>
      <c r="F203" t="s">
        <v>437</v>
      </c>
      <c r="G203">
        <v>1350</v>
      </c>
      <c r="H203">
        <v>18</v>
      </c>
      <c r="I203">
        <v>4</v>
      </c>
      <c r="L203">
        <v>3</v>
      </c>
      <c r="M203">
        <v>90</v>
      </c>
      <c r="N203" s="2">
        <v>95</v>
      </c>
      <c r="O203">
        <f t="shared" si="6"/>
        <v>128250</v>
      </c>
      <c r="P203" t="b">
        <f t="shared" si="7"/>
        <v>0</v>
      </c>
    </row>
    <row r="204" spans="1:16" x14ac:dyDescent="0.25">
      <c r="A204" t="s">
        <v>257</v>
      </c>
      <c r="C204" t="s">
        <v>28</v>
      </c>
      <c r="D204" t="s">
        <v>32</v>
      </c>
      <c r="E204">
        <v>31</v>
      </c>
      <c r="F204" t="s">
        <v>437</v>
      </c>
      <c r="G204">
        <v>1250</v>
      </c>
      <c r="M204">
        <v>80</v>
      </c>
      <c r="N204" s="2">
        <v>39</v>
      </c>
      <c r="O204">
        <f t="shared" si="6"/>
        <v>48750</v>
      </c>
      <c r="P204" t="b">
        <f t="shared" si="7"/>
        <v>0</v>
      </c>
    </row>
    <row r="205" spans="1:16" x14ac:dyDescent="0.25">
      <c r="A205" t="s">
        <v>440</v>
      </c>
      <c r="C205" t="s">
        <v>65</v>
      </c>
      <c r="D205" t="s">
        <v>19</v>
      </c>
      <c r="E205">
        <v>42</v>
      </c>
      <c r="F205" t="s">
        <v>441</v>
      </c>
      <c r="G205">
        <v>1100</v>
      </c>
      <c r="H205">
        <v>47</v>
      </c>
      <c r="I205">
        <v>1</v>
      </c>
      <c r="M205">
        <v>168</v>
      </c>
      <c r="N205" s="2">
        <v>72</v>
      </c>
      <c r="O205">
        <f t="shared" si="6"/>
        <v>79200</v>
      </c>
      <c r="P205" t="b">
        <f t="shared" si="7"/>
        <v>0</v>
      </c>
    </row>
    <row r="206" spans="1:16" x14ac:dyDescent="0.25">
      <c r="A206" t="s">
        <v>442</v>
      </c>
      <c r="B206" t="s">
        <v>443</v>
      </c>
      <c r="C206" t="s">
        <v>25</v>
      </c>
      <c r="D206" t="s">
        <v>25</v>
      </c>
      <c r="E206">
        <v>9</v>
      </c>
      <c r="F206" t="s">
        <v>444</v>
      </c>
      <c r="G206">
        <v>900</v>
      </c>
      <c r="H206">
        <v>65</v>
      </c>
      <c r="I206">
        <v>3</v>
      </c>
      <c r="M206">
        <v>58</v>
      </c>
      <c r="N206" s="2">
        <v>26</v>
      </c>
      <c r="O206">
        <f t="shared" si="6"/>
        <v>23400</v>
      </c>
      <c r="P206" t="b">
        <f t="shared" si="7"/>
        <v>0</v>
      </c>
    </row>
    <row r="207" spans="1:16" x14ac:dyDescent="0.25">
      <c r="A207" t="s">
        <v>445</v>
      </c>
      <c r="C207" t="s">
        <v>25</v>
      </c>
      <c r="D207" t="s">
        <v>25</v>
      </c>
      <c r="E207">
        <v>9</v>
      </c>
      <c r="F207" t="s">
        <v>446</v>
      </c>
      <c r="G207">
        <v>900</v>
      </c>
      <c r="H207">
        <v>56</v>
      </c>
      <c r="I207">
        <v>3</v>
      </c>
      <c r="M207">
        <v>150</v>
      </c>
      <c r="N207" s="2">
        <v>38</v>
      </c>
      <c r="O207">
        <f t="shared" si="6"/>
        <v>34200</v>
      </c>
      <c r="P207" t="b">
        <f t="shared" si="7"/>
        <v>0</v>
      </c>
    </row>
    <row r="208" spans="1:16" x14ac:dyDescent="0.25">
      <c r="A208" t="s">
        <v>447</v>
      </c>
      <c r="C208" t="s">
        <v>18</v>
      </c>
      <c r="D208" t="s">
        <v>48</v>
      </c>
      <c r="E208">
        <v>30</v>
      </c>
      <c r="F208" t="s">
        <v>215</v>
      </c>
      <c r="G208">
        <v>500</v>
      </c>
      <c r="H208">
        <v>37</v>
      </c>
      <c r="I208">
        <v>3</v>
      </c>
      <c r="M208">
        <v>95</v>
      </c>
      <c r="N208" s="2">
        <v>77</v>
      </c>
      <c r="O208">
        <f t="shared" si="6"/>
        <v>38500</v>
      </c>
      <c r="P208" t="b">
        <f t="shared" si="7"/>
        <v>0</v>
      </c>
    </row>
    <row r="209" spans="1:16" x14ac:dyDescent="0.25">
      <c r="A209" t="s">
        <v>448</v>
      </c>
      <c r="C209" t="s">
        <v>41</v>
      </c>
      <c r="D209" t="s">
        <v>36</v>
      </c>
      <c r="E209">
        <v>22</v>
      </c>
      <c r="F209" t="s">
        <v>449</v>
      </c>
      <c r="G209">
        <v>1100</v>
      </c>
      <c r="H209">
        <v>51</v>
      </c>
      <c r="I209">
        <v>3</v>
      </c>
      <c r="M209">
        <v>64</v>
      </c>
      <c r="N209" s="2">
        <v>11</v>
      </c>
      <c r="O209">
        <f t="shared" si="6"/>
        <v>12100</v>
      </c>
      <c r="P209" t="b">
        <f t="shared" si="7"/>
        <v>1</v>
      </c>
    </row>
    <row r="210" spans="1:16" x14ac:dyDescent="0.25">
      <c r="A210" t="s">
        <v>450</v>
      </c>
      <c r="C210" t="s">
        <v>32</v>
      </c>
      <c r="D210" t="s">
        <v>32</v>
      </c>
      <c r="E210">
        <v>39</v>
      </c>
      <c r="F210" t="s">
        <v>375</v>
      </c>
      <c r="G210">
        <v>1350</v>
      </c>
      <c r="H210">
        <v>63</v>
      </c>
      <c r="I210">
        <v>4</v>
      </c>
      <c r="M210">
        <v>70</v>
      </c>
      <c r="N210" s="2">
        <v>101</v>
      </c>
      <c r="O210">
        <f t="shared" si="6"/>
        <v>136350</v>
      </c>
      <c r="P210" t="b">
        <f t="shared" si="7"/>
        <v>0</v>
      </c>
    </row>
    <row r="211" spans="1:16" x14ac:dyDescent="0.25">
      <c r="A211" t="s">
        <v>451</v>
      </c>
      <c r="C211" t="s">
        <v>32</v>
      </c>
      <c r="D211" t="s">
        <v>32</v>
      </c>
      <c r="E211">
        <v>35</v>
      </c>
      <c r="F211" t="s">
        <v>250</v>
      </c>
      <c r="G211">
        <v>1400</v>
      </c>
      <c r="H211">
        <v>3</v>
      </c>
      <c r="I211">
        <v>6</v>
      </c>
      <c r="M211">
        <v>2</v>
      </c>
      <c r="N211" s="2">
        <v>555</v>
      </c>
      <c r="O211">
        <f t="shared" si="6"/>
        <v>777000</v>
      </c>
      <c r="P211" t="b">
        <f t="shared" si="7"/>
        <v>0</v>
      </c>
    </row>
    <row r="212" spans="1:16" x14ac:dyDescent="0.25">
      <c r="A212" t="s">
        <v>452</v>
      </c>
      <c r="B212" t="s">
        <v>453</v>
      </c>
      <c r="C212" t="s">
        <v>32</v>
      </c>
      <c r="D212" t="s">
        <v>32</v>
      </c>
      <c r="E212">
        <v>9</v>
      </c>
      <c r="F212" t="s">
        <v>454</v>
      </c>
      <c r="G212">
        <v>900</v>
      </c>
      <c r="H212">
        <v>6</v>
      </c>
      <c r="I212">
        <v>4</v>
      </c>
      <c r="M212">
        <v>24</v>
      </c>
      <c r="N212" s="2">
        <v>542</v>
      </c>
      <c r="O212">
        <f t="shared" si="6"/>
        <v>487800</v>
      </c>
      <c r="P212" t="b">
        <f t="shared" si="7"/>
        <v>1</v>
      </c>
    </row>
    <row r="213" spans="1:16" x14ac:dyDescent="0.25">
      <c r="A213" t="s">
        <v>455</v>
      </c>
      <c r="C213" t="s">
        <v>41</v>
      </c>
      <c r="D213" t="s">
        <v>15</v>
      </c>
      <c r="E213">
        <v>10</v>
      </c>
      <c r="F213" t="s">
        <v>456</v>
      </c>
      <c r="G213">
        <v>900</v>
      </c>
      <c r="I213">
        <v>4</v>
      </c>
      <c r="M213">
        <v>45</v>
      </c>
      <c r="N213" s="2">
        <v>123</v>
      </c>
      <c r="O213">
        <f t="shared" si="6"/>
        <v>110700</v>
      </c>
      <c r="P213" t="b">
        <f t="shared" si="7"/>
        <v>0</v>
      </c>
    </row>
    <row r="214" spans="1:16" x14ac:dyDescent="0.25">
      <c r="A214" t="s">
        <v>457</v>
      </c>
      <c r="C214" t="s">
        <v>14</v>
      </c>
      <c r="D214" t="s">
        <v>15</v>
      </c>
      <c r="E214">
        <v>6</v>
      </c>
      <c r="F214" t="s">
        <v>458</v>
      </c>
      <c r="G214">
        <v>1000</v>
      </c>
      <c r="H214">
        <v>70</v>
      </c>
      <c r="I214">
        <v>3</v>
      </c>
      <c r="L214">
        <v>2</v>
      </c>
      <c r="M214">
        <v>20</v>
      </c>
      <c r="N214" s="2">
        <v>105</v>
      </c>
      <c r="O214">
        <f t="shared" si="6"/>
        <v>105000</v>
      </c>
      <c r="P214" t="b">
        <f t="shared" si="7"/>
        <v>0</v>
      </c>
    </row>
    <row r="215" spans="1:16" x14ac:dyDescent="0.25">
      <c r="A215" t="s">
        <v>459</v>
      </c>
      <c r="C215" t="s">
        <v>28</v>
      </c>
      <c r="D215" t="s">
        <v>36</v>
      </c>
      <c r="E215">
        <v>24</v>
      </c>
      <c r="F215" t="s">
        <v>280</v>
      </c>
      <c r="G215">
        <v>950</v>
      </c>
      <c r="H215">
        <v>45</v>
      </c>
      <c r="I215">
        <v>1</v>
      </c>
      <c r="L215">
        <v>5</v>
      </c>
      <c r="M215">
        <v>12</v>
      </c>
      <c r="N215" s="2">
        <v>107</v>
      </c>
      <c r="O215">
        <f t="shared" si="6"/>
        <v>101650</v>
      </c>
      <c r="P215" t="b">
        <f t="shared" si="7"/>
        <v>0</v>
      </c>
    </row>
    <row r="216" spans="1:16" x14ac:dyDescent="0.25">
      <c r="A216" t="s">
        <v>460</v>
      </c>
      <c r="C216" t="s">
        <v>14</v>
      </c>
      <c r="D216" t="s">
        <v>25</v>
      </c>
      <c r="E216">
        <v>5</v>
      </c>
      <c r="F216" t="s">
        <v>461</v>
      </c>
      <c r="G216">
        <v>700</v>
      </c>
      <c r="H216">
        <v>37</v>
      </c>
      <c r="I216">
        <v>3</v>
      </c>
      <c r="M216">
        <v>106</v>
      </c>
      <c r="N216" s="2">
        <v>891</v>
      </c>
      <c r="O216">
        <f t="shared" si="6"/>
        <v>623700</v>
      </c>
      <c r="P216" t="b">
        <f t="shared" si="7"/>
        <v>0</v>
      </c>
    </row>
    <row r="217" spans="1:16" x14ac:dyDescent="0.25">
      <c r="A217" t="s">
        <v>462</v>
      </c>
      <c r="C217" t="s">
        <v>25</v>
      </c>
      <c r="D217" t="s">
        <v>25</v>
      </c>
      <c r="E217">
        <v>17</v>
      </c>
      <c r="F217" t="s">
        <v>463</v>
      </c>
      <c r="G217">
        <v>800</v>
      </c>
      <c r="H217">
        <v>55</v>
      </c>
      <c r="I217">
        <v>4</v>
      </c>
      <c r="M217">
        <v>172</v>
      </c>
      <c r="N217" s="2">
        <v>397</v>
      </c>
      <c r="O217">
        <f t="shared" si="6"/>
        <v>317600</v>
      </c>
      <c r="P217" t="b">
        <f t="shared" si="7"/>
        <v>0</v>
      </c>
    </row>
    <row r="218" spans="1:16" x14ac:dyDescent="0.25">
      <c r="A218" t="s">
        <v>464</v>
      </c>
      <c r="C218" t="s">
        <v>65</v>
      </c>
      <c r="D218" t="s">
        <v>19</v>
      </c>
      <c r="E218">
        <v>28</v>
      </c>
      <c r="F218" t="s">
        <v>465</v>
      </c>
      <c r="G218">
        <v>900</v>
      </c>
      <c r="I218">
        <v>5</v>
      </c>
      <c r="M218">
        <v>188</v>
      </c>
      <c r="N218" s="2">
        <v>675</v>
      </c>
      <c r="O218">
        <f t="shared" si="6"/>
        <v>607500</v>
      </c>
      <c r="P218" t="b">
        <f t="shared" si="7"/>
        <v>0</v>
      </c>
    </row>
    <row r="219" spans="1:16" x14ac:dyDescent="0.25">
      <c r="A219" t="s">
        <v>466</v>
      </c>
      <c r="C219" t="s">
        <v>25</v>
      </c>
      <c r="D219" t="s">
        <v>25</v>
      </c>
      <c r="E219">
        <v>8</v>
      </c>
      <c r="F219" t="s">
        <v>239</v>
      </c>
      <c r="G219">
        <v>850</v>
      </c>
      <c r="H219">
        <v>40</v>
      </c>
      <c r="I219">
        <v>3</v>
      </c>
      <c r="M219">
        <v>122</v>
      </c>
      <c r="N219" s="2">
        <v>393</v>
      </c>
      <c r="O219">
        <f t="shared" si="6"/>
        <v>334050</v>
      </c>
      <c r="P219" t="b">
        <f t="shared" si="7"/>
        <v>1</v>
      </c>
    </row>
    <row r="220" spans="1:16" x14ac:dyDescent="0.25">
      <c r="A220" t="s">
        <v>467</v>
      </c>
      <c r="C220" t="s">
        <v>32</v>
      </c>
      <c r="D220" t="s">
        <v>32</v>
      </c>
      <c r="E220">
        <v>49</v>
      </c>
      <c r="F220" t="s">
        <v>468</v>
      </c>
      <c r="G220">
        <v>900</v>
      </c>
      <c r="I220">
        <v>4</v>
      </c>
      <c r="N220" s="2">
        <v>215</v>
      </c>
      <c r="O220">
        <f t="shared" si="6"/>
        <v>193500</v>
      </c>
      <c r="P220" t="b">
        <f t="shared" si="7"/>
        <v>0</v>
      </c>
    </row>
    <row r="221" spans="1:16" x14ac:dyDescent="0.25">
      <c r="A221" t="s">
        <v>469</v>
      </c>
      <c r="C221" t="s">
        <v>18</v>
      </c>
      <c r="D221" t="s">
        <v>48</v>
      </c>
      <c r="E221">
        <v>10</v>
      </c>
      <c r="F221" t="s">
        <v>178</v>
      </c>
      <c r="G221">
        <v>700</v>
      </c>
      <c r="H221">
        <v>20</v>
      </c>
      <c r="I221">
        <v>3</v>
      </c>
      <c r="M221">
        <v>29</v>
      </c>
      <c r="N221" s="2">
        <v>107</v>
      </c>
      <c r="O221">
        <f t="shared" si="6"/>
        <v>74900</v>
      </c>
      <c r="P221" t="b">
        <f t="shared" si="7"/>
        <v>0</v>
      </c>
    </row>
    <row r="222" spans="1:16" x14ac:dyDescent="0.25">
      <c r="A222" t="s">
        <v>470</v>
      </c>
      <c r="C222" t="s">
        <v>41</v>
      </c>
      <c r="D222" t="s">
        <v>36</v>
      </c>
      <c r="E222">
        <v>8</v>
      </c>
      <c r="F222" t="s">
        <v>42</v>
      </c>
      <c r="G222">
        <v>700</v>
      </c>
      <c r="I222">
        <v>4</v>
      </c>
      <c r="M222">
        <v>118</v>
      </c>
      <c r="N222" s="2">
        <v>110</v>
      </c>
      <c r="O222">
        <f t="shared" si="6"/>
        <v>77000</v>
      </c>
      <c r="P222" t="b">
        <f t="shared" si="7"/>
        <v>0</v>
      </c>
    </row>
    <row r="223" spans="1:16" x14ac:dyDescent="0.25">
      <c r="A223" t="s">
        <v>471</v>
      </c>
      <c r="B223" t="s">
        <v>472</v>
      </c>
      <c r="C223" t="s">
        <v>25</v>
      </c>
      <c r="D223" t="s">
        <v>25</v>
      </c>
      <c r="E223">
        <v>14</v>
      </c>
      <c r="F223" t="s">
        <v>473</v>
      </c>
      <c r="G223">
        <v>1750</v>
      </c>
      <c r="H223">
        <v>49</v>
      </c>
      <c r="I223">
        <v>3</v>
      </c>
      <c r="K223">
        <v>1</v>
      </c>
      <c r="M223">
        <v>82</v>
      </c>
      <c r="N223" s="2">
        <v>25</v>
      </c>
      <c r="O223">
        <f t="shared" si="6"/>
        <v>43750</v>
      </c>
      <c r="P223" t="b">
        <f t="shared" si="7"/>
        <v>1</v>
      </c>
    </row>
    <row r="224" spans="1:16" x14ac:dyDescent="0.25">
      <c r="A224" t="s">
        <v>474</v>
      </c>
      <c r="C224" t="s">
        <v>18</v>
      </c>
      <c r="D224" t="s">
        <v>48</v>
      </c>
      <c r="E224">
        <v>19</v>
      </c>
      <c r="F224" t="s">
        <v>475</v>
      </c>
      <c r="G224">
        <v>2500</v>
      </c>
      <c r="I224">
        <v>3</v>
      </c>
      <c r="M224">
        <v>161</v>
      </c>
      <c r="N224" s="2">
        <v>87</v>
      </c>
      <c r="O224">
        <f t="shared" si="6"/>
        <v>217500</v>
      </c>
      <c r="P224" t="b">
        <f t="shared" si="7"/>
        <v>0</v>
      </c>
    </row>
    <row r="225" spans="1:16" x14ac:dyDescent="0.25">
      <c r="A225" t="s">
        <v>476</v>
      </c>
      <c r="C225" t="s">
        <v>32</v>
      </c>
      <c r="D225" t="s">
        <v>32</v>
      </c>
      <c r="E225">
        <v>13</v>
      </c>
      <c r="F225" t="s">
        <v>477</v>
      </c>
      <c r="G225">
        <v>800</v>
      </c>
      <c r="I225">
        <v>4</v>
      </c>
      <c r="M225">
        <v>149</v>
      </c>
      <c r="N225" s="2">
        <v>45</v>
      </c>
      <c r="O225">
        <f t="shared" si="6"/>
        <v>36000</v>
      </c>
      <c r="P225" t="b">
        <f t="shared" si="7"/>
        <v>0</v>
      </c>
    </row>
    <row r="226" spans="1:16" x14ac:dyDescent="0.25">
      <c r="A226" t="s">
        <v>25</v>
      </c>
      <c r="C226" t="s">
        <v>25</v>
      </c>
      <c r="D226" t="s">
        <v>25</v>
      </c>
      <c r="E226">
        <v>8</v>
      </c>
      <c r="F226" t="s">
        <v>478</v>
      </c>
      <c r="G226">
        <v>1050</v>
      </c>
      <c r="H226">
        <v>47</v>
      </c>
      <c r="I226">
        <v>3</v>
      </c>
      <c r="M226">
        <v>42</v>
      </c>
      <c r="N226" s="2">
        <v>55</v>
      </c>
      <c r="O226">
        <f t="shared" si="6"/>
        <v>57750</v>
      </c>
      <c r="P226" t="b">
        <f t="shared" si="7"/>
        <v>1</v>
      </c>
    </row>
    <row r="227" spans="1:16" x14ac:dyDescent="0.25">
      <c r="A227" t="s">
        <v>479</v>
      </c>
      <c r="C227" t="s">
        <v>65</v>
      </c>
      <c r="D227" t="s">
        <v>19</v>
      </c>
      <c r="E227">
        <v>28</v>
      </c>
      <c r="F227" t="s">
        <v>480</v>
      </c>
      <c r="G227">
        <v>700</v>
      </c>
      <c r="I227">
        <v>2</v>
      </c>
      <c r="N227" s="2">
        <v>23</v>
      </c>
      <c r="O227">
        <f t="shared" si="6"/>
        <v>16100</v>
      </c>
      <c r="P227" t="b">
        <f t="shared" si="7"/>
        <v>0</v>
      </c>
    </row>
    <row r="228" spans="1:16" x14ac:dyDescent="0.25">
      <c r="A228" t="s">
        <v>481</v>
      </c>
      <c r="C228" t="s">
        <v>28</v>
      </c>
      <c r="D228" t="s">
        <v>29</v>
      </c>
      <c r="E228">
        <v>71</v>
      </c>
      <c r="F228" t="s">
        <v>482</v>
      </c>
      <c r="G228">
        <v>3000</v>
      </c>
      <c r="I228">
        <v>6</v>
      </c>
      <c r="M228">
        <v>153</v>
      </c>
      <c r="N228" s="2">
        <v>45</v>
      </c>
      <c r="O228">
        <f t="shared" si="6"/>
        <v>135000</v>
      </c>
      <c r="P228" t="b">
        <f t="shared" si="7"/>
        <v>0</v>
      </c>
    </row>
    <row r="229" spans="1:16" x14ac:dyDescent="0.25">
      <c r="A229" t="s">
        <v>483</v>
      </c>
      <c r="C229" t="s">
        <v>41</v>
      </c>
      <c r="D229" t="s">
        <v>15</v>
      </c>
      <c r="E229">
        <v>6</v>
      </c>
      <c r="F229" t="s">
        <v>484</v>
      </c>
      <c r="G229">
        <v>900</v>
      </c>
      <c r="H229">
        <v>46</v>
      </c>
      <c r="I229">
        <v>4</v>
      </c>
      <c r="M229">
        <v>121</v>
      </c>
      <c r="N229" s="2">
        <v>101</v>
      </c>
      <c r="O229">
        <f t="shared" si="6"/>
        <v>90900</v>
      </c>
      <c r="P229" t="b">
        <f t="shared" si="7"/>
        <v>0</v>
      </c>
    </row>
    <row r="230" spans="1:16" x14ac:dyDescent="0.25">
      <c r="A230" t="s">
        <v>485</v>
      </c>
      <c r="C230" t="s">
        <v>41</v>
      </c>
      <c r="D230" t="s">
        <v>15</v>
      </c>
      <c r="E230">
        <v>10</v>
      </c>
      <c r="F230" t="s">
        <v>486</v>
      </c>
      <c r="G230">
        <v>1600</v>
      </c>
      <c r="H230">
        <v>62</v>
      </c>
      <c r="I230">
        <v>3</v>
      </c>
      <c r="M230">
        <v>101</v>
      </c>
      <c r="N230" s="2">
        <v>115</v>
      </c>
      <c r="O230">
        <f t="shared" si="6"/>
        <v>184000</v>
      </c>
      <c r="P230" t="b">
        <f t="shared" si="7"/>
        <v>1</v>
      </c>
    </row>
    <row r="231" spans="1:16" x14ac:dyDescent="0.25">
      <c r="A231" t="s">
        <v>487</v>
      </c>
      <c r="C231" t="s">
        <v>28</v>
      </c>
      <c r="D231" t="s">
        <v>29</v>
      </c>
      <c r="E231">
        <v>65</v>
      </c>
      <c r="F231" t="s">
        <v>488</v>
      </c>
      <c r="G231">
        <v>700</v>
      </c>
      <c r="I231">
        <v>6</v>
      </c>
      <c r="K231">
        <v>1</v>
      </c>
      <c r="N231" s="2">
        <v>309</v>
      </c>
      <c r="O231">
        <f t="shared" si="6"/>
        <v>216300</v>
      </c>
      <c r="P231" t="b">
        <f t="shared" si="7"/>
        <v>0</v>
      </c>
    </row>
    <row r="232" spans="1:16" x14ac:dyDescent="0.25">
      <c r="A232" t="s">
        <v>489</v>
      </c>
      <c r="B232" t="s">
        <v>490</v>
      </c>
      <c r="C232" t="s">
        <v>14</v>
      </c>
      <c r="D232" t="s">
        <v>25</v>
      </c>
      <c r="E232">
        <v>2</v>
      </c>
      <c r="F232" t="s">
        <v>491</v>
      </c>
      <c r="G232">
        <v>500</v>
      </c>
      <c r="I232">
        <v>2</v>
      </c>
      <c r="M232">
        <v>112</v>
      </c>
      <c r="N232" s="2">
        <v>250</v>
      </c>
      <c r="O232">
        <f t="shared" si="6"/>
        <v>125000</v>
      </c>
      <c r="P232" t="b">
        <f t="shared" si="7"/>
        <v>0</v>
      </c>
    </row>
    <row r="233" spans="1:16" x14ac:dyDescent="0.25">
      <c r="A233" t="s">
        <v>492</v>
      </c>
      <c r="B233" t="s">
        <v>493</v>
      </c>
      <c r="C233" t="s">
        <v>65</v>
      </c>
      <c r="D233" t="s">
        <v>69</v>
      </c>
      <c r="E233">
        <v>28</v>
      </c>
      <c r="F233" t="s">
        <v>494</v>
      </c>
      <c r="G233">
        <v>500</v>
      </c>
      <c r="I233">
        <v>3</v>
      </c>
      <c r="M233">
        <v>131</v>
      </c>
      <c r="N233" s="2">
        <v>301</v>
      </c>
      <c r="O233">
        <f t="shared" si="6"/>
        <v>150500</v>
      </c>
      <c r="P233" t="b">
        <f t="shared" si="7"/>
        <v>1</v>
      </c>
    </row>
    <row r="234" spans="1:16" x14ac:dyDescent="0.25">
      <c r="A234" t="s">
        <v>495</v>
      </c>
      <c r="C234" t="s">
        <v>18</v>
      </c>
      <c r="D234" t="s">
        <v>48</v>
      </c>
      <c r="E234">
        <v>21</v>
      </c>
      <c r="F234" t="s">
        <v>496</v>
      </c>
      <c r="G234">
        <v>1000</v>
      </c>
      <c r="I234">
        <v>3</v>
      </c>
      <c r="M234">
        <v>30</v>
      </c>
      <c r="N234" s="2">
        <v>256</v>
      </c>
      <c r="O234">
        <f t="shared" si="6"/>
        <v>256000</v>
      </c>
      <c r="P234" t="b">
        <f t="shared" si="7"/>
        <v>1</v>
      </c>
    </row>
    <row r="235" spans="1:16" x14ac:dyDescent="0.25">
      <c r="A235" t="s">
        <v>497</v>
      </c>
      <c r="C235" t="s">
        <v>18</v>
      </c>
      <c r="D235" t="s">
        <v>48</v>
      </c>
      <c r="E235">
        <v>29</v>
      </c>
      <c r="F235" t="s">
        <v>498</v>
      </c>
      <c r="G235">
        <v>1750</v>
      </c>
      <c r="H235">
        <v>21</v>
      </c>
      <c r="I235">
        <v>3</v>
      </c>
      <c r="M235">
        <v>34</v>
      </c>
      <c r="N235" s="2">
        <v>22</v>
      </c>
      <c r="O235">
        <f t="shared" si="6"/>
        <v>38500</v>
      </c>
      <c r="P235" t="b">
        <f t="shared" si="7"/>
        <v>0</v>
      </c>
    </row>
    <row r="236" spans="1:16" x14ac:dyDescent="0.25">
      <c r="A236" t="s">
        <v>499</v>
      </c>
      <c r="C236" t="s">
        <v>32</v>
      </c>
      <c r="D236" t="s">
        <v>32</v>
      </c>
      <c r="E236">
        <v>13</v>
      </c>
      <c r="F236" t="s">
        <v>183</v>
      </c>
      <c r="G236">
        <v>1100</v>
      </c>
      <c r="H236">
        <v>26</v>
      </c>
      <c r="I236">
        <v>4</v>
      </c>
      <c r="M236">
        <v>68</v>
      </c>
      <c r="N236" s="2">
        <v>21</v>
      </c>
      <c r="O236">
        <f t="shared" si="6"/>
        <v>23100</v>
      </c>
      <c r="P236" t="b">
        <f t="shared" si="7"/>
        <v>1</v>
      </c>
    </row>
    <row r="237" spans="1:16" x14ac:dyDescent="0.25">
      <c r="A237" t="s">
        <v>500</v>
      </c>
      <c r="C237" t="s">
        <v>32</v>
      </c>
      <c r="D237" t="s">
        <v>32</v>
      </c>
      <c r="E237">
        <v>16</v>
      </c>
      <c r="F237" t="s">
        <v>183</v>
      </c>
      <c r="G237">
        <v>1100</v>
      </c>
      <c r="H237">
        <v>26</v>
      </c>
      <c r="I237">
        <v>4</v>
      </c>
      <c r="M237">
        <v>68</v>
      </c>
      <c r="N237" s="2">
        <v>14</v>
      </c>
      <c r="O237">
        <f t="shared" si="6"/>
        <v>15400</v>
      </c>
      <c r="P237" t="b">
        <f t="shared" si="7"/>
        <v>1</v>
      </c>
    </row>
    <row r="238" spans="1:16" x14ac:dyDescent="0.25">
      <c r="A238" t="s">
        <v>501</v>
      </c>
      <c r="C238" t="s">
        <v>32</v>
      </c>
      <c r="D238" t="s">
        <v>32</v>
      </c>
      <c r="E238">
        <v>12</v>
      </c>
      <c r="F238" t="s">
        <v>183</v>
      </c>
      <c r="G238">
        <v>1100</v>
      </c>
      <c r="H238">
        <v>26</v>
      </c>
      <c r="I238">
        <v>4</v>
      </c>
      <c r="M238">
        <v>68</v>
      </c>
      <c r="N238" s="2">
        <v>14</v>
      </c>
      <c r="O238">
        <f t="shared" si="6"/>
        <v>15400</v>
      </c>
      <c r="P238" t="b">
        <f t="shared" si="7"/>
        <v>1</v>
      </c>
    </row>
    <row r="239" spans="1:16" x14ac:dyDescent="0.25">
      <c r="A239" t="s">
        <v>502</v>
      </c>
      <c r="C239" t="s">
        <v>18</v>
      </c>
      <c r="D239" t="s">
        <v>48</v>
      </c>
      <c r="E239">
        <v>18</v>
      </c>
      <c r="F239" t="s">
        <v>503</v>
      </c>
      <c r="G239">
        <v>1300</v>
      </c>
      <c r="H239">
        <v>31</v>
      </c>
      <c r="I239">
        <v>4</v>
      </c>
      <c r="M239">
        <v>133</v>
      </c>
      <c r="N239" s="2">
        <v>21</v>
      </c>
      <c r="O239">
        <f t="shared" si="6"/>
        <v>27300</v>
      </c>
      <c r="P239" t="b">
        <f t="shared" si="7"/>
        <v>1</v>
      </c>
    </row>
    <row r="240" spans="1:16" x14ac:dyDescent="0.25">
      <c r="A240" t="s">
        <v>504</v>
      </c>
      <c r="C240" t="s">
        <v>25</v>
      </c>
      <c r="D240" t="s">
        <v>25</v>
      </c>
      <c r="E240">
        <v>9</v>
      </c>
      <c r="F240" t="s">
        <v>505</v>
      </c>
      <c r="G240">
        <v>1000</v>
      </c>
      <c r="H240">
        <v>53</v>
      </c>
      <c r="I240">
        <v>3</v>
      </c>
      <c r="M240">
        <v>109</v>
      </c>
      <c r="N240" s="2">
        <v>341</v>
      </c>
      <c r="O240">
        <f t="shared" si="6"/>
        <v>341000</v>
      </c>
      <c r="P240" t="b">
        <f t="shared" si="7"/>
        <v>0</v>
      </c>
    </row>
    <row r="241" spans="1:16" x14ac:dyDescent="0.25">
      <c r="A241" t="s">
        <v>506</v>
      </c>
      <c r="B241" t="s">
        <v>507</v>
      </c>
      <c r="C241" t="s">
        <v>25</v>
      </c>
      <c r="D241" t="s">
        <v>25</v>
      </c>
      <c r="E241">
        <v>8</v>
      </c>
      <c r="F241" t="s">
        <v>478</v>
      </c>
      <c r="G241">
        <v>1050</v>
      </c>
      <c r="H241">
        <v>47</v>
      </c>
      <c r="I241">
        <v>3</v>
      </c>
      <c r="M241">
        <v>42</v>
      </c>
      <c r="N241" s="2">
        <v>205</v>
      </c>
      <c r="O241">
        <f t="shared" si="6"/>
        <v>215250</v>
      </c>
      <c r="P241" t="b">
        <f t="shared" si="7"/>
        <v>1</v>
      </c>
    </row>
    <row r="242" spans="1:16" x14ac:dyDescent="0.25">
      <c r="A242" t="s">
        <v>508</v>
      </c>
      <c r="B242" t="s">
        <v>509</v>
      </c>
      <c r="C242" t="s">
        <v>25</v>
      </c>
      <c r="D242" t="s">
        <v>25</v>
      </c>
      <c r="E242">
        <v>18</v>
      </c>
      <c r="F242" t="s">
        <v>510</v>
      </c>
      <c r="G242">
        <v>900</v>
      </c>
      <c r="H242">
        <v>40</v>
      </c>
      <c r="I242">
        <v>4</v>
      </c>
      <c r="M242">
        <v>49</v>
      </c>
      <c r="N242" s="2">
        <v>76</v>
      </c>
      <c r="O242">
        <f t="shared" si="6"/>
        <v>68400</v>
      </c>
      <c r="P242" t="b">
        <f t="shared" si="7"/>
        <v>1</v>
      </c>
    </row>
    <row r="243" spans="1:16" x14ac:dyDescent="0.25">
      <c r="A243" t="s">
        <v>511</v>
      </c>
      <c r="C243" t="s">
        <v>65</v>
      </c>
      <c r="D243" t="s">
        <v>19</v>
      </c>
      <c r="E243">
        <v>16</v>
      </c>
      <c r="F243" t="s">
        <v>512</v>
      </c>
      <c r="G243">
        <v>1000</v>
      </c>
      <c r="H243">
        <v>51</v>
      </c>
      <c r="I243">
        <v>3</v>
      </c>
      <c r="M243">
        <v>61</v>
      </c>
      <c r="N243" s="2">
        <v>371</v>
      </c>
      <c r="O243">
        <f t="shared" si="6"/>
        <v>371000</v>
      </c>
      <c r="P243" t="b">
        <f t="shared" si="7"/>
        <v>1</v>
      </c>
    </row>
    <row r="244" spans="1:16" x14ac:dyDescent="0.25">
      <c r="A244" t="s">
        <v>513</v>
      </c>
      <c r="C244" t="s">
        <v>32</v>
      </c>
      <c r="D244" t="s">
        <v>32</v>
      </c>
      <c r="E244">
        <v>35</v>
      </c>
      <c r="F244" t="s">
        <v>250</v>
      </c>
      <c r="G244">
        <v>1400</v>
      </c>
      <c r="H244">
        <v>3</v>
      </c>
      <c r="I244">
        <v>6</v>
      </c>
      <c r="M244">
        <v>2</v>
      </c>
      <c r="N244" s="2">
        <v>38</v>
      </c>
      <c r="O244">
        <f t="shared" si="6"/>
        <v>53200</v>
      </c>
      <c r="P244" t="b">
        <f t="shared" si="7"/>
        <v>0</v>
      </c>
    </row>
    <row r="245" spans="1:16" x14ac:dyDescent="0.25">
      <c r="A245" t="s">
        <v>514</v>
      </c>
      <c r="B245" t="s">
        <v>515</v>
      </c>
      <c r="C245" t="s">
        <v>25</v>
      </c>
      <c r="D245" t="s">
        <v>25</v>
      </c>
      <c r="E245">
        <v>7</v>
      </c>
      <c r="F245" t="s">
        <v>516</v>
      </c>
      <c r="G245">
        <v>900</v>
      </c>
      <c r="H245">
        <v>51</v>
      </c>
      <c r="I245">
        <v>3</v>
      </c>
      <c r="M245">
        <v>99</v>
      </c>
      <c r="N245" s="2">
        <v>76</v>
      </c>
      <c r="O245">
        <f t="shared" si="6"/>
        <v>68400</v>
      </c>
      <c r="P245" t="b">
        <f t="shared" si="7"/>
        <v>0</v>
      </c>
    </row>
    <row r="246" spans="1:16" x14ac:dyDescent="0.25">
      <c r="A246" t="s">
        <v>517</v>
      </c>
      <c r="C246" t="s">
        <v>18</v>
      </c>
      <c r="D246" t="s">
        <v>48</v>
      </c>
      <c r="E246">
        <v>25</v>
      </c>
      <c r="F246" t="s">
        <v>518</v>
      </c>
      <c r="G246">
        <v>700</v>
      </c>
      <c r="H246">
        <v>46</v>
      </c>
      <c r="I246">
        <v>5</v>
      </c>
      <c r="M246">
        <v>65</v>
      </c>
      <c r="N246" s="2">
        <v>21</v>
      </c>
      <c r="O246">
        <f t="shared" si="6"/>
        <v>14700</v>
      </c>
      <c r="P246" t="b">
        <f t="shared" si="7"/>
        <v>0</v>
      </c>
    </row>
    <row r="247" spans="1:16" x14ac:dyDescent="0.25">
      <c r="A247" t="s">
        <v>519</v>
      </c>
      <c r="C247" t="s">
        <v>25</v>
      </c>
      <c r="D247" t="s">
        <v>25</v>
      </c>
      <c r="E247">
        <v>7</v>
      </c>
      <c r="F247" t="s">
        <v>516</v>
      </c>
      <c r="G247">
        <v>900</v>
      </c>
      <c r="H247">
        <v>51</v>
      </c>
      <c r="I247">
        <v>3</v>
      </c>
      <c r="M247">
        <v>99</v>
      </c>
      <c r="N247" s="2">
        <v>26</v>
      </c>
      <c r="O247">
        <f t="shared" si="6"/>
        <v>23400</v>
      </c>
      <c r="P247" t="b">
        <f t="shared" si="7"/>
        <v>0</v>
      </c>
    </row>
    <row r="248" spans="1:16" x14ac:dyDescent="0.25">
      <c r="A248" t="s">
        <v>520</v>
      </c>
      <c r="B248" t="s">
        <v>521</v>
      </c>
      <c r="C248" t="s">
        <v>41</v>
      </c>
      <c r="D248" t="s">
        <v>19</v>
      </c>
      <c r="E248">
        <v>11</v>
      </c>
      <c r="F248" t="s">
        <v>522</v>
      </c>
      <c r="G248">
        <v>700</v>
      </c>
      <c r="I248">
        <v>3</v>
      </c>
      <c r="M248">
        <v>143</v>
      </c>
      <c r="N248" s="2">
        <v>90</v>
      </c>
      <c r="O248">
        <f t="shared" si="6"/>
        <v>63000</v>
      </c>
      <c r="P248" t="b">
        <f t="shared" si="7"/>
        <v>0</v>
      </c>
    </row>
    <row r="249" spans="1:16" x14ac:dyDescent="0.25">
      <c r="A249" t="s">
        <v>523</v>
      </c>
      <c r="C249" t="s">
        <v>18</v>
      </c>
      <c r="D249" t="s">
        <v>48</v>
      </c>
      <c r="E249">
        <v>32</v>
      </c>
      <c r="F249" t="s">
        <v>96</v>
      </c>
      <c r="G249">
        <v>1500</v>
      </c>
      <c r="H249">
        <v>7</v>
      </c>
      <c r="I249">
        <v>3</v>
      </c>
      <c r="M249">
        <v>1</v>
      </c>
      <c r="N249" s="2">
        <v>123</v>
      </c>
      <c r="O249">
        <f t="shared" si="6"/>
        <v>184500</v>
      </c>
      <c r="P249" t="b">
        <f t="shared" si="7"/>
        <v>1</v>
      </c>
    </row>
    <row r="250" spans="1:16" x14ac:dyDescent="0.25">
      <c r="A250" t="s">
        <v>524</v>
      </c>
      <c r="B250" t="s">
        <v>525</v>
      </c>
      <c r="C250" t="s">
        <v>14</v>
      </c>
      <c r="D250" t="s">
        <v>15</v>
      </c>
      <c r="E250">
        <v>3</v>
      </c>
      <c r="F250" t="s">
        <v>526</v>
      </c>
      <c r="G250">
        <v>800</v>
      </c>
      <c r="H250">
        <v>27</v>
      </c>
      <c r="I250">
        <v>3</v>
      </c>
      <c r="M250">
        <v>9</v>
      </c>
      <c r="N250" s="2">
        <v>77</v>
      </c>
      <c r="O250">
        <f t="shared" si="6"/>
        <v>61600</v>
      </c>
      <c r="P250" t="b">
        <f t="shared" si="7"/>
        <v>0</v>
      </c>
    </row>
    <row r="251" spans="1:16" x14ac:dyDescent="0.25">
      <c r="A251" t="s">
        <v>527</v>
      </c>
      <c r="N251" s="2">
        <v>95</v>
      </c>
      <c r="O251">
        <f t="shared" si="6"/>
        <v>0</v>
      </c>
      <c r="P251" t="b">
        <f t="shared" si="7"/>
        <v>0</v>
      </c>
    </row>
    <row r="252" spans="1:16" x14ac:dyDescent="0.25">
      <c r="P252" t="b">
        <f t="shared" si="7"/>
        <v>0</v>
      </c>
    </row>
    <row r="253" spans="1:16" x14ac:dyDescent="0.25">
      <c r="P253" t="b">
        <f t="shared" si="7"/>
        <v>0</v>
      </c>
    </row>
    <row r="254" spans="1:16" x14ac:dyDescent="0.25">
      <c r="P254" t="b">
        <f t="shared" si="7"/>
        <v>0</v>
      </c>
    </row>
    <row r="255" spans="1:16" x14ac:dyDescent="0.25">
      <c r="P255" t="b">
        <f t="shared" si="7"/>
        <v>0</v>
      </c>
    </row>
    <row r="256" spans="1:16" x14ac:dyDescent="0.25">
      <c r="P256" t="b">
        <f t="shared" si="7"/>
        <v>0</v>
      </c>
    </row>
    <row r="257" spans="16:16" x14ac:dyDescent="0.25">
      <c r="P257" t="b">
        <f t="shared" si="7"/>
        <v>0</v>
      </c>
    </row>
    <row r="258" spans="16:16" x14ac:dyDescent="0.25">
      <c r="P258" t="b">
        <f t="shared" si="7"/>
        <v>0</v>
      </c>
    </row>
    <row r="259" spans="16:16" x14ac:dyDescent="0.25">
      <c r="P259" t="b">
        <f t="shared" ref="P259:P316" si="8">ISNUMBER(SEARCH($P$1,F259))</f>
        <v>0</v>
      </c>
    </row>
    <row r="260" spans="16:16" x14ac:dyDescent="0.25">
      <c r="P260" t="b">
        <f t="shared" si="8"/>
        <v>0</v>
      </c>
    </row>
    <row r="261" spans="16:16" x14ac:dyDescent="0.25">
      <c r="P261" t="b">
        <f t="shared" si="8"/>
        <v>0</v>
      </c>
    </row>
    <row r="262" spans="16:16" x14ac:dyDescent="0.25">
      <c r="P262" t="b">
        <f t="shared" si="8"/>
        <v>0</v>
      </c>
    </row>
    <row r="263" spans="16:16" x14ac:dyDescent="0.25">
      <c r="P263" t="b">
        <f t="shared" si="8"/>
        <v>0</v>
      </c>
    </row>
    <row r="264" spans="16:16" x14ac:dyDescent="0.25">
      <c r="P264" t="b">
        <f t="shared" si="8"/>
        <v>0</v>
      </c>
    </row>
    <row r="265" spans="16:16" x14ac:dyDescent="0.25">
      <c r="P265" t="b">
        <f t="shared" si="8"/>
        <v>0</v>
      </c>
    </row>
    <row r="266" spans="16:16" x14ac:dyDescent="0.25">
      <c r="P266" t="b">
        <f t="shared" si="8"/>
        <v>0</v>
      </c>
    </row>
    <row r="267" spans="16:16" x14ac:dyDescent="0.25">
      <c r="P267" t="b">
        <f t="shared" si="8"/>
        <v>0</v>
      </c>
    </row>
    <row r="268" spans="16:16" x14ac:dyDescent="0.25">
      <c r="P268" t="b">
        <f t="shared" si="8"/>
        <v>0</v>
      </c>
    </row>
    <row r="269" spans="16:16" x14ac:dyDescent="0.25">
      <c r="P269" t="b">
        <f t="shared" si="8"/>
        <v>0</v>
      </c>
    </row>
    <row r="270" spans="16:16" x14ac:dyDescent="0.25">
      <c r="P270" t="b">
        <f t="shared" si="8"/>
        <v>0</v>
      </c>
    </row>
    <row r="271" spans="16:16" x14ac:dyDescent="0.25">
      <c r="P271" t="b">
        <f t="shared" si="8"/>
        <v>0</v>
      </c>
    </row>
    <row r="272" spans="16:16" x14ac:dyDescent="0.25">
      <c r="P272" t="b">
        <f t="shared" si="8"/>
        <v>0</v>
      </c>
    </row>
    <row r="273" spans="16:16" x14ac:dyDescent="0.25">
      <c r="P273" t="b">
        <f t="shared" si="8"/>
        <v>0</v>
      </c>
    </row>
    <row r="274" spans="16:16" x14ac:dyDescent="0.25">
      <c r="P274" t="b">
        <f t="shared" si="8"/>
        <v>0</v>
      </c>
    </row>
    <row r="275" spans="16:16" x14ac:dyDescent="0.25">
      <c r="P275" t="b">
        <f t="shared" si="8"/>
        <v>0</v>
      </c>
    </row>
    <row r="276" spans="16:16" x14ac:dyDescent="0.25">
      <c r="P276" t="b">
        <f t="shared" si="8"/>
        <v>0</v>
      </c>
    </row>
    <row r="277" spans="16:16" x14ac:dyDescent="0.25">
      <c r="P277" t="b">
        <f t="shared" si="8"/>
        <v>0</v>
      </c>
    </row>
    <row r="278" spans="16:16" x14ac:dyDescent="0.25">
      <c r="P278" t="b">
        <f t="shared" si="8"/>
        <v>0</v>
      </c>
    </row>
    <row r="279" spans="16:16" x14ac:dyDescent="0.25">
      <c r="P279" t="b">
        <f t="shared" si="8"/>
        <v>0</v>
      </c>
    </row>
    <row r="280" spans="16:16" x14ac:dyDescent="0.25">
      <c r="P280" t="b">
        <f t="shared" si="8"/>
        <v>0</v>
      </c>
    </row>
    <row r="281" spans="16:16" x14ac:dyDescent="0.25">
      <c r="P281" t="b">
        <f t="shared" si="8"/>
        <v>0</v>
      </c>
    </row>
    <row r="282" spans="16:16" x14ac:dyDescent="0.25">
      <c r="P282" t="b">
        <f t="shared" si="8"/>
        <v>0</v>
      </c>
    </row>
    <row r="283" spans="16:16" x14ac:dyDescent="0.25">
      <c r="P283" t="b">
        <f t="shared" si="8"/>
        <v>0</v>
      </c>
    </row>
    <row r="284" spans="16:16" x14ac:dyDescent="0.25">
      <c r="P284" t="b">
        <f t="shared" si="8"/>
        <v>0</v>
      </c>
    </row>
    <row r="285" spans="16:16" x14ac:dyDescent="0.25">
      <c r="P285" t="b">
        <f t="shared" si="8"/>
        <v>0</v>
      </c>
    </row>
    <row r="286" spans="16:16" x14ac:dyDescent="0.25">
      <c r="P286" t="b">
        <f t="shared" si="8"/>
        <v>0</v>
      </c>
    </row>
    <row r="287" spans="16:16" x14ac:dyDescent="0.25">
      <c r="P287" t="b">
        <f t="shared" si="8"/>
        <v>0</v>
      </c>
    </row>
    <row r="288" spans="16:16" x14ac:dyDescent="0.25">
      <c r="P288" t="b">
        <f t="shared" si="8"/>
        <v>0</v>
      </c>
    </row>
    <row r="289" spans="16:16" x14ac:dyDescent="0.25">
      <c r="P289" t="b">
        <f t="shared" si="8"/>
        <v>0</v>
      </c>
    </row>
    <row r="290" spans="16:16" x14ac:dyDescent="0.25">
      <c r="P290" t="b">
        <f t="shared" si="8"/>
        <v>0</v>
      </c>
    </row>
    <row r="291" spans="16:16" x14ac:dyDescent="0.25">
      <c r="P291" t="b">
        <f t="shared" si="8"/>
        <v>0</v>
      </c>
    </row>
    <row r="292" spans="16:16" x14ac:dyDescent="0.25">
      <c r="P292" t="b">
        <f t="shared" si="8"/>
        <v>0</v>
      </c>
    </row>
    <row r="293" spans="16:16" x14ac:dyDescent="0.25">
      <c r="P293" t="b">
        <f t="shared" si="8"/>
        <v>0</v>
      </c>
    </row>
    <row r="294" spans="16:16" x14ac:dyDescent="0.25">
      <c r="P294" t="b">
        <f t="shared" si="8"/>
        <v>0</v>
      </c>
    </row>
    <row r="295" spans="16:16" x14ac:dyDescent="0.25">
      <c r="P295" t="b">
        <f t="shared" si="8"/>
        <v>0</v>
      </c>
    </row>
    <row r="296" spans="16:16" x14ac:dyDescent="0.25">
      <c r="P296" t="b">
        <f t="shared" si="8"/>
        <v>0</v>
      </c>
    </row>
    <row r="297" spans="16:16" x14ac:dyDescent="0.25">
      <c r="P297" t="b">
        <f t="shared" si="8"/>
        <v>0</v>
      </c>
    </row>
    <row r="298" spans="16:16" x14ac:dyDescent="0.25">
      <c r="P298" t="b">
        <f t="shared" si="8"/>
        <v>0</v>
      </c>
    </row>
    <row r="299" spans="16:16" x14ac:dyDescent="0.25">
      <c r="P299" t="b">
        <f t="shared" si="8"/>
        <v>0</v>
      </c>
    </row>
    <row r="300" spans="16:16" x14ac:dyDescent="0.25">
      <c r="P300" t="b">
        <f t="shared" si="8"/>
        <v>0</v>
      </c>
    </row>
    <row r="301" spans="16:16" x14ac:dyDescent="0.25">
      <c r="P301" t="b">
        <f t="shared" si="8"/>
        <v>0</v>
      </c>
    </row>
    <row r="302" spans="16:16" x14ac:dyDescent="0.25">
      <c r="P302" t="b">
        <f t="shared" si="8"/>
        <v>0</v>
      </c>
    </row>
    <row r="303" spans="16:16" x14ac:dyDescent="0.25">
      <c r="P303" t="b">
        <f t="shared" si="8"/>
        <v>0</v>
      </c>
    </row>
    <row r="304" spans="16:16" x14ac:dyDescent="0.25">
      <c r="P304" t="b">
        <f t="shared" si="8"/>
        <v>0</v>
      </c>
    </row>
    <row r="305" spans="16:16" x14ac:dyDescent="0.25">
      <c r="P305" t="b">
        <f t="shared" si="8"/>
        <v>0</v>
      </c>
    </row>
    <row r="306" spans="16:16" x14ac:dyDescent="0.25">
      <c r="P306" t="b">
        <f t="shared" si="8"/>
        <v>0</v>
      </c>
    </row>
    <row r="307" spans="16:16" x14ac:dyDescent="0.25">
      <c r="P307" t="b">
        <f t="shared" si="8"/>
        <v>0</v>
      </c>
    </row>
    <row r="308" spans="16:16" x14ac:dyDescent="0.25">
      <c r="P308" t="b">
        <f t="shared" si="8"/>
        <v>0</v>
      </c>
    </row>
    <row r="309" spans="16:16" x14ac:dyDescent="0.25">
      <c r="P309" t="b">
        <f t="shared" si="8"/>
        <v>0</v>
      </c>
    </row>
    <row r="310" spans="16:16" x14ac:dyDescent="0.25">
      <c r="P310" t="b">
        <f t="shared" si="8"/>
        <v>0</v>
      </c>
    </row>
    <row r="311" spans="16:16" x14ac:dyDescent="0.25">
      <c r="P311" t="b">
        <f t="shared" si="8"/>
        <v>0</v>
      </c>
    </row>
    <row r="312" spans="16:16" x14ac:dyDescent="0.25">
      <c r="P312" t="b">
        <f t="shared" si="8"/>
        <v>0</v>
      </c>
    </row>
    <row r="313" spans="16:16" x14ac:dyDescent="0.25">
      <c r="P313" t="b">
        <f t="shared" si="8"/>
        <v>0</v>
      </c>
    </row>
    <row r="314" spans="16:16" x14ac:dyDescent="0.25">
      <c r="P314" t="b">
        <f t="shared" si="8"/>
        <v>0</v>
      </c>
    </row>
    <row r="315" spans="16:16" x14ac:dyDescent="0.25">
      <c r="P315" t="b">
        <f t="shared" si="8"/>
        <v>0</v>
      </c>
    </row>
    <row r="316" spans="16:16" x14ac:dyDescent="0.25">
      <c r="P316" t="b">
        <f t="shared" si="8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W293"/>
  <sheetViews>
    <sheetView zoomScale="70" zoomScaleNormal="70" workbookViewId="0">
      <selection activeCell="D69" sqref="D69"/>
    </sheetView>
  </sheetViews>
  <sheetFormatPr defaultRowHeight="15" x14ac:dyDescent="0.25"/>
  <cols>
    <col min="2" max="2" width="14" customWidth="1"/>
    <col min="3" max="3" width="21.140625" customWidth="1"/>
    <col min="4" max="4" width="27.7109375" customWidth="1"/>
    <col min="5" max="5" width="19.5703125" bestFit="1" customWidth="1"/>
    <col min="6" max="6" width="26.5703125" customWidth="1"/>
    <col min="9" max="9" width="30" bestFit="1" customWidth="1"/>
    <col min="10" max="10" width="20.85546875" customWidth="1"/>
    <col min="11" max="11" width="29.7109375" customWidth="1"/>
    <col min="12" max="12" width="20.85546875" bestFit="1" customWidth="1"/>
    <col min="14" max="14" width="92.140625" bestFit="1" customWidth="1"/>
    <col min="15" max="15" width="22.42578125" bestFit="1" customWidth="1"/>
    <col min="16" max="16" width="30" bestFit="1" customWidth="1"/>
    <col min="17" max="17" width="24.28515625" bestFit="1" customWidth="1"/>
    <col min="38" max="38" width="17.42578125" bestFit="1" customWidth="1"/>
    <col min="43" max="43" width="11.5703125" bestFit="1" customWidth="1"/>
    <col min="44" max="44" width="10.5703125" bestFit="1" customWidth="1"/>
  </cols>
  <sheetData>
    <row r="2" spans="1:44" ht="15.75" thickBot="1" x14ac:dyDescent="0.3">
      <c r="AA2" t="s">
        <v>668</v>
      </c>
      <c r="AB2" t="s">
        <v>698</v>
      </c>
      <c r="AC2" t="s">
        <v>777</v>
      </c>
      <c r="AD2" t="s">
        <v>740</v>
      </c>
      <c r="AE2" t="s">
        <v>758</v>
      </c>
    </row>
    <row r="3" spans="1:44" ht="18.75" x14ac:dyDescent="0.3">
      <c r="A3" s="4" t="s">
        <v>844</v>
      </c>
      <c r="B3" s="76" t="s">
        <v>657</v>
      </c>
      <c r="C3" s="77"/>
      <c r="D3" s="4" t="s">
        <v>845</v>
      </c>
      <c r="E3" s="76" t="s">
        <v>658</v>
      </c>
      <c r="F3" s="77"/>
      <c r="G3" s="4" t="s">
        <v>846</v>
      </c>
      <c r="H3" s="76" t="s">
        <v>660</v>
      </c>
      <c r="I3" s="78"/>
      <c r="J3" s="77"/>
      <c r="K3" s="6"/>
      <c r="L3" s="4" t="s">
        <v>847</v>
      </c>
      <c r="M3" s="76" t="s">
        <v>661</v>
      </c>
      <c r="N3" s="78"/>
      <c r="O3" s="77"/>
      <c r="AA3" t="s">
        <v>683</v>
      </c>
      <c r="AB3" t="s">
        <v>817</v>
      </c>
      <c r="AC3" t="s">
        <v>740</v>
      </c>
      <c r="AD3" t="s">
        <v>829</v>
      </c>
      <c r="AE3" t="s">
        <v>830</v>
      </c>
      <c r="AF3" t="s">
        <v>822</v>
      </c>
      <c r="AG3" t="s">
        <v>824</v>
      </c>
      <c r="AL3" t="s">
        <v>669</v>
      </c>
      <c r="AM3" t="s">
        <v>670</v>
      </c>
      <c r="AN3" t="s">
        <v>671</v>
      </c>
      <c r="AO3" t="s">
        <v>672</v>
      </c>
      <c r="AP3" t="s">
        <v>673</v>
      </c>
    </row>
    <row r="4" spans="1:44" x14ac:dyDescent="0.25">
      <c r="B4" s="11" t="s">
        <v>565</v>
      </c>
      <c r="C4" s="12">
        <f>COUNTIF(CatBreed!D:D,Summary!B4)</f>
        <v>2</v>
      </c>
      <c r="E4" s="11" t="s">
        <v>32</v>
      </c>
      <c r="F4" s="12">
        <f>COUNTIF(DogBreed!C:C,Summary!E4)</f>
        <v>37</v>
      </c>
      <c r="H4" s="22" t="s">
        <v>659</v>
      </c>
      <c r="I4" s="5"/>
      <c r="J4" s="12"/>
      <c r="M4" s="22" t="s">
        <v>659</v>
      </c>
      <c r="N4" s="5"/>
      <c r="O4" s="12"/>
      <c r="AA4" t="s">
        <v>668</v>
      </c>
      <c r="AB4" t="s">
        <v>817</v>
      </c>
      <c r="AC4" t="s">
        <v>818</v>
      </c>
      <c r="AD4" t="s">
        <v>822</v>
      </c>
      <c r="AE4" t="s">
        <v>775</v>
      </c>
      <c r="AL4" t="s">
        <v>674</v>
      </c>
      <c r="AM4" t="s">
        <v>675</v>
      </c>
      <c r="AN4" t="s">
        <v>676</v>
      </c>
      <c r="AO4" t="s">
        <v>677</v>
      </c>
    </row>
    <row r="5" spans="1:44" x14ac:dyDescent="0.25">
      <c r="B5" s="11" t="s">
        <v>546</v>
      </c>
      <c r="C5" s="12">
        <f>COUNTIF(CatBreed!D:D,Summary!B5)</f>
        <v>20</v>
      </c>
      <c r="E5" s="11" t="s">
        <v>65</v>
      </c>
      <c r="F5" s="12">
        <f>COUNTIF(DogBreed!C:C,Summary!E5)</f>
        <v>34</v>
      </c>
      <c r="H5" s="22">
        <v>1</v>
      </c>
      <c r="I5" s="5" t="str">
        <f>INDEX(CatBreed!$A$2:$A$67, MATCH(LARGE(CatBreed!$I$2:$I$67, H5), CatBreed!$I$2:$I$67, 0))</f>
        <v>American Wirehair</v>
      </c>
      <c r="J5" s="12" cm="1">
        <f t="array" ref="J5:J14">LARGE(CatBreed!$I$2:$I$67,{1;2;3;4;5;6;7;8;9;10})</f>
        <v>41</v>
      </c>
      <c r="M5" s="22">
        <v>1</v>
      </c>
      <c r="N5" s="5" t="str">
        <f>INDEX(DogBreed!$A$2:$A$250, MATCH(LARGE(DogBreed!$M$2:$M$250, M5), DogBreed!$M$2:$M$250, 0))</f>
        <v>Norwegian Lundehund</v>
      </c>
      <c r="O5" s="12" cm="1">
        <f t="array" ref="O5:O14">LARGE(DogBreed!$M$2:$M$250,{1;2;3;4;5;6;7;8;9;10})</f>
        <v>190</v>
      </c>
      <c r="AA5" t="s">
        <v>683</v>
      </c>
      <c r="AB5" t="s">
        <v>817</v>
      </c>
      <c r="AC5" t="s">
        <v>758</v>
      </c>
      <c r="AD5" t="s">
        <v>740</v>
      </c>
      <c r="AE5" t="s">
        <v>829</v>
      </c>
      <c r="AF5" t="s">
        <v>830</v>
      </c>
      <c r="AG5" t="s">
        <v>812</v>
      </c>
      <c r="AH5" t="s">
        <v>822</v>
      </c>
      <c r="AI5" t="s">
        <v>836</v>
      </c>
      <c r="AJ5" t="s">
        <v>824</v>
      </c>
    </row>
    <row r="6" spans="1:44" x14ac:dyDescent="0.25">
      <c r="B6" s="11" t="s">
        <v>536</v>
      </c>
      <c r="C6" s="12">
        <f>COUNTIF(CatBreed!D:D,Summary!B6)</f>
        <v>14</v>
      </c>
      <c r="E6" s="11" t="s">
        <v>41</v>
      </c>
      <c r="F6" s="12">
        <f>COUNTIF(DogBreed!C:C,Summary!E6)</f>
        <v>27</v>
      </c>
      <c r="H6" s="22">
        <v>2</v>
      </c>
      <c r="I6" s="5" t="str">
        <f>INDEX(CatBreed!$A$2:$A$67, MATCH(LARGE(CatBreed!$I$2:$I$67, H6), CatBreed!$I$2:$I$67, 0))</f>
        <v>Korat</v>
      </c>
      <c r="J6" s="12">
        <v>40</v>
      </c>
      <c r="M6" s="22">
        <v>2</v>
      </c>
      <c r="N6" s="5" t="str">
        <f>INDEX(DogBreed!$A$2:$A$250, MATCH(LARGE(DogBreed!$M$2:$M$250, M6), DogBreed!$M$2:$M$250, 0))</f>
        <v>Sloughi</v>
      </c>
      <c r="O6" s="12">
        <v>188</v>
      </c>
      <c r="AA6" t="s">
        <v>668</v>
      </c>
      <c r="AB6" t="s">
        <v>772</v>
      </c>
      <c r="AC6" t="s">
        <v>764</v>
      </c>
      <c r="AD6" t="s">
        <v>840</v>
      </c>
      <c r="AE6" t="s">
        <v>832</v>
      </c>
      <c r="AF6" t="s">
        <v>698</v>
      </c>
      <c r="AL6" t="s">
        <v>678</v>
      </c>
      <c r="AM6" t="s">
        <v>679</v>
      </c>
      <c r="AN6" t="s">
        <v>680</v>
      </c>
      <c r="AO6" t="s">
        <v>681</v>
      </c>
      <c r="AP6" t="s">
        <v>682</v>
      </c>
    </row>
    <row r="7" spans="1:44" ht="15.75" thickBot="1" x14ac:dyDescent="0.3">
      <c r="B7" s="13" t="s">
        <v>533</v>
      </c>
      <c r="C7" s="14">
        <f>COUNTIF(CatBreed!D:D,Summary!B7)</f>
        <v>30</v>
      </c>
      <c r="E7" s="11" t="s">
        <v>356</v>
      </c>
      <c r="F7" s="12">
        <f>COUNTIF(DogBreed!C:C,Summary!E7)</f>
        <v>1</v>
      </c>
      <c r="H7" s="22">
        <v>3</v>
      </c>
      <c r="I7" s="5" t="str">
        <f>INDEX(CatBreed!$A$2:$A$67, MATCH(LARGE(CatBreed!$I$2:$I$67, H7), CatBreed!$I$2:$I$67, 0))</f>
        <v>LaPerm</v>
      </c>
      <c r="J7" s="12">
        <v>39</v>
      </c>
      <c r="M7" s="22">
        <v>3</v>
      </c>
      <c r="N7" s="5" t="str">
        <f>INDEX(DogBreed!$A$2:$A$250, MATCH(LARGE(DogBreed!$M$2:$M$250, M7), DogBreed!$M$2:$M$250, 0))</f>
        <v>Foxhound</v>
      </c>
      <c r="O7" s="12">
        <v>187</v>
      </c>
      <c r="AA7" t="s">
        <v>683</v>
      </c>
      <c r="AB7" t="s">
        <v>740</v>
      </c>
      <c r="AC7" t="s">
        <v>822</v>
      </c>
      <c r="AL7" t="s">
        <v>684</v>
      </c>
      <c r="AM7" t="s">
        <v>679</v>
      </c>
      <c r="AN7" t="s">
        <v>677</v>
      </c>
      <c r="AO7" t="s">
        <v>681</v>
      </c>
      <c r="AP7" t="s">
        <v>685</v>
      </c>
    </row>
    <row r="8" spans="1:44" x14ac:dyDescent="0.25">
      <c r="E8" s="11" t="s">
        <v>18</v>
      </c>
      <c r="F8" s="12">
        <f>COUNTIF(DogBreed!C:C,Summary!E8)</f>
        <v>40</v>
      </c>
      <c r="H8" s="22">
        <v>4</v>
      </c>
      <c r="I8" s="5" t="str">
        <f>INDEX(CatBreed!$A$2:$A$67, MATCH(LARGE(CatBreed!$I$2:$I$67, H8), CatBreed!$I$2:$I$67, 0))</f>
        <v>Burmilla</v>
      </c>
      <c r="J8" s="12">
        <v>38</v>
      </c>
      <c r="M8" s="22">
        <v>4</v>
      </c>
      <c r="N8" s="5" t="str">
        <f>INDEX(DogBreed!$A$2:$A$250, MATCH(LARGE(DogBreed!$M$2:$M$250, M8), DogBreed!$M$2:$M$250, 0))</f>
        <v>Foxhound</v>
      </c>
      <c r="O8" s="12">
        <v>187</v>
      </c>
      <c r="AA8" t="s">
        <v>668</v>
      </c>
      <c r="AB8" t="s">
        <v>772</v>
      </c>
      <c r="AC8" t="s">
        <v>830</v>
      </c>
      <c r="AD8" t="s">
        <v>683</v>
      </c>
      <c r="AE8" t="s">
        <v>698</v>
      </c>
      <c r="AF8" t="s">
        <v>833</v>
      </c>
      <c r="AL8" t="s">
        <v>679</v>
      </c>
      <c r="AM8" t="s">
        <v>675</v>
      </c>
      <c r="AN8" t="s">
        <v>686</v>
      </c>
      <c r="AO8" t="s">
        <v>680</v>
      </c>
      <c r="AP8" t="s">
        <v>681</v>
      </c>
      <c r="AQ8" t="s">
        <v>687</v>
      </c>
    </row>
    <row r="9" spans="1:44" x14ac:dyDescent="0.25">
      <c r="E9" s="11" t="s">
        <v>25</v>
      </c>
      <c r="F9" s="12">
        <f>COUNTIF(DogBreed!C:C,Summary!E9)</f>
        <v>36</v>
      </c>
      <c r="H9" s="22">
        <v>5</v>
      </c>
      <c r="I9" s="5" t="str">
        <f>INDEX(CatBreed!$A$2:$A$67, MATCH(LARGE(CatBreed!$I$2:$I$67, H9), CatBreed!$I$2:$I$67, 0))</f>
        <v>Turkish Van</v>
      </c>
      <c r="J9" s="12">
        <v>37</v>
      </c>
      <c r="M9" s="22">
        <v>5</v>
      </c>
      <c r="N9" s="5" t="str">
        <f>INDEX(DogBreed!$A$2:$A$250, MATCH(LARGE(DogBreed!$M$2:$M$250, M9), DogBreed!$M$2:$M$250, 0))</f>
        <v>Otterhound</v>
      </c>
      <c r="O9" s="12">
        <v>186</v>
      </c>
      <c r="AA9" t="s">
        <v>683</v>
      </c>
      <c r="AB9" t="s">
        <v>668</v>
      </c>
      <c r="AC9" t="s">
        <v>758</v>
      </c>
      <c r="AD9" t="s">
        <v>824</v>
      </c>
      <c r="AL9" t="s">
        <v>688</v>
      </c>
      <c r="AM9" t="s">
        <v>675</v>
      </c>
      <c r="AN9" t="s">
        <v>680</v>
      </c>
      <c r="AO9" t="s">
        <v>685</v>
      </c>
      <c r="AP9" t="s">
        <v>672</v>
      </c>
    </row>
    <row r="10" spans="1:44" x14ac:dyDescent="0.25">
      <c r="E10" s="11" t="s">
        <v>14</v>
      </c>
      <c r="F10" s="12">
        <f>COUNTIF(DogBreed!C:C,Summary!E10)</f>
        <v>21</v>
      </c>
      <c r="H10" s="22">
        <v>6</v>
      </c>
      <c r="I10" s="5" t="str">
        <f>INDEX(CatBreed!$A$2:$A$67, MATCH(LARGE(CatBreed!$I$2:$I$67, H10), CatBreed!$I$2:$I$67, 0))</f>
        <v>Bobtail</v>
      </c>
      <c r="J10" s="12">
        <v>36</v>
      </c>
      <c r="M10" s="22">
        <v>6</v>
      </c>
      <c r="N10" s="5" t="str">
        <f>INDEX(DogBreed!$A$2:$A$250, MATCH(LARGE(DogBreed!$M$2:$M$250, M10), DogBreed!$M$2:$M$250, 0))</f>
        <v>Cirneco dell'Etna</v>
      </c>
      <c r="O10" s="12">
        <v>184</v>
      </c>
      <c r="AA10" t="s">
        <v>740</v>
      </c>
      <c r="AB10" t="s">
        <v>829</v>
      </c>
      <c r="AC10" t="s">
        <v>830</v>
      </c>
      <c r="AD10" t="s">
        <v>822</v>
      </c>
      <c r="AE10" t="s">
        <v>839</v>
      </c>
      <c r="AL10" t="s">
        <v>684</v>
      </c>
      <c r="AM10" t="s">
        <v>679</v>
      </c>
      <c r="AN10" t="s">
        <v>689</v>
      </c>
      <c r="AO10" t="s">
        <v>690</v>
      </c>
      <c r="AP10" t="s">
        <v>691</v>
      </c>
      <c r="AQ10" t="s">
        <v>692</v>
      </c>
      <c r="AR10" t="s">
        <v>693</v>
      </c>
    </row>
    <row r="11" spans="1:44" ht="15.75" thickBot="1" x14ac:dyDescent="0.3">
      <c r="E11" s="13" t="s">
        <v>28</v>
      </c>
      <c r="F11" s="14">
        <f>COUNTIF(DogBreed!C:C,Summary!E11)</f>
        <v>49</v>
      </c>
      <c r="H11" s="22">
        <v>7</v>
      </c>
      <c r="I11" s="5" t="str">
        <f>INDEX(CatBreed!$A$2:$A$67, MATCH(LARGE(CatBreed!$I$2:$I$67, H11), CatBreed!$I$2:$I$67, 0))</f>
        <v>Havana</v>
      </c>
      <c r="J11" s="12">
        <v>35</v>
      </c>
      <c r="M11" s="22">
        <v>7</v>
      </c>
      <c r="N11" s="5" t="str">
        <f>INDEX(DogBreed!$A$2:$A$250, MATCH(LARGE(DogBreed!$M$2:$M$250, M11), DogBreed!$M$2:$M$250, 0))</f>
        <v>Harrier</v>
      </c>
      <c r="O11" s="12">
        <v>183</v>
      </c>
      <c r="AA11" t="s">
        <v>683</v>
      </c>
      <c r="AB11" t="s">
        <v>819</v>
      </c>
      <c r="AC11" t="s">
        <v>758</v>
      </c>
      <c r="AD11" t="s">
        <v>740</v>
      </c>
      <c r="AE11" t="s">
        <v>822</v>
      </c>
      <c r="AL11" t="s">
        <v>689</v>
      </c>
      <c r="AM11" t="s">
        <v>680</v>
      </c>
      <c r="AN11" t="s">
        <v>677</v>
      </c>
      <c r="AO11" t="s">
        <v>681</v>
      </c>
      <c r="AP11" t="s">
        <v>694</v>
      </c>
    </row>
    <row r="12" spans="1:44" x14ac:dyDescent="0.25">
      <c r="H12" s="22">
        <v>8</v>
      </c>
      <c r="I12" s="5" t="str">
        <f>INDEX(CatBreed!$A$2:$A$67, MATCH(LARGE(CatBreed!$I$2:$I$67, H12), CatBreed!$I$2:$I$67, 0))</f>
        <v>Bombay</v>
      </c>
      <c r="J12" s="12">
        <v>34</v>
      </c>
      <c r="M12" s="22">
        <v>8</v>
      </c>
      <c r="N12" s="5" t="str">
        <f>INDEX(DogBreed!$A$2:$A$250, MATCH(LARGE(DogBreed!$M$2:$M$250, M12), DogBreed!$M$2:$M$250, 0))</f>
        <v>Dandi Dinmont Terrier</v>
      </c>
      <c r="O12" s="12">
        <v>182</v>
      </c>
      <c r="AA12" t="s">
        <v>683</v>
      </c>
      <c r="AB12" t="s">
        <v>818</v>
      </c>
      <c r="AC12" t="s">
        <v>758</v>
      </c>
      <c r="AD12" t="s">
        <v>812</v>
      </c>
      <c r="AE12" t="s">
        <v>838</v>
      </c>
      <c r="AF12" t="s">
        <v>775</v>
      </c>
      <c r="AL12" t="s">
        <v>695</v>
      </c>
      <c r="AM12" t="s">
        <v>691</v>
      </c>
      <c r="AN12" t="s">
        <v>681</v>
      </c>
      <c r="AO12" t="s">
        <v>696</v>
      </c>
      <c r="AP12" t="s">
        <v>672</v>
      </c>
    </row>
    <row r="13" spans="1:44" x14ac:dyDescent="0.25">
      <c r="H13" s="22">
        <v>9</v>
      </c>
      <c r="I13" s="5" t="str">
        <f>INDEX(CatBreed!$A$2:$A$67, MATCH(LARGE(CatBreed!$I$2:$I$67, H13), CatBreed!$I$2:$I$67, 0))</f>
        <v>Ragamuffin</v>
      </c>
      <c r="J13" s="12">
        <v>32</v>
      </c>
      <c r="M13" s="22">
        <v>9</v>
      </c>
      <c r="N13" s="5" t="str">
        <f>INDEX(DogBreed!$A$2:$A$250, MATCH(LARGE(DogBreed!$M$2:$M$250, M13), DogBreed!$M$2:$M$250, 0))</f>
        <v>Chinook</v>
      </c>
      <c r="O13" s="12">
        <v>179</v>
      </c>
      <c r="AA13" t="s">
        <v>817</v>
      </c>
      <c r="AB13" t="s">
        <v>740</v>
      </c>
      <c r="AC13" t="s">
        <v>758</v>
      </c>
      <c r="AD13" t="s">
        <v>824</v>
      </c>
      <c r="AE13" t="s">
        <v>829</v>
      </c>
      <c r="AF13" t="s">
        <v>822</v>
      </c>
      <c r="AG13" t="s">
        <v>830</v>
      </c>
      <c r="AL13" t="s">
        <v>679</v>
      </c>
      <c r="AM13" t="s">
        <v>688</v>
      </c>
      <c r="AN13" t="s">
        <v>680</v>
      </c>
      <c r="AO13" t="s">
        <v>685</v>
      </c>
      <c r="AP13" t="s">
        <v>697</v>
      </c>
      <c r="AQ13" t="s">
        <v>681</v>
      </c>
    </row>
    <row r="14" spans="1:44" ht="15.75" thickBot="1" x14ac:dyDescent="0.3">
      <c r="H14" s="24">
        <v>10</v>
      </c>
      <c r="I14" s="60" t="str">
        <f>INDEX(CatBreed!$A$2:$A$67, MATCH(LARGE(CatBreed!$I$2:$I$67, H14), CatBreed!$I$2:$I$67, 0))</f>
        <v>Balinese</v>
      </c>
      <c r="J14" s="14">
        <v>31</v>
      </c>
      <c r="M14" s="24">
        <v>10</v>
      </c>
      <c r="N14" s="60" t="str">
        <f>INDEX(DogBreed!$A$2:$A$250, MATCH(LARGE(DogBreed!$M$2:$M$250, M14), DogBreed!$M$2:$M$250, 0))</f>
        <v>English Coonhound</v>
      </c>
      <c r="O14" s="14">
        <v>178</v>
      </c>
      <c r="AA14" t="s">
        <v>818</v>
      </c>
      <c r="AB14" t="s">
        <v>714</v>
      </c>
      <c r="AC14" t="s">
        <v>740</v>
      </c>
      <c r="AD14" t="s">
        <v>830</v>
      </c>
      <c r="AE14" t="s">
        <v>822</v>
      </c>
      <c r="AF14" t="s">
        <v>824</v>
      </c>
      <c r="AL14" t="s">
        <v>680</v>
      </c>
      <c r="AM14" t="s">
        <v>681</v>
      </c>
      <c r="AN14" t="s">
        <v>699</v>
      </c>
      <c r="AO14" t="s">
        <v>694</v>
      </c>
      <c r="AP14" t="s">
        <v>700</v>
      </c>
    </row>
    <row r="15" spans="1:44" x14ac:dyDescent="0.25">
      <c r="AA15" t="s">
        <v>668</v>
      </c>
      <c r="AB15" t="s">
        <v>817</v>
      </c>
      <c r="AC15" t="s">
        <v>818</v>
      </c>
      <c r="AD15" t="s">
        <v>822</v>
      </c>
      <c r="AE15" t="s">
        <v>775</v>
      </c>
      <c r="AL15" t="s">
        <v>678</v>
      </c>
      <c r="AM15" t="s">
        <v>677</v>
      </c>
      <c r="AN15" t="s">
        <v>681</v>
      </c>
      <c r="AO15" t="s">
        <v>701</v>
      </c>
      <c r="AP15" t="s">
        <v>702</v>
      </c>
    </row>
    <row r="16" spans="1:44" ht="15.75" thickBot="1" x14ac:dyDescent="0.3">
      <c r="AA16" t="s">
        <v>812</v>
      </c>
      <c r="AB16" t="s">
        <v>826</v>
      </c>
      <c r="AC16" t="s">
        <v>714</v>
      </c>
      <c r="AD16" t="s">
        <v>827</v>
      </c>
      <c r="AE16" t="s">
        <v>758</v>
      </c>
      <c r="AL16" t="s">
        <v>703</v>
      </c>
      <c r="AM16" t="s">
        <v>695</v>
      </c>
      <c r="AN16" t="s">
        <v>704</v>
      </c>
      <c r="AO16" t="s">
        <v>705</v>
      </c>
      <c r="AP16" t="s">
        <v>693</v>
      </c>
    </row>
    <row r="17" spans="1:45" ht="18.75" x14ac:dyDescent="0.3">
      <c r="G17" s="4" t="s">
        <v>848</v>
      </c>
      <c r="H17" s="79" t="s">
        <v>662</v>
      </c>
      <c r="I17" s="80"/>
      <c r="J17" s="81"/>
      <c r="K17" s="20"/>
      <c r="L17" s="4" t="s">
        <v>849</v>
      </c>
      <c r="M17" s="79" t="s">
        <v>663</v>
      </c>
      <c r="N17" s="80"/>
      <c r="O17" s="81"/>
      <c r="P17" s="20"/>
      <c r="AA17" t="s">
        <v>683</v>
      </c>
      <c r="AB17" t="s">
        <v>812</v>
      </c>
      <c r="AC17" t="s">
        <v>740</v>
      </c>
      <c r="AD17" t="s">
        <v>824</v>
      </c>
      <c r="AE17" t="s">
        <v>830</v>
      </c>
      <c r="AF17" t="s">
        <v>822</v>
      </c>
      <c r="AL17" t="s">
        <v>684</v>
      </c>
      <c r="AM17" t="s">
        <v>689</v>
      </c>
      <c r="AN17" t="s">
        <v>681</v>
      </c>
      <c r="AO17" t="s">
        <v>685</v>
      </c>
      <c r="AP17" t="s">
        <v>694</v>
      </c>
      <c r="AQ17" t="s">
        <v>687</v>
      </c>
    </row>
    <row r="18" spans="1:45" x14ac:dyDescent="0.25">
      <c r="H18" s="22" t="s">
        <v>659</v>
      </c>
      <c r="I18" s="27" t="s">
        <v>853</v>
      </c>
      <c r="J18" s="28" t="s">
        <v>852</v>
      </c>
      <c r="K18" s="21"/>
      <c r="M18" s="22" t="s">
        <v>659</v>
      </c>
      <c r="N18" s="27" t="s">
        <v>854</v>
      </c>
      <c r="O18" s="28" t="s">
        <v>852</v>
      </c>
      <c r="P18" s="21"/>
      <c r="AA18" t="s">
        <v>683</v>
      </c>
      <c r="AB18" t="s">
        <v>740</v>
      </c>
      <c r="AC18" t="s">
        <v>822</v>
      </c>
      <c r="AD18" t="s">
        <v>824</v>
      </c>
      <c r="AL18" t="s">
        <v>706</v>
      </c>
      <c r="AM18" t="s">
        <v>689</v>
      </c>
      <c r="AN18" t="s">
        <v>680</v>
      </c>
      <c r="AO18" t="s">
        <v>681</v>
      </c>
      <c r="AP18" t="s">
        <v>685</v>
      </c>
      <c r="AQ18" t="s">
        <v>707</v>
      </c>
    </row>
    <row r="19" spans="1:45" x14ac:dyDescent="0.25">
      <c r="H19" s="22">
        <v>1</v>
      </c>
      <c r="I19" s="19" t="s">
        <v>587</v>
      </c>
      <c r="J19" s="23">
        <v>1</v>
      </c>
      <c r="K19" s="21"/>
      <c r="M19" s="22">
        <v>1</v>
      </c>
      <c r="N19" s="19" t="s">
        <v>95</v>
      </c>
      <c r="O19" s="23">
        <v>1</v>
      </c>
      <c r="P19" s="21"/>
      <c r="AA19" t="s">
        <v>668</v>
      </c>
      <c r="AB19" t="s">
        <v>822</v>
      </c>
      <c r="AL19" t="s">
        <v>708</v>
      </c>
      <c r="AM19" t="s">
        <v>680</v>
      </c>
      <c r="AN19" t="s">
        <v>709</v>
      </c>
      <c r="AO19" t="s">
        <v>681</v>
      </c>
      <c r="AP19" t="s">
        <v>694</v>
      </c>
      <c r="AQ19" t="s">
        <v>691</v>
      </c>
    </row>
    <row r="20" spans="1:45" x14ac:dyDescent="0.25">
      <c r="H20" s="22">
        <v>2</v>
      </c>
      <c r="I20" s="19" t="s">
        <v>619</v>
      </c>
      <c r="J20" s="23">
        <v>2</v>
      </c>
      <c r="K20" s="21"/>
      <c r="M20" s="22">
        <v>2</v>
      </c>
      <c r="N20" s="19" t="s">
        <v>523</v>
      </c>
      <c r="O20" s="23">
        <v>1</v>
      </c>
      <c r="P20" s="21"/>
      <c r="AA20" t="s">
        <v>683</v>
      </c>
      <c r="AB20" t="s">
        <v>740</v>
      </c>
      <c r="AC20" t="s">
        <v>668</v>
      </c>
      <c r="AD20" t="s">
        <v>817</v>
      </c>
      <c r="AE20" t="s">
        <v>822</v>
      </c>
      <c r="AL20" t="s">
        <v>710</v>
      </c>
      <c r="AM20" t="s">
        <v>679</v>
      </c>
      <c r="AN20" t="s">
        <v>711</v>
      </c>
      <c r="AO20" t="s">
        <v>685</v>
      </c>
      <c r="AP20" t="s">
        <v>712</v>
      </c>
      <c r="AQ20" t="s">
        <v>681</v>
      </c>
    </row>
    <row r="21" spans="1:45" x14ac:dyDescent="0.25">
      <c r="H21" s="22">
        <v>3</v>
      </c>
      <c r="I21" s="19" t="s">
        <v>603</v>
      </c>
      <c r="J21" s="23">
        <v>3</v>
      </c>
      <c r="K21" s="21"/>
      <c r="M21" s="22">
        <v>3</v>
      </c>
      <c r="N21" s="19" t="s">
        <v>324</v>
      </c>
      <c r="O21" s="23">
        <v>1</v>
      </c>
      <c r="P21" s="21"/>
      <c r="AA21" t="s">
        <v>758</v>
      </c>
      <c r="AB21" t="s">
        <v>812</v>
      </c>
      <c r="AC21" t="s">
        <v>740</v>
      </c>
      <c r="AD21" t="s">
        <v>822</v>
      </c>
      <c r="AL21" t="s">
        <v>684</v>
      </c>
      <c r="AM21" t="s">
        <v>670</v>
      </c>
      <c r="AN21" t="s">
        <v>689</v>
      </c>
      <c r="AO21" t="s">
        <v>672</v>
      </c>
      <c r="AP21" t="s">
        <v>681</v>
      </c>
    </row>
    <row r="22" spans="1:45" x14ac:dyDescent="0.25">
      <c r="H22" s="22">
        <v>4</v>
      </c>
      <c r="I22" s="19" t="s">
        <v>625</v>
      </c>
      <c r="J22" s="23">
        <v>4</v>
      </c>
      <c r="K22" s="21"/>
      <c r="M22" s="22">
        <v>4</v>
      </c>
      <c r="N22" s="19" t="s">
        <v>166</v>
      </c>
      <c r="O22" s="23">
        <v>1</v>
      </c>
      <c r="P22" s="21"/>
      <c r="AA22" t="s">
        <v>740</v>
      </c>
      <c r="AB22" t="s">
        <v>668</v>
      </c>
      <c r="AC22" t="s">
        <v>821</v>
      </c>
      <c r="AD22" t="s">
        <v>822</v>
      </c>
      <c r="AL22" t="s">
        <v>688</v>
      </c>
      <c r="AM22" t="s">
        <v>680</v>
      </c>
      <c r="AN22" t="s">
        <v>690</v>
      </c>
      <c r="AO22" t="s">
        <v>713</v>
      </c>
      <c r="AP22" t="s">
        <v>697</v>
      </c>
    </row>
    <row r="23" spans="1:45" x14ac:dyDescent="0.25">
      <c r="H23" s="22">
        <v>5</v>
      </c>
      <c r="I23" s="19" t="s">
        <v>556</v>
      </c>
      <c r="J23" s="23">
        <v>5</v>
      </c>
      <c r="K23" s="21"/>
      <c r="M23" s="22">
        <v>5</v>
      </c>
      <c r="N23" s="19" t="s">
        <v>248</v>
      </c>
      <c r="O23" s="23">
        <v>2</v>
      </c>
      <c r="P23" s="21"/>
      <c r="AA23" t="s">
        <v>668</v>
      </c>
      <c r="AB23" t="s">
        <v>817</v>
      </c>
      <c r="AC23" t="s">
        <v>818</v>
      </c>
      <c r="AD23" t="s">
        <v>822</v>
      </c>
      <c r="AE23" t="s">
        <v>775</v>
      </c>
      <c r="AL23" t="s">
        <v>690</v>
      </c>
      <c r="AM23" t="s">
        <v>677</v>
      </c>
      <c r="AN23" t="s">
        <v>681</v>
      </c>
      <c r="AO23" t="s">
        <v>695</v>
      </c>
      <c r="AP23" t="s">
        <v>691</v>
      </c>
      <c r="AQ23" t="s">
        <v>715</v>
      </c>
    </row>
    <row r="24" spans="1:45" x14ac:dyDescent="0.25">
      <c r="H24" s="22">
        <v>6</v>
      </c>
      <c r="I24" s="19" t="s">
        <v>538</v>
      </c>
      <c r="J24" s="23">
        <v>6</v>
      </c>
      <c r="K24" s="21"/>
      <c r="M24" s="22">
        <v>6</v>
      </c>
      <c r="N24" s="19" t="s">
        <v>451</v>
      </c>
      <c r="O24" s="23">
        <v>2</v>
      </c>
      <c r="P24" s="21"/>
      <c r="AA24" t="s">
        <v>668</v>
      </c>
      <c r="AB24" t="s">
        <v>817</v>
      </c>
      <c r="AC24" t="s">
        <v>818</v>
      </c>
      <c r="AD24" t="s">
        <v>822</v>
      </c>
      <c r="AE24" t="s">
        <v>775</v>
      </c>
      <c r="AL24" t="s">
        <v>684</v>
      </c>
      <c r="AM24" t="s">
        <v>716</v>
      </c>
      <c r="AN24" t="s">
        <v>681</v>
      </c>
      <c r="AO24" t="s">
        <v>695</v>
      </c>
      <c r="AP24" t="s">
        <v>717</v>
      </c>
    </row>
    <row r="25" spans="1:45" x14ac:dyDescent="0.25">
      <c r="H25" s="22">
        <v>7</v>
      </c>
      <c r="I25" s="19" t="s">
        <v>531</v>
      </c>
      <c r="J25" s="23">
        <v>7</v>
      </c>
      <c r="K25" s="21"/>
      <c r="M25" s="22">
        <v>7</v>
      </c>
      <c r="N25" s="19" t="s">
        <v>513</v>
      </c>
      <c r="O25" s="23">
        <v>2</v>
      </c>
      <c r="P25" s="21"/>
      <c r="AA25" t="s">
        <v>668</v>
      </c>
      <c r="AB25" t="s">
        <v>817</v>
      </c>
      <c r="AC25" t="s">
        <v>818</v>
      </c>
      <c r="AD25" t="s">
        <v>822</v>
      </c>
      <c r="AE25" t="s">
        <v>775</v>
      </c>
      <c r="AL25" t="s">
        <v>699</v>
      </c>
      <c r="AM25" t="s">
        <v>685</v>
      </c>
      <c r="AN25" t="s">
        <v>694</v>
      </c>
      <c r="AO25" t="s">
        <v>691</v>
      </c>
    </row>
    <row r="26" spans="1:45" x14ac:dyDescent="0.25">
      <c r="H26" s="22">
        <v>8</v>
      </c>
      <c r="I26" s="19" t="s">
        <v>643</v>
      </c>
      <c r="J26" s="23">
        <v>8</v>
      </c>
      <c r="K26" s="21"/>
      <c r="M26" s="22">
        <v>8</v>
      </c>
      <c r="N26" s="19" t="s">
        <v>261</v>
      </c>
      <c r="O26" s="23">
        <v>3</v>
      </c>
      <c r="P26" s="21"/>
      <c r="AA26" t="s">
        <v>668</v>
      </c>
      <c r="AB26" t="s">
        <v>817</v>
      </c>
      <c r="AC26" t="s">
        <v>818</v>
      </c>
      <c r="AD26" t="s">
        <v>822</v>
      </c>
      <c r="AE26" t="s">
        <v>775</v>
      </c>
      <c r="AL26" t="s">
        <v>688</v>
      </c>
      <c r="AM26" t="s">
        <v>689</v>
      </c>
      <c r="AN26" t="s">
        <v>685</v>
      </c>
      <c r="AO26" t="s">
        <v>672</v>
      </c>
      <c r="AP26" t="s">
        <v>704</v>
      </c>
      <c r="AQ26" t="s">
        <v>681</v>
      </c>
    </row>
    <row r="27" spans="1:45" x14ac:dyDescent="0.25">
      <c r="H27" s="22">
        <v>9</v>
      </c>
      <c r="I27" s="19" t="s">
        <v>564</v>
      </c>
      <c r="J27" s="23">
        <v>8</v>
      </c>
      <c r="K27" s="21"/>
      <c r="M27" s="22">
        <v>9</v>
      </c>
      <c r="N27" s="19" t="s">
        <v>421</v>
      </c>
      <c r="O27" s="23">
        <v>3</v>
      </c>
      <c r="P27" s="21"/>
      <c r="AA27" t="s">
        <v>668</v>
      </c>
      <c r="AB27" t="s">
        <v>817</v>
      </c>
      <c r="AC27" t="s">
        <v>818</v>
      </c>
      <c r="AD27" t="s">
        <v>822</v>
      </c>
      <c r="AE27" t="s">
        <v>775</v>
      </c>
      <c r="AL27" t="s">
        <v>684</v>
      </c>
      <c r="AM27" t="s">
        <v>678</v>
      </c>
      <c r="AN27" t="s">
        <v>680</v>
      </c>
      <c r="AO27" t="s">
        <v>718</v>
      </c>
      <c r="AP27" t="s">
        <v>694</v>
      </c>
      <c r="AQ27" t="s">
        <v>673</v>
      </c>
      <c r="AR27" t="s">
        <v>719</v>
      </c>
      <c r="AS27" t="s">
        <v>681</v>
      </c>
    </row>
    <row r="28" spans="1:45" ht="15.75" thickBot="1" x14ac:dyDescent="0.3">
      <c r="H28" s="24">
        <v>10</v>
      </c>
      <c r="I28" s="25" t="s">
        <v>633</v>
      </c>
      <c r="J28" s="26">
        <v>9</v>
      </c>
      <c r="K28" s="21"/>
      <c r="M28" s="24">
        <v>10</v>
      </c>
      <c r="N28" s="25" t="s">
        <v>242</v>
      </c>
      <c r="O28" s="26">
        <v>4</v>
      </c>
      <c r="P28" s="21"/>
      <c r="AA28" t="s">
        <v>772</v>
      </c>
      <c r="AB28" t="s">
        <v>819</v>
      </c>
      <c r="AC28" t="s">
        <v>758</v>
      </c>
      <c r="AD28" t="s">
        <v>740</v>
      </c>
      <c r="AE28" t="s">
        <v>830</v>
      </c>
      <c r="AF28" t="s">
        <v>812</v>
      </c>
      <c r="AG28" t="s">
        <v>822</v>
      </c>
      <c r="AL28" t="s">
        <v>684</v>
      </c>
      <c r="AM28" t="s">
        <v>689</v>
      </c>
      <c r="AN28" t="s">
        <v>695</v>
      </c>
      <c r="AO28" t="s">
        <v>694</v>
      </c>
      <c r="AP28" t="s">
        <v>719</v>
      </c>
    </row>
    <row r="29" spans="1:45" x14ac:dyDescent="0.25">
      <c r="I29" s="1"/>
      <c r="J29" s="18"/>
      <c r="AA29" t="s">
        <v>683</v>
      </c>
      <c r="AB29" t="s">
        <v>820</v>
      </c>
      <c r="AC29" t="s">
        <v>812</v>
      </c>
      <c r="AD29" t="s">
        <v>827</v>
      </c>
      <c r="AE29" t="s">
        <v>835</v>
      </c>
      <c r="AL29" t="s">
        <v>684</v>
      </c>
      <c r="AM29" t="s">
        <v>678</v>
      </c>
      <c r="AN29" t="s">
        <v>680</v>
      </c>
      <c r="AO29" t="s">
        <v>718</v>
      </c>
      <c r="AP29" t="s">
        <v>694</v>
      </c>
      <c r="AQ29" t="s">
        <v>673</v>
      </c>
      <c r="AR29" t="s">
        <v>719</v>
      </c>
    </row>
    <row r="30" spans="1:45" ht="15.75" thickBot="1" x14ac:dyDescent="0.3">
      <c r="AA30" t="s">
        <v>590</v>
      </c>
      <c r="AL30" t="s">
        <v>720</v>
      </c>
      <c r="AM30" t="s">
        <v>689</v>
      </c>
      <c r="AN30" t="s">
        <v>681</v>
      </c>
      <c r="AO30" t="s">
        <v>685</v>
      </c>
      <c r="AP30" t="s">
        <v>694</v>
      </c>
    </row>
    <row r="31" spans="1:45" ht="19.5" thickBot="1" x14ac:dyDescent="0.35">
      <c r="A31" s="4" t="s">
        <v>666</v>
      </c>
      <c r="B31" s="73" t="s">
        <v>858</v>
      </c>
      <c r="C31" s="74"/>
      <c r="D31" s="74"/>
      <c r="E31" s="75"/>
      <c r="H31" s="69" t="s">
        <v>857</v>
      </c>
      <c r="I31" s="82"/>
      <c r="J31" s="82"/>
      <c r="K31" s="70"/>
      <c r="AA31" t="s">
        <v>683</v>
      </c>
      <c r="AB31" t="s">
        <v>817</v>
      </c>
      <c r="AC31" t="s">
        <v>828</v>
      </c>
      <c r="AD31" t="s">
        <v>714</v>
      </c>
      <c r="AE31" t="s">
        <v>740</v>
      </c>
      <c r="AF31" t="s">
        <v>822</v>
      </c>
      <c r="AL31" t="s">
        <v>721</v>
      </c>
      <c r="AM31" t="s">
        <v>681</v>
      </c>
      <c r="AN31" t="s">
        <v>685</v>
      </c>
    </row>
    <row r="32" spans="1:45" ht="15.75" thickBot="1" x14ac:dyDescent="0.3">
      <c r="B32" s="29" t="s">
        <v>659</v>
      </c>
      <c r="C32" s="40" t="s">
        <v>853</v>
      </c>
      <c r="D32" s="57" t="s">
        <v>852</v>
      </c>
      <c r="E32" s="43" t="s">
        <v>855</v>
      </c>
      <c r="H32" s="10" t="s">
        <v>659</v>
      </c>
      <c r="I32" s="36" t="s">
        <v>853</v>
      </c>
      <c r="J32" s="41" t="s">
        <v>852</v>
      </c>
      <c r="K32" s="42" t="s">
        <v>855</v>
      </c>
      <c r="AA32" t="s">
        <v>819</v>
      </c>
      <c r="AB32" t="s">
        <v>758</v>
      </c>
      <c r="AC32" t="s">
        <v>740</v>
      </c>
      <c r="AD32" t="s">
        <v>827</v>
      </c>
      <c r="AE32" t="s">
        <v>824</v>
      </c>
      <c r="AL32" t="s">
        <v>722</v>
      </c>
      <c r="AM32" t="s">
        <v>723</v>
      </c>
      <c r="AN32" t="s">
        <v>690</v>
      </c>
      <c r="AO32" t="s">
        <v>672</v>
      </c>
      <c r="AP32" t="s">
        <v>681</v>
      </c>
      <c r="AQ32" t="s">
        <v>724</v>
      </c>
    </row>
    <row r="33" spans="1:49" x14ac:dyDescent="0.25">
      <c r="B33" s="51">
        <v>1</v>
      </c>
      <c r="C33" s="55" t="str">
        <f>INDEX(CatBreed!$A$2:$A$67, MATCH(LARGE(CatBreed!$I$2:$I$67, H5), CatBreed!$I$2:$I$67, 0))</f>
        <v>American Wirehair</v>
      </c>
      <c r="D33" s="54" cm="1">
        <f t="array" ref="D33:D42">LARGE(CatBreed!$I$2:$I$67,{1;2;3;4;5;6;7;8;9;10})</f>
        <v>41</v>
      </c>
      <c r="E33" s="7">
        <f>INDEX(CatBreed!$G$2:$G$67, MATCH(LARGE(CatBreed!$I$2:$I$67, B33), CatBreed!$I$2:$I$67, 0))</f>
        <v>1000</v>
      </c>
      <c r="H33" s="5">
        <v>1</v>
      </c>
      <c r="I33" s="33" t="s">
        <v>587</v>
      </c>
      <c r="J33" s="30">
        <v>1</v>
      </c>
      <c r="K33" s="37">
        <v>1750</v>
      </c>
      <c r="AA33" t="s">
        <v>668</v>
      </c>
      <c r="AB33" t="s">
        <v>772</v>
      </c>
      <c r="AC33" t="s">
        <v>764</v>
      </c>
      <c r="AD33" t="s">
        <v>818</v>
      </c>
      <c r="AE33" t="s">
        <v>740</v>
      </c>
      <c r="AF33" t="s">
        <v>830</v>
      </c>
      <c r="AG33" t="s">
        <v>812</v>
      </c>
      <c r="AH33" t="s">
        <v>822</v>
      </c>
      <c r="AI33" t="s">
        <v>824</v>
      </c>
      <c r="AL33" t="s">
        <v>726</v>
      </c>
      <c r="AM33" t="s">
        <v>727</v>
      </c>
      <c r="AN33" t="s">
        <v>690</v>
      </c>
      <c r="AO33" t="s">
        <v>728</v>
      </c>
      <c r="AP33" t="s">
        <v>729</v>
      </c>
      <c r="AQ33" t="s">
        <v>681</v>
      </c>
    </row>
    <row r="34" spans="1:49" x14ac:dyDescent="0.25">
      <c r="B34" s="51">
        <v>2</v>
      </c>
      <c r="C34" s="55" t="str">
        <f>INDEX(CatBreed!$A$2:$A$67, MATCH(LARGE(CatBreed!$I$2:$I$67, H6), CatBreed!$I$2:$I$67, 0))</f>
        <v>Korat</v>
      </c>
      <c r="D34" s="54">
        <v>40</v>
      </c>
      <c r="E34" s="7">
        <f>INDEX(CatBreed!$G$2:$G$67, MATCH(LARGE(CatBreed!$I$2:$I$67, B34), CatBreed!$I$2:$I$67, 0))</f>
        <v>600</v>
      </c>
      <c r="F34" s="17"/>
      <c r="H34" s="5">
        <v>2</v>
      </c>
      <c r="I34" s="34" t="s">
        <v>619</v>
      </c>
      <c r="J34" s="31">
        <v>2</v>
      </c>
      <c r="K34" s="38">
        <v>1250</v>
      </c>
      <c r="AA34" t="s">
        <v>668</v>
      </c>
      <c r="AB34" t="s">
        <v>808</v>
      </c>
      <c r="AC34" t="s">
        <v>740</v>
      </c>
      <c r="AD34" t="s">
        <v>822</v>
      </c>
      <c r="AL34" t="s">
        <v>684</v>
      </c>
      <c r="AM34" t="s">
        <v>722</v>
      </c>
      <c r="AN34" t="s">
        <v>689</v>
      </c>
      <c r="AO34" t="s">
        <v>680</v>
      </c>
      <c r="AP34" t="s">
        <v>690</v>
      </c>
      <c r="AQ34" t="s">
        <v>681</v>
      </c>
      <c r="AR34" t="s">
        <v>691</v>
      </c>
      <c r="AS34" t="s">
        <v>685</v>
      </c>
      <c r="AT34" t="s">
        <v>682</v>
      </c>
      <c r="AU34" t="s">
        <v>672</v>
      </c>
      <c r="AV34" t="s">
        <v>687</v>
      </c>
      <c r="AW34" t="s">
        <v>693</v>
      </c>
    </row>
    <row r="35" spans="1:49" x14ac:dyDescent="0.25">
      <c r="B35" s="51">
        <v>3</v>
      </c>
      <c r="C35" s="55" t="str">
        <f>INDEX(CatBreed!$A$2:$A$67, MATCH(LARGE(CatBreed!$I$2:$I$67, H7), CatBreed!$I$2:$I$67, 0))</f>
        <v>LaPerm</v>
      </c>
      <c r="D35" s="54">
        <v>39</v>
      </c>
      <c r="E35" s="7">
        <f>INDEX(CatBreed!$G$2:$G$67, MATCH(LARGE(CatBreed!$I$2:$I$67, B35), CatBreed!$I$2:$I$67, 0))</f>
        <v>500</v>
      </c>
      <c r="H35" s="5">
        <v>3</v>
      </c>
      <c r="I35" s="34" t="s">
        <v>603</v>
      </c>
      <c r="J35" s="31">
        <v>3</v>
      </c>
      <c r="K35" s="38">
        <v>1600</v>
      </c>
      <c r="AA35" t="s">
        <v>683</v>
      </c>
      <c r="AB35" t="s">
        <v>714</v>
      </c>
      <c r="AC35" t="s">
        <v>758</v>
      </c>
      <c r="AD35" t="s">
        <v>740</v>
      </c>
      <c r="AE35" t="s">
        <v>822</v>
      </c>
      <c r="AF35" t="s">
        <v>827</v>
      </c>
      <c r="AL35" t="s">
        <v>703</v>
      </c>
      <c r="AM35" t="s">
        <v>730</v>
      </c>
      <c r="AN35" t="s">
        <v>685</v>
      </c>
      <c r="AO35" t="s">
        <v>694</v>
      </c>
      <c r="AP35" t="s">
        <v>700</v>
      </c>
    </row>
    <row r="36" spans="1:49" x14ac:dyDescent="0.25">
      <c r="B36" s="51">
        <v>4</v>
      </c>
      <c r="C36" s="55" t="str">
        <f>INDEX(CatBreed!$A$2:$A$67, MATCH(LARGE(CatBreed!$I$2:$I$67, H8), CatBreed!$I$2:$I$67, 0))</f>
        <v>Burmilla</v>
      </c>
      <c r="D36" s="54">
        <v>38</v>
      </c>
      <c r="E36" s="7">
        <f>INDEX(CatBreed!$G$2:$G$67, MATCH(LARGE(CatBreed!$I$2:$I$67, B36), CatBreed!$I$2:$I$67, 0))</f>
        <v>600</v>
      </c>
      <c r="H36" s="5">
        <v>4</v>
      </c>
      <c r="I36" s="34" t="s">
        <v>625</v>
      </c>
      <c r="J36" s="31">
        <v>4</v>
      </c>
      <c r="K36" s="38">
        <v>1000</v>
      </c>
      <c r="AA36" t="s">
        <v>740</v>
      </c>
      <c r="AB36" t="s">
        <v>764</v>
      </c>
      <c r="AC36" t="s">
        <v>668</v>
      </c>
      <c r="AD36" t="s">
        <v>825</v>
      </c>
      <c r="AL36" t="s">
        <v>678</v>
      </c>
      <c r="AM36" t="s">
        <v>689</v>
      </c>
      <c r="AN36" t="s">
        <v>716</v>
      </c>
      <c r="AO36" t="s">
        <v>695</v>
      </c>
      <c r="AP36" t="s">
        <v>731</v>
      </c>
    </row>
    <row r="37" spans="1:49" x14ac:dyDescent="0.25">
      <c r="B37" s="51">
        <v>5</v>
      </c>
      <c r="C37" s="55" t="str">
        <f>INDEX(CatBreed!$A$2:$A$67, MATCH(LARGE(CatBreed!$I$2:$I$67, H9), CatBreed!$I$2:$I$67, 0))</f>
        <v>Turkish Van</v>
      </c>
      <c r="D37" s="54">
        <v>37</v>
      </c>
      <c r="E37" s="7">
        <f>INDEX(CatBreed!$G$2:$G$67, MATCH(LARGE(CatBreed!$I$2:$I$67, B37), CatBreed!$I$2:$I$67, 0))</f>
        <v>500</v>
      </c>
      <c r="H37" s="5">
        <v>5</v>
      </c>
      <c r="I37" s="34" t="s">
        <v>556</v>
      </c>
      <c r="J37" s="31">
        <v>5</v>
      </c>
      <c r="K37" s="38">
        <v>1750</v>
      </c>
      <c r="AA37" t="s">
        <v>725</v>
      </c>
      <c r="AB37" t="s">
        <v>740</v>
      </c>
      <c r="AC37" t="s">
        <v>832</v>
      </c>
      <c r="AD37" t="s">
        <v>758</v>
      </c>
      <c r="AE37" t="s">
        <v>777</v>
      </c>
      <c r="AL37" t="s">
        <v>727</v>
      </c>
      <c r="AM37" t="s">
        <v>690</v>
      </c>
      <c r="AN37" t="s">
        <v>673</v>
      </c>
      <c r="AO37" t="s">
        <v>677</v>
      </c>
    </row>
    <row r="38" spans="1:49" x14ac:dyDescent="0.25">
      <c r="B38" s="51">
        <v>6</v>
      </c>
      <c r="C38" s="55" t="str">
        <f>INDEX(CatBreed!$A$2:$A$67, MATCH(LARGE(CatBreed!$I$2:$I$67, H10), CatBreed!$I$2:$I$67, 0))</f>
        <v>Bobtail</v>
      </c>
      <c r="D38" s="54">
        <v>36</v>
      </c>
      <c r="E38" s="7">
        <f>INDEX(CatBreed!$G$2:$G$67, MATCH(LARGE(CatBreed!$I$2:$I$67, B38), CatBreed!$I$2:$I$67, 0))</f>
        <v>800</v>
      </c>
      <c r="H38" s="5">
        <v>6</v>
      </c>
      <c r="I38" s="34" t="s">
        <v>538</v>
      </c>
      <c r="J38" s="31">
        <v>6</v>
      </c>
      <c r="K38" s="38">
        <v>900</v>
      </c>
      <c r="AA38" t="s">
        <v>818</v>
      </c>
      <c r="AB38" t="s">
        <v>740</v>
      </c>
      <c r="AC38" t="s">
        <v>812</v>
      </c>
      <c r="AD38" t="s">
        <v>822</v>
      </c>
      <c r="AE38" t="s">
        <v>824</v>
      </c>
      <c r="AL38" t="s">
        <v>684</v>
      </c>
      <c r="AM38" t="s">
        <v>732</v>
      </c>
      <c r="AN38" t="s">
        <v>688</v>
      </c>
      <c r="AO38" t="s">
        <v>681</v>
      </c>
      <c r="AP38" t="s">
        <v>733</v>
      </c>
    </row>
    <row r="39" spans="1:49" x14ac:dyDescent="0.25">
      <c r="B39" s="51">
        <v>7</v>
      </c>
      <c r="C39" s="55" t="str">
        <f>INDEX(CatBreed!$A$2:$A$67, MATCH(LARGE(CatBreed!$I$2:$I$67, H11), CatBreed!$I$2:$I$67, 0))</f>
        <v>Havana</v>
      </c>
      <c r="D39" s="54">
        <v>35</v>
      </c>
      <c r="E39" s="7">
        <f>INDEX(CatBreed!$G$2:$G$67, MATCH(LARGE(CatBreed!$I$2:$I$67, B39), CatBreed!$I$2:$I$67, 0))</f>
        <v>900</v>
      </c>
      <c r="H39" s="5">
        <v>7</v>
      </c>
      <c r="I39" s="34" t="s">
        <v>531</v>
      </c>
      <c r="J39" s="31">
        <v>7</v>
      </c>
      <c r="K39" s="38">
        <v>1050</v>
      </c>
      <c r="AA39" t="s">
        <v>772</v>
      </c>
      <c r="AB39" t="s">
        <v>818</v>
      </c>
      <c r="AC39" t="s">
        <v>740</v>
      </c>
      <c r="AD39" t="s">
        <v>822</v>
      </c>
      <c r="AL39" t="s">
        <v>734</v>
      </c>
      <c r="AM39" t="s">
        <v>690</v>
      </c>
    </row>
    <row r="40" spans="1:49" x14ac:dyDescent="0.25">
      <c r="B40" s="51">
        <v>8</v>
      </c>
      <c r="C40" s="55" t="str">
        <f>INDEX(CatBreed!$A$2:$A$67, MATCH(LARGE(CatBreed!$I$2:$I$67, H12), CatBreed!$I$2:$I$67, 0))</f>
        <v>Bombay</v>
      </c>
      <c r="D40" s="54">
        <v>34</v>
      </c>
      <c r="E40" s="7">
        <f>INDEX(CatBreed!$G$2:$G$67, MATCH(LARGE(CatBreed!$I$2:$I$67, B40), CatBreed!$I$2:$I$67, 0))</f>
        <v>500</v>
      </c>
      <c r="H40" s="5">
        <v>8</v>
      </c>
      <c r="I40" s="34" t="s">
        <v>643</v>
      </c>
      <c r="J40" s="31">
        <v>8</v>
      </c>
      <c r="K40" s="38">
        <v>1450</v>
      </c>
      <c r="AA40" t="s">
        <v>758</v>
      </c>
      <c r="AB40" t="s">
        <v>827</v>
      </c>
      <c r="AC40" t="s">
        <v>837</v>
      </c>
      <c r="AD40" t="s">
        <v>822</v>
      </c>
      <c r="AL40" t="s">
        <v>735</v>
      </c>
      <c r="AM40" t="s">
        <v>681</v>
      </c>
      <c r="AN40" t="s">
        <v>699</v>
      </c>
      <c r="AO40" t="s">
        <v>736</v>
      </c>
    </row>
    <row r="41" spans="1:49" x14ac:dyDescent="0.25">
      <c r="B41" s="51">
        <v>9</v>
      </c>
      <c r="C41" s="55" t="str">
        <f>INDEX(CatBreed!$A$2:$A$67, MATCH(LARGE(CatBreed!$I$2:$I$67, H13), CatBreed!$I$2:$I$67, 0))</f>
        <v>Ragamuffin</v>
      </c>
      <c r="D41" s="54">
        <v>32</v>
      </c>
      <c r="E41" s="7">
        <f>INDEX(CatBreed!$G$2:$G$67, MATCH(LARGE(CatBreed!$I$2:$I$67, B41), CatBreed!$I$2:$I$67, 0))</f>
        <v>1000</v>
      </c>
      <c r="H41" s="5">
        <v>9</v>
      </c>
      <c r="I41" s="34" t="s">
        <v>564</v>
      </c>
      <c r="J41" s="31">
        <v>8</v>
      </c>
      <c r="K41" s="38">
        <v>1450</v>
      </c>
      <c r="AA41" t="s">
        <v>820</v>
      </c>
      <c r="AB41" t="s">
        <v>668</v>
      </c>
      <c r="AC41" t="s">
        <v>740</v>
      </c>
      <c r="AD41" t="s">
        <v>824</v>
      </c>
      <c r="AE41" t="s">
        <v>822</v>
      </c>
      <c r="AF41" t="s">
        <v>830</v>
      </c>
      <c r="AG41" t="s">
        <v>817</v>
      </c>
      <c r="AL41" t="s">
        <v>737</v>
      </c>
      <c r="AM41" t="s">
        <v>685</v>
      </c>
      <c r="AN41" t="s">
        <v>738</v>
      </c>
      <c r="AO41" t="s">
        <v>739</v>
      </c>
    </row>
    <row r="42" spans="1:49" ht="15.75" thickBot="1" x14ac:dyDescent="0.3">
      <c r="B42" s="52">
        <v>10</v>
      </c>
      <c r="C42" s="56" t="str">
        <f>INDEX(CatBreed!$A$2:$A$67, MATCH(LARGE(CatBreed!$I$2:$I$67, H14), CatBreed!$I$2:$I$67, 0))</f>
        <v>Balinese</v>
      </c>
      <c r="D42" s="58">
        <v>31</v>
      </c>
      <c r="E42" s="9">
        <f>INDEX(CatBreed!$G$2:$G$67, MATCH(LARGE(CatBreed!$I$2:$I$67, B42), CatBreed!$I$2:$I$67, 0))</f>
        <v>1300</v>
      </c>
      <c r="H42" s="8">
        <v>10</v>
      </c>
      <c r="I42" s="35" t="s">
        <v>633</v>
      </c>
      <c r="J42" s="32">
        <v>9</v>
      </c>
      <c r="K42" s="39">
        <v>500</v>
      </c>
      <c r="AA42" t="s">
        <v>668</v>
      </c>
      <c r="AB42" t="s">
        <v>772</v>
      </c>
      <c r="AC42" t="s">
        <v>817</v>
      </c>
      <c r="AD42" t="s">
        <v>828</v>
      </c>
      <c r="AE42" t="s">
        <v>714</v>
      </c>
      <c r="AF42" t="s">
        <v>758</v>
      </c>
      <c r="AG42" t="s">
        <v>830</v>
      </c>
      <c r="AH42" t="s">
        <v>822</v>
      </c>
      <c r="AI42" t="s">
        <v>824</v>
      </c>
      <c r="AL42" t="s">
        <v>689</v>
      </c>
      <c r="AM42" t="s">
        <v>684</v>
      </c>
      <c r="AN42" t="s">
        <v>687</v>
      </c>
      <c r="AO42" t="s">
        <v>697</v>
      </c>
      <c r="AP42" t="s">
        <v>685</v>
      </c>
      <c r="AQ42" t="s">
        <v>694</v>
      </c>
    </row>
    <row r="43" spans="1:49" ht="16.5" thickBot="1" x14ac:dyDescent="0.3">
      <c r="B43" s="73" t="s">
        <v>859</v>
      </c>
      <c r="C43" s="75"/>
      <c r="D43" s="59"/>
      <c r="E43" s="15">
        <f>AVERAGE(E33:E42)</f>
        <v>770</v>
      </c>
      <c r="H43" s="73" t="s">
        <v>859</v>
      </c>
      <c r="I43" s="75"/>
      <c r="J43" s="59"/>
      <c r="K43" s="16">
        <f>AVERAGE(K33:K42)</f>
        <v>1270</v>
      </c>
      <c r="AA43" t="s">
        <v>698</v>
      </c>
      <c r="AB43" t="s">
        <v>683</v>
      </c>
      <c r="AC43" t="s">
        <v>740</v>
      </c>
      <c r="AD43" t="s">
        <v>824</v>
      </c>
      <c r="AE43" t="s">
        <v>822</v>
      </c>
      <c r="AF43" t="s">
        <v>817</v>
      </c>
      <c r="AL43" t="s">
        <v>684</v>
      </c>
      <c r="AM43" t="s">
        <v>727</v>
      </c>
      <c r="AN43" t="s">
        <v>703</v>
      </c>
      <c r="AO43" t="s">
        <v>681</v>
      </c>
      <c r="AP43" t="s">
        <v>699</v>
      </c>
    </row>
    <row r="44" spans="1:49" x14ac:dyDescent="0.25">
      <c r="AA44" t="s">
        <v>698</v>
      </c>
      <c r="AB44" t="s">
        <v>683</v>
      </c>
      <c r="AC44" t="s">
        <v>740</v>
      </c>
      <c r="AD44" t="s">
        <v>824</v>
      </c>
      <c r="AE44" t="s">
        <v>822</v>
      </c>
      <c r="AF44" t="s">
        <v>817</v>
      </c>
      <c r="AL44" t="s">
        <v>690</v>
      </c>
      <c r="AM44" t="s">
        <v>677</v>
      </c>
      <c r="AN44" t="s">
        <v>681</v>
      </c>
      <c r="AO44" t="s">
        <v>741</v>
      </c>
      <c r="AP44" t="s">
        <v>742</v>
      </c>
    </row>
    <row r="45" spans="1:49" ht="15.75" thickBot="1" x14ac:dyDescent="0.3">
      <c r="AA45" t="s">
        <v>698</v>
      </c>
      <c r="AB45" t="s">
        <v>683</v>
      </c>
      <c r="AC45" t="s">
        <v>740</v>
      </c>
      <c r="AD45" t="s">
        <v>824</v>
      </c>
      <c r="AE45" t="s">
        <v>822</v>
      </c>
      <c r="AF45" t="s">
        <v>817</v>
      </c>
      <c r="AL45" t="s">
        <v>743</v>
      </c>
      <c r="AM45" t="s">
        <v>680</v>
      </c>
      <c r="AN45" t="s">
        <v>690</v>
      </c>
      <c r="AO45" t="s">
        <v>681</v>
      </c>
      <c r="AP45" t="s">
        <v>695</v>
      </c>
      <c r="AQ45" t="s">
        <v>672</v>
      </c>
    </row>
    <row r="46" spans="1:49" ht="19.5" thickBot="1" x14ac:dyDescent="0.35">
      <c r="A46" s="4" t="s">
        <v>667</v>
      </c>
      <c r="B46" s="73" t="s">
        <v>860</v>
      </c>
      <c r="C46" s="74"/>
      <c r="D46" s="74"/>
      <c r="E46" s="75"/>
      <c r="H46" s="69" t="s">
        <v>856</v>
      </c>
      <c r="I46" s="82"/>
      <c r="J46" s="82"/>
      <c r="K46" s="70"/>
      <c r="AA46" t="s">
        <v>683</v>
      </c>
      <c r="AB46" t="s">
        <v>812</v>
      </c>
      <c r="AC46" t="s">
        <v>834</v>
      </c>
      <c r="AD46" t="s">
        <v>827</v>
      </c>
      <c r="AL46" t="s">
        <v>690</v>
      </c>
      <c r="AM46" t="s">
        <v>681</v>
      </c>
      <c r="AN46" t="s">
        <v>685</v>
      </c>
      <c r="AO46" t="s">
        <v>694</v>
      </c>
      <c r="AP46" t="s">
        <v>744</v>
      </c>
    </row>
    <row r="47" spans="1:49" ht="15.75" thickBot="1" x14ac:dyDescent="0.3">
      <c r="B47" s="29" t="s">
        <v>659</v>
      </c>
      <c r="C47" s="40" t="s">
        <v>854</v>
      </c>
      <c r="D47" s="53" t="s">
        <v>852</v>
      </c>
      <c r="E47" s="50" t="s">
        <v>861</v>
      </c>
      <c r="H47" s="10" t="s">
        <v>659</v>
      </c>
      <c r="I47" s="36" t="s">
        <v>854</v>
      </c>
      <c r="J47" s="41" t="s">
        <v>852</v>
      </c>
      <c r="K47" s="42" t="s">
        <v>861</v>
      </c>
      <c r="AA47" t="s">
        <v>683</v>
      </c>
      <c r="AB47" t="s">
        <v>824</v>
      </c>
      <c r="AC47" t="s">
        <v>740</v>
      </c>
      <c r="AD47" t="s">
        <v>812</v>
      </c>
      <c r="AL47" t="s">
        <v>745</v>
      </c>
      <c r="AM47" t="s">
        <v>678</v>
      </c>
      <c r="AN47" t="s">
        <v>689</v>
      </c>
      <c r="AO47" t="s">
        <v>703</v>
      </c>
      <c r="AP47" t="s">
        <v>680</v>
      </c>
      <c r="AQ47" t="s">
        <v>681</v>
      </c>
      <c r="AR47" t="s">
        <v>685</v>
      </c>
      <c r="AS47" t="s">
        <v>672</v>
      </c>
    </row>
    <row r="48" spans="1:49" x14ac:dyDescent="0.25">
      <c r="B48" s="51">
        <v>1</v>
      </c>
      <c r="C48" s="55" t="str">
        <f>INDEX(DogBreed!$A$2:$A$250, MATCH(LARGE(DogBreed!$M$2:$M$250, B48), DogBreed!$M$2:$M$250, 0))</f>
        <v>Norwegian Lundehund</v>
      </c>
      <c r="D48" s="54" cm="1">
        <f t="array" ref="D48:D57">LARGE(DogBreed!$M$2:$M$250,{1;2;3;4;5;6;7;8;9;10})</f>
        <v>190</v>
      </c>
      <c r="E48" s="7">
        <f>INDEX(DogBreed!$G$2:$G$250, MATCH(LARGE(DogBreed!$M$2:$M$250, B48), DogBreed!$M$2:$M$250, 0))</f>
        <v>500</v>
      </c>
      <c r="H48" s="5">
        <v>1</v>
      </c>
      <c r="I48" s="33" t="s">
        <v>95</v>
      </c>
      <c r="J48" s="44">
        <v>1</v>
      </c>
      <c r="K48" s="47">
        <v>1500</v>
      </c>
      <c r="AA48" t="s">
        <v>683</v>
      </c>
      <c r="AB48" t="s">
        <v>714</v>
      </c>
      <c r="AC48" t="s">
        <v>758</v>
      </c>
      <c r="AD48" t="s">
        <v>775</v>
      </c>
      <c r="AL48" t="s">
        <v>706</v>
      </c>
      <c r="AM48" t="s">
        <v>689</v>
      </c>
      <c r="AN48" t="s">
        <v>680</v>
      </c>
      <c r="AO48" t="s">
        <v>681</v>
      </c>
      <c r="AP48" t="s">
        <v>700</v>
      </c>
    </row>
    <row r="49" spans="1:45" x14ac:dyDescent="0.25">
      <c r="B49" s="51">
        <v>2</v>
      </c>
      <c r="C49" s="55" t="str">
        <f>INDEX(DogBreed!$A$2:$A$250, MATCH(LARGE(DogBreed!$M$2:$M$250, B49), DogBreed!$M$2:$M$250, 0))</f>
        <v>Sloughi</v>
      </c>
      <c r="D49" s="54">
        <v>188</v>
      </c>
      <c r="E49" s="7">
        <f>INDEX(DogBreed!$G$2:$G$250, MATCH(LARGE(DogBreed!$M$2:$M$250, B49), DogBreed!$M$2:$M$250, 0))</f>
        <v>900</v>
      </c>
      <c r="H49" s="5">
        <v>2</v>
      </c>
      <c r="I49" s="34" t="s">
        <v>523</v>
      </c>
      <c r="J49" s="45">
        <v>1</v>
      </c>
      <c r="K49" s="48">
        <v>1500</v>
      </c>
      <c r="AA49" t="s">
        <v>805</v>
      </c>
      <c r="AB49" t="s">
        <v>714</v>
      </c>
      <c r="AC49" t="s">
        <v>758</v>
      </c>
      <c r="AD49" t="s">
        <v>827</v>
      </c>
      <c r="AE49" t="s">
        <v>818</v>
      </c>
      <c r="AL49" t="s">
        <v>703</v>
      </c>
      <c r="AM49" t="s">
        <v>681</v>
      </c>
      <c r="AN49" t="s">
        <v>685</v>
      </c>
      <c r="AO49" t="s">
        <v>699</v>
      </c>
      <c r="AP49" t="s">
        <v>694</v>
      </c>
    </row>
    <row r="50" spans="1:45" x14ac:dyDescent="0.25">
      <c r="B50" s="51">
        <v>3</v>
      </c>
      <c r="C50" s="55" t="str">
        <f>INDEX(DogBreed!$A$2:$A$250, MATCH(LARGE(DogBreed!$M$2:$M$250, B50), DogBreed!$M$2:$M$250, 0))</f>
        <v>Foxhound</v>
      </c>
      <c r="D50" s="54">
        <v>187</v>
      </c>
      <c r="E50" s="7">
        <f>INDEX(DogBreed!$G$2:$G$250, MATCH(LARGE(DogBreed!$M$2:$M$250, B50), DogBreed!$M$2:$M$250, 0))</f>
        <v>500</v>
      </c>
      <c r="H50" s="5">
        <v>3</v>
      </c>
      <c r="I50" s="34" t="s">
        <v>324</v>
      </c>
      <c r="J50" s="45">
        <v>1</v>
      </c>
      <c r="K50" s="48">
        <v>1500</v>
      </c>
      <c r="AA50" t="s">
        <v>668</v>
      </c>
      <c r="AB50" t="s">
        <v>819</v>
      </c>
      <c r="AC50" t="s">
        <v>818</v>
      </c>
      <c r="AD50" t="s">
        <v>758</v>
      </c>
      <c r="AE50" t="s">
        <v>740</v>
      </c>
      <c r="AF50" t="s">
        <v>812</v>
      </c>
      <c r="AG50" t="s">
        <v>822</v>
      </c>
      <c r="AH50" t="s">
        <v>827</v>
      </c>
      <c r="AL50" t="s">
        <v>677</v>
      </c>
      <c r="AM50" t="s">
        <v>681</v>
      </c>
      <c r="AN50" t="s">
        <v>687</v>
      </c>
      <c r="AO50" t="s">
        <v>693</v>
      </c>
    </row>
    <row r="51" spans="1:45" x14ac:dyDescent="0.25">
      <c r="B51" s="51">
        <v>4</v>
      </c>
      <c r="C51" s="55" t="str">
        <f>INDEX(DogBreed!$A$2:$A$250, MATCH(LARGE(DogBreed!$M$2:$M$250, B51), DogBreed!$M$2:$M$250, 0))</f>
        <v>Foxhound</v>
      </c>
      <c r="D51" s="54">
        <v>187</v>
      </c>
      <c r="E51" s="7">
        <f>INDEX(DogBreed!$G$2:$G$250, MATCH(LARGE(DogBreed!$M$2:$M$250, B51), DogBreed!$M$2:$M$250, 0))</f>
        <v>500</v>
      </c>
      <c r="H51" s="5">
        <v>4</v>
      </c>
      <c r="I51" s="34" t="s">
        <v>166</v>
      </c>
      <c r="J51" s="45">
        <v>1</v>
      </c>
      <c r="K51" s="48">
        <v>1500</v>
      </c>
      <c r="AA51" t="s">
        <v>683</v>
      </c>
      <c r="AB51" t="s">
        <v>740</v>
      </c>
      <c r="AC51" t="s">
        <v>812</v>
      </c>
      <c r="AD51" t="s">
        <v>822</v>
      </c>
      <c r="AE51" t="s">
        <v>824</v>
      </c>
      <c r="AF51" t="s">
        <v>820</v>
      </c>
      <c r="AG51" t="s">
        <v>832</v>
      </c>
      <c r="AL51" t="s">
        <v>746</v>
      </c>
      <c r="AM51" t="s">
        <v>696</v>
      </c>
      <c r="AN51" t="s">
        <v>747</v>
      </c>
      <c r="AO51" t="s">
        <v>724</v>
      </c>
      <c r="AP51" t="s">
        <v>719</v>
      </c>
    </row>
    <row r="52" spans="1:45" x14ac:dyDescent="0.25">
      <c r="B52" s="51">
        <v>5</v>
      </c>
      <c r="C52" s="55" t="str">
        <f>INDEX(DogBreed!$A$2:$A$250, MATCH(LARGE(DogBreed!$M$2:$M$250, B52), DogBreed!$M$2:$M$250, 0))</f>
        <v>Otterhound</v>
      </c>
      <c r="D52" s="54">
        <v>186</v>
      </c>
      <c r="E52" s="7">
        <f>INDEX(DogBreed!$G$2:$G$250, MATCH(LARGE(DogBreed!$M$2:$M$250, B52), DogBreed!$M$2:$M$250, 0))</f>
        <v>550</v>
      </c>
      <c r="H52" s="5">
        <v>5</v>
      </c>
      <c r="I52" s="34" t="s">
        <v>248</v>
      </c>
      <c r="J52" s="45">
        <v>2</v>
      </c>
      <c r="K52" s="48">
        <v>1400</v>
      </c>
      <c r="AA52" t="s">
        <v>668</v>
      </c>
      <c r="AB52" t="s">
        <v>683</v>
      </c>
      <c r="AC52" t="s">
        <v>819</v>
      </c>
      <c r="AD52" t="s">
        <v>758</v>
      </c>
      <c r="AE52" t="s">
        <v>838</v>
      </c>
      <c r="AF52" t="s">
        <v>822</v>
      </c>
      <c r="AG52" t="s">
        <v>827</v>
      </c>
      <c r="AH52" t="s">
        <v>824</v>
      </c>
      <c r="AL52" t="s">
        <v>748</v>
      </c>
      <c r="AM52" t="s">
        <v>694</v>
      </c>
      <c r="AN52" t="s">
        <v>713</v>
      </c>
      <c r="AO52" t="s">
        <v>700</v>
      </c>
    </row>
    <row r="53" spans="1:45" x14ac:dyDescent="0.25">
      <c r="B53" s="51">
        <v>6</v>
      </c>
      <c r="C53" s="55" t="str">
        <f>INDEX(DogBreed!$A$2:$A$250, MATCH(LARGE(DogBreed!$M$2:$M$250, B53), DogBreed!$M$2:$M$250, 0))</f>
        <v>Cirneco dell'Etna</v>
      </c>
      <c r="D53" s="54">
        <v>184</v>
      </c>
      <c r="E53" s="7">
        <f>INDEX(DogBreed!$G$2:$G$250, MATCH(LARGE(DogBreed!$M$2:$M$250, B53), DogBreed!$M$2:$M$250, 0))</f>
        <v>900</v>
      </c>
      <c r="H53" s="5">
        <v>6</v>
      </c>
      <c r="I53" s="34" t="s">
        <v>451</v>
      </c>
      <c r="J53" s="45">
        <v>2</v>
      </c>
      <c r="K53" s="48">
        <v>1400</v>
      </c>
      <c r="AA53" t="s">
        <v>668</v>
      </c>
      <c r="AB53" t="s">
        <v>772</v>
      </c>
      <c r="AC53" t="s">
        <v>764</v>
      </c>
      <c r="AD53" t="s">
        <v>840</v>
      </c>
      <c r="AE53" t="s">
        <v>832</v>
      </c>
      <c r="AF53" t="s">
        <v>698</v>
      </c>
      <c r="AL53" t="s">
        <v>749</v>
      </c>
      <c r="AM53" t="s">
        <v>679</v>
      </c>
      <c r="AN53" t="s">
        <v>688</v>
      </c>
      <c r="AO53" t="s">
        <v>686</v>
      </c>
      <c r="AP53" t="s">
        <v>750</v>
      </c>
      <c r="AQ53" t="s">
        <v>685</v>
      </c>
      <c r="AR53" t="s">
        <v>694</v>
      </c>
      <c r="AS53" t="s">
        <v>704</v>
      </c>
    </row>
    <row r="54" spans="1:45" x14ac:dyDescent="0.25">
      <c r="B54" s="51">
        <v>7</v>
      </c>
      <c r="C54" s="55" t="str">
        <f>INDEX(DogBreed!$A$2:$A$250, MATCH(LARGE(DogBreed!$M$2:$M$250, B54), DogBreed!$M$2:$M$250, 0))</f>
        <v>Harrier</v>
      </c>
      <c r="D54" s="54">
        <v>183</v>
      </c>
      <c r="E54" s="7">
        <f>INDEX(DogBreed!$G$2:$G$250, MATCH(LARGE(DogBreed!$M$2:$M$250, B54), DogBreed!$M$2:$M$250, 0))</f>
        <v>350</v>
      </c>
      <c r="H54" s="5">
        <v>7</v>
      </c>
      <c r="I54" s="34" t="s">
        <v>513</v>
      </c>
      <c r="J54" s="45">
        <v>2</v>
      </c>
      <c r="K54" s="48">
        <v>1400</v>
      </c>
      <c r="AA54" t="s">
        <v>740</v>
      </c>
      <c r="AB54" t="s">
        <v>812</v>
      </c>
      <c r="AC54" t="s">
        <v>827</v>
      </c>
      <c r="AD54" t="s">
        <v>668</v>
      </c>
      <c r="AL54" t="s">
        <v>751</v>
      </c>
      <c r="AM54" t="s">
        <v>679</v>
      </c>
      <c r="AN54" t="s">
        <v>703</v>
      </c>
      <c r="AO54" t="s">
        <v>716</v>
      </c>
      <c r="AP54" t="s">
        <v>681</v>
      </c>
    </row>
    <row r="55" spans="1:45" x14ac:dyDescent="0.25">
      <c r="B55" s="51">
        <v>8</v>
      </c>
      <c r="C55" s="55" t="str">
        <f>INDEX(DogBreed!$A$2:$A$250, MATCH(LARGE(DogBreed!$M$2:$M$250, B55), DogBreed!$M$2:$M$250, 0))</f>
        <v>Dandi Dinmont Terrier</v>
      </c>
      <c r="D55" s="54">
        <v>182</v>
      </c>
      <c r="E55" s="7">
        <f>INDEX(DogBreed!$G$2:$G$250, MATCH(LARGE(DogBreed!$M$2:$M$250, B55), DogBreed!$M$2:$M$250, 0))</f>
        <v>1500</v>
      </c>
      <c r="H55" s="5">
        <v>8</v>
      </c>
      <c r="I55" s="34" t="s">
        <v>261</v>
      </c>
      <c r="J55" s="45">
        <v>3</v>
      </c>
      <c r="K55" s="48">
        <v>1500</v>
      </c>
      <c r="AA55" t="s">
        <v>668</v>
      </c>
      <c r="AB55" t="s">
        <v>817</v>
      </c>
      <c r="AC55" t="s">
        <v>818</v>
      </c>
      <c r="AD55" t="s">
        <v>822</v>
      </c>
      <c r="AE55" t="s">
        <v>775</v>
      </c>
      <c r="AL55" t="s">
        <v>752</v>
      </c>
      <c r="AM55" t="s">
        <v>688</v>
      </c>
      <c r="AN55" t="s">
        <v>753</v>
      </c>
      <c r="AO55" t="s">
        <v>754</v>
      </c>
    </row>
    <row r="56" spans="1:45" x14ac:dyDescent="0.25">
      <c r="B56" s="51">
        <v>9</v>
      </c>
      <c r="C56" s="55" t="str">
        <f>INDEX(DogBreed!$A$2:$A$250, MATCH(LARGE(DogBreed!$M$2:$M$250, B56), DogBreed!$M$2:$M$250, 0))</f>
        <v>Chinook</v>
      </c>
      <c r="D56" s="54">
        <v>179</v>
      </c>
      <c r="E56" s="7">
        <f>INDEX(DogBreed!$G$2:$G$250, MATCH(LARGE(DogBreed!$M$2:$M$250, B56), DogBreed!$M$2:$M$250, 0))</f>
        <v>900</v>
      </c>
      <c r="H56" s="5">
        <v>9</v>
      </c>
      <c r="I56" s="34" t="s">
        <v>421</v>
      </c>
      <c r="J56" s="45">
        <v>3</v>
      </c>
      <c r="K56" s="48">
        <v>1500</v>
      </c>
      <c r="AA56" t="s">
        <v>683</v>
      </c>
      <c r="AB56" t="s">
        <v>817</v>
      </c>
      <c r="AC56" t="s">
        <v>818</v>
      </c>
      <c r="AD56" t="s">
        <v>740</v>
      </c>
      <c r="AE56" t="s">
        <v>829</v>
      </c>
      <c r="AF56" t="s">
        <v>830</v>
      </c>
      <c r="AG56" t="s">
        <v>812</v>
      </c>
      <c r="AL56" t="s">
        <v>679</v>
      </c>
      <c r="AM56" t="s">
        <v>685</v>
      </c>
      <c r="AN56" t="s">
        <v>741</v>
      </c>
      <c r="AO56" t="s">
        <v>693</v>
      </c>
    </row>
    <row r="57" spans="1:45" ht="15.75" thickBot="1" x14ac:dyDescent="0.3">
      <c r="B57" s="52">
        <v>10</v>
      </c>
      <c r="C57" s="56" t="str">
        <f>INDEX(DogBreed!$A$2:$A$250, MATCH(LARGE(DogBreed!$M$2:$M$250, B57), DogBreed!$M$2:$M$250, 0))</f>
        <v>English Coonhound</v>
      </c>
      <c r="D57" s="58">
        <v>178</v>
      </c>
      <c r="E57" s="9">
        <f>INDEX(DogBreed!$G$2:$G$250, MATCH(LARGE(DogBreed!$M$2:$M$250, B57), DogBreed!$M$2:$M$250, 0))</f>
        <v>1100</v>
      </c>
      <c r="H57" s="8">
        <v>10</v>
      </c>
      <c r="I57" s="35" t="s">
        <v>242</v>
      </c>
      <c r="J57" s="46">
        <v>4</v>
      </c>
      <c r="K57" s="49">
        <v>3000</v>
      </c>
      <c r="AA57" t="s">
        <v>683</v>
      </c>
      <c r="AB57" t="s">
        <v>824</v>
      </c>
      <c r="AC57" t="s">
        <v>740</v>
      </c>
      <c r="AD57" t="s">
        <v>841</v>
      </c>
      <c r="AL57" t="s">
        <v>690</v>
      </c>
      <c r="AM57" t="s">
        <v>685</v>
      </c>
      <c r="AN57" t="s">
        <v>755</v>
      </c>
      <c r="AO57" t="s">
        <v>738</v>
      </c>
    </row>
    <row r="58" spans="1:45" ht="16.5" thickBot="1" x14ac:dyDescent="0.3">
      <c r="B58" s="73" t="s">
        <v>859</v>
      </c>
      <c r="C58" s="75"/>
      <c r="D58" s="59"/>
      <c r="E58" s="15">
        <f>AVERAGE(E48:E57)</f>
        <v>770</v>
      </c>
      <c r="H58" s="73" t="s">
        <v>859</v>
      </c>
      <c r="I58" s="75"/>
      <c r="J58" s="59"/>
      <c r="K58" s="16">
        <f>AVERAGE(K48:K57)</f>
        <v>1620</v>
      </c>
      <c r="AA58" t="s">
        <v>821</v>
      </c>
      <c r="AB58" t="s">
        <v>842</v>
      </c>
      <c r="AC58" t="s">
        <v>740</v>
      </c>
      <c r="AD58" t="s">
        <v>683</v>
      </c>
      <c r="AE58" t="s">
        <v>758</v>
      </c>
      <c r="AF58" t="s">
        <v>829</v>
      </c>
      <c r="AG58" t="s">
        <v>812</v>
      </c>
      <c r="AL58" t="s">
        <v>679</v>
      </c>
      <c r="AM58" t="s">
        <v>689</v>
      </c>
      <c r="AN58" t="s">
        <v>690</v>
      </c>
      <c r="AO58" t="s">
        <v>677</v>
      </c>
      <c r="AP58" t="s">
        <v>681</v>
      </c>
      <c r="AQ58" t="s">
        <v>691</v>
      </c>
      <c r="AR58" t="s">
        <v>685</v>
      </c>
      <c r="AS58" t="s">
        <v>694</v>
      </c>
    </row>
    <row r="59" spans="1:45" x14ac:dyDescent="0.25">
      <c r="AA59" t="s">
        <v>812</v>
      </c>
      <c r="AB59" t="s">
        <v>826</v>
      </c>
      <c r="AC59" t="s">
        <v>714</v>
      </c>
      <c r="AD59" t="s">
        <v>827</v>
      </c>
      <c r="AE59" t="s">
        <v>758</v>
      </c>
      <c r="AL59" t="s">
        <v>684</v>
      </c>
      <c r="AM59" t="s">
        <v>689</v>
      </c>
      <c r="AN59" t="s">
        <v>681</v>
      </c>
      <c r="AO59" t="s">
        <v>685</v>
      </c>
      <c r="AP59" t="s">
        <v>694</v>
      </c>
      <c r="AQ59" t="s">
        <v>687</v>
      </c>
    </row>
    <row r="60" spans="1:45" ht="15.75" thickBot="1" x14ac:dyDescent="0.3">
      <c r="C60" s="1"/>
      <c r="AA60" t="s">
        <v>668</v>
      </c>
      <c r="AB60" t="s">
        <v>817</v>
      </c>
      <c r="AC60" t="s">
        <v>818</v>
      </c>
      <c r="AD60" t="s">
        <v>822</v>
      </c>
      <c r="AE60" t="s">
        <v>775</v>
      </c>
      <c r="AL60" t="s">
        <v>749</v>
      </c>
      <c r="AM60" t="s">
        <v>735</v>
      </c>
      <c r="AN60" t="s">
        <v>750</v>
      </c>
      <c r="AO60" t="s">
        <v>753</v>
      </c>
      <c r="AP60" t="s">
        <v>756</v>
      </c>
    </row>
    <row r="61" spans="1:45" ht="19.5" thickBot="1" x14ac:dyDescent="0.35">
      <c r="A61" s="4" t="s">
        <v>823</v>
      </c>
      <c r="B61" s="69" t="s">
        <v>863</v>
      </c>
      <c r="C61" s="70"/>
      <c r="E61" s="4" t="s">
        <v>843</v>
      </c>
      <c r="F61" s="69" t="s">
        <v>864</v>
      </c>
      <c r="G61" s="70"/>
      <c r="I61" s="4" t="s">
        <v>850</v>
      </c>
      <c r="J61" s="71" t="s">
        <v>865</v>
      </c>
      <c r="K61" s="72"/>
      <c r="AA61" t="s">
        <v>822</v>
      </c>
      <c r="AB61" t="s">
        <v>824</v>
      </c>
      <c r="AC61" t="s">
        <v>740</v>
      </c>
      <c r="AL61" t="s">
        <v>722</v>
      </c>
      <c r="AM61" t="s">
        <v>679</v>
      </c>
      <c r="AN61" t="s">
        <v>690</v>
      </c>
      <c r="AO61" t="s">
        <v>681</v>
      </c>
      <c r="AP61" t="s">
        <v>693</v>
      </c>
    </row>
    <row r="62" spans="1:45" ht="15.75" thickBot="1" x14ac:dyDescent="0.3">
      <c r="B62" s="66" t="s">
        <v>853</v>
      </c>
      <c r="C62" s="65" t="s">
        <v>862</v>
      </c>
      <c r="F62" s="61" t="s">
        <v>854</v>
      </c>
      <c r="G62" s="36" t="s">
        <v>862</v>
      </c>
      <c r="J62" s="67" t="s">
        <v>683</v>
      </c>
      <c r="K62" s="68">
        <f>COUNTIFS(CatBreed!$L$2:$L$68,CatBreed!$L$3)</f>
        <v>26</v>
      </c>
      <c r="AA62" t="s">
        <v>817</v>
      </c>
      <c r="AB62" t="s">
        <v>740</v>
      </c>
      <c r="AC62" t="s">
        <v>824</v>
      </c>
      <c r="AD62" t="s">
        <v>830</v>
      </c>
      <c r="AE62" t="s">
        <v>831</v>
      </c>
      <c r="AF62" t="s">
        <v>822</v>
      </c>
      <c r="AG62" t="s">
        <v>683</v>
      </c>
      <c r="AL62" t="s">
        <v>708</v>
      </c>
      <c r="AM62" t="s">
        <v>735</v>
      </c>
      <c r="AN62" t="s">
        <v>681</v>
      </c>
      <c r="AO62" t="s">
        <v>694</v>
      </c>
      <c r="AP62" t="s">
        <v>741</v>
      </c>
    </row>
    <row r="63" spans="1:45" ht="15.75" thickBot="1" x14ac:dyDescent="0.3">
      <c r="B63" s="13" t="str" cm="1">
        <f t="array" ref="B63">INDEX(CatBreed!$F$2:$F$67,MODE(MATCH(CatBreed!$F$2:$F$67,CatBreed!$F$2:$F$67,0)))</f>
        <v>Active, Curious, Easygoing, Playful, Calm</v>
      </c>
      <c r="C63" s="14">
        <f>COUNTIFS(CatBreed!$F$2:$F$67,B63)</f>
        <v>12</v>
      </c>
      <c r="F63" s="11" t="s">
        <v>42</v>
      </c>
      <c r="G63" s="62">
        <v>4</v>
      </c>
      <c r="AA63" t="s">
        <v>668</v>
      </c>
      <c r="AB63" t="s">
        <v>817</v>
      </c>
      <c r="AC63" t="s">
        <v>818</v>
      </c>
      <c r="AD63" t="s">
        <v>822</v>
      </c>
      <c r="AE63" t="s">
        <v>775</v>
      </c>
      <c r="AL63" t="s">
        <v>679</v>
      </c>
      <c r="AM63" t="s">
        <v>688</v>
      </c>
      <c r="AN63" t="s">
        <v>695</v>
      </c>
      <c r="AO63" t="s">
        <v>681</v>
      </c>
      <c r="AP63" t="s">
        <v>753</v>
      </c>
    </row>
    <row r="64" spans="1:45" ht="15.75" thickBot="1" x14ac:dyDescent="0.3">
      <c r="B64" s="1"/>
      <c r="F64" s="11" t="s">
        <v>96</v>
      </c>
      <c r="G64" s="63">
        <v>4</v>
      </c>
      <c r="AA64" t="s">
        <v>668</v>
      </c>
      <c r="AB64" t="s">
        <v>817</v>
      </c>
      <c r="AC64" t="s">
        <v>818</v>
      </c>
      <c r="AD64" t="s">
        <v>822</v>
      </c>
      <c r="AE64" t="s">
        <v>775</v>
      </c>
      <c r="AL64" t="s">
        <v>684</v>
      </c>
      <c r="AM64" t="s">
        <v>676</v>
      </c>
      <c r="AN64" t="s">
        <v>695</v>
      </c>
      <c r="AO64" t="s">
        <v>672</v>
      </c>
      <c r="AP64" t="s">
        <v>713</v>
      </c>
    </row>
    <row r="65" spans="2:49" ht="19.5" thickBot="1" x14ac:dyDescent="0.35">
      <c r="B65" s="1"/>
      <c r="F65" s="11" t="s">
        <v>183</v>
      </c>
      <c r="G65" s="63">
        <v>4</v>
      </c>
      <c r="I65" s="4" t="s">
        <v>851</v>
      </c>
      <c r="J65" s="71" t="s">
        <v>866</v>
      </c>
      <c r="K65" s="72"/>
      <c r="AA65" t="s">
        <v>683</v>
      </c>
      <c r="AB65" t="s">
        <v>772</v>
      </c>
      <c r="AC65" t="s">
        <v>764</v>
      </c>
      <c r="AD65" t="s">
        <v>758</v>
      </c>
      <c r="AE65" t="s">
        <v>740</v>
      </c>
      <c r="AF65" t="s">
        <v>822</v>
      </c>
      <c r="AG65" t="s">
        <v>824</v>
      </c>
      <c r="AL65" t="s">
        <v>688</v>
      </c>
      <c r="AM65" t="s">
        <v>679</v>
      </c>
    </row>
    <row r="66" spans="2:49" ht="15.75" thickBot="1" x14ac:dyDescent="0.3">
      <c r="B66" s="1"/>
      <c r="F66" s="13" t="s">
        <v>402</v>
      </c>
      <c r="G66" s="64">
        <v>4</v>
      </c>
      <c r="J66" s="67" t="s">
        <v>683</v>
      </c>
      <c r="K66" s="68">
        <f>COUNTIFS(DogBreed!P2:P316,DogBreed!P6)</f>
        <v>71</v>
      </c>
      <c r="AA66" t="s">
        <v>772</v>
      </c>
      <c r="AB66" t="s">
        <v>740</v>
      </c>
      <c r="AC66" t="s">
        <v>812</v>
      </c>
      <c r="AD66" t="s">
        <v>822</v>
      </c>
      <c r="AE66" t="s">
        <v>698</v>
      </c>
      <c r="AL66" t="s">
        <v>749</v>
      </c>
      <c r="AM66" t="s">
        <v>675</v>
      </c>
      <c r="AN66" t="s">
        <v>680</v>
      </c>
      <c r="AO66" t="s">
        <v>687</v>
      </c>
    </row>
    <row r="67" spans="2:49" x14ac:dyDescent="0.25">
      <c r="B67" s="1"/>
      <c r="F67" s="1"/>
      <c r="AA67" t="s">
        <v>668</v>
      </c>
      <c r="AB67" t="s">
        <v>817</v>
      </c>
      <c r="AC67" t="s">
        <v>818</v>
      </c>
      <c r="AD67" t="s">
        <v>822</v>
      </c>
      <c r="AE67" t="s">
        <v>775</v>
      </c>
      <c r="AL67" t="s">
        <v>684</v>
      </c>
      <c r="AM67" t="s">
        <v>722</v>
      </c>
      <c r="AN67" t="s">
        <v>689</v>
      </c>
      <c r="AO67" t="s">
        <v>680</v>
      </c>
      <c r="AP67" t="s">
        <v>690</v>
      </c>
      <c r="AQ67" t="s">
        <v>681</v>
      </c>
      <c r="AR67" t="s">
        <v>691</v>
      </c>
      <c r="AS67" t="s">
        <v>685</v>
      </c>
      <c r="AT67" t="s">
        <v>682</v>
      </c>
      <c r="AU67" t="s">
        <v>672</v>
      </c>
      <c r="AV67" t="s">
        <v>687</v>
      </c>
      <c r="AW67" t="s">
        <v>693</v>
      </c>
    </row>
    <row r="68" spans="2:49" x14ac:dyDescent="0.25">
      <c r="B68" s="1"/>
      <c r="F68" s="1"/>
      <c r="AL68" t="s">
        <v>677</v>
      </c>
      <c r="AM68" t="s">
        <v>685</v>
      </c>
      <c r="AN68" t="s">
        <v>741</v>
      </c>
      <c r="AO68" t="s">
        <v>681</v>
      </c>
      <c r="AP68" t="s">
        <v>694</v>
      </c>
      <c r="AQ68" t="s">
        <v>757</v>
      </c>
    </row>
    <row r="69" spans="2:49" x14ac:dyDescent="0.25">
      <c r="B69" s="1"/>
      <c r="F69" s="1"/>
      <c r="AL69" t="s">
        <v>690</v>
      </c>
      <c r="AM69" t="s">
        <v>695</v>
      </c>
    </row>
    <row r="70" spans="2:49" x14ac:dyDescent="0.25">
      <c r="B70" s="1"/>
      <c r="F70" s="1"/>
      <c r="AL70" t="s">
        <v>685</v>
      </c>
      <c r="AM70" t="s">
        <v>708</v>
      </c>
      <c r="AN70" t="s">
        <v>675</v>
      </c>
      <c r="AO70" t="s">
        <v>759</v>
      </c>
    </row>
    <row r="71" spans="2:49" x14ac:dyDescent="0.25">
      <c r="B71" s="1"/>
      <c r="F71" s="1"/>
      <c r="AL71" t="s">
        <v>684</v>
      </c>
      <c r="AM71" t="s">
        <v>722</v>
      </c>
      <c r="AN71" t="s">
        <v>680</v>
      </c>
      <c r="AO71" t="s">
        <v>681</v>
      </c>
      <c r="AP71" t="s">
        <v>691</v>
      </c>
      <c r="AQ71" t="s">
        <v>685</v>
      </c>
      <c r="AR71" t="s">
        <v>682</v>
      </c>
      <c r="AS71" t="s">
        <v>672</v>
      </c>
      <c r="AT71" t="s">
        <v>687</v>
      </c>
      <c r="AU71" t="s">
        <v>693</v>
      </c>
    </row>
    <row r="72" spans="2:49" x14ac:dyDescent="0.25">
      <c r="B72" s="1"/>
      <c r="F72" s="1"/>
      <c r="AL72" t="s">
        <v>760</v>
      </c>
      <c r="AM72" t="s">
        <v>761</v>
      </c>
      <c r="AN72" t="s">
        <v>682</v>
      </c>
      <c r="AO72" t="s">
        <v>681</v>
      </c>
      <c r="AP72" t="s">
        <v>762</v>
      </c>
      <c r="AQ72" t="s">
        <v>729</v>
      </c>
    </row>
    <row r="73" spans="2:49" x14ac:dyDescent="0.25">
      <c r="B73" s="1"/>
      <c r="F73" s="1"/>
      <c r="AL73" t="s">
        <v>690</v>
      </c>
      <c r="AM73" t="s">
        <v>681</v>
      </c>
      <c r="AN73" t="s">
        <v>685</v>
      </c>
      <c r="AO73" t="s">
        <v>694</v>
      </c>
      <c r="AP73" t="s">
        <v>687</v>
      </c>
      <c r="AQ73" t="s">
        <v>693</v>
      </c>
    </row>
    <row r="74" spans="2:49" x14ac:dyDescent="0.25">
      <c r="B74" s="1"/>
      <c r="F74" s="1"/>
      <c r="AL74" t="s">
        <v>726</v>
      </c>
      <c r="AM74" t="s">
        <v>727</v>
      </c>
      <c r="AN74" t="s">
        <v>690</v>
      </c>
      <c r="AO74" t="s">
        <v>728</v>
      </c>
      <c r="AP74" t="s">
        <v>729</v>
      </c>
      <c r="AQ74" t="s">
        <v>681</v>
      </c>
    </row>
    <row r="75" spans="2:49" x14ac:dyDescent="0.25">
      <c r="B75" s="1"/>
      <c r="F75" s="1"/>
      <c r="AL75" t="s">
        <v>708</v>
      </c>
      <c r="AM75" t="s">
        <v>684</v>
      </c>
      <c r="AN75" t="s">
        <v>746</v>
      </c>
      <c r="AO75" t="s">
        <v>688</v>
      </c>
      <c r="AP75" t="s">
        <v>690</v>
      </c>
      <c r="AQ75" t="s">
        <v>681</v>
      </c>
    </row>
    <row r="76" spans="2:49" x14ac:dyDescent="0.25">
      <c r="B76" s="1"/>
      <c r="F76" s="1"/>
      <c r="AL76" t="s">
        <v>681</v>
      </c>
      <c r="AM76" t="s">
        <v>695</v>
      </c>
      <c r="AN76" t="s">
        <v>672</v>
      </c>
      <c r="AO76" t="s">
        <v>700</v>
      </c>
      <c r="AP76" t="s">
        <v>763</v>
      </c>
    </row>
    <row r="77" spans="2:49" x14ac:dyDescent="0.25">
      <c r="B77" s="1"/>
      <c r="F77" s="1"/>
      <c r="AL77" t="s">
        <v>677</v>
      </c>
      <c r="AM77" t="s">
        <v>681</v>
      </c>
      <c r="AN77" t="s">
        <v>695</v>
      </c>
      <c r="AO77" t="s">
        <v>724</v>
      </c>
      <c r="AP77" t="s">
        <v>700</v>
      </c>
    </row>
    <row r="78" spans="2:49" x14ac:dyDescent="0.25">
      <c r="B78" s="1"/>
      <c r="F78" s="1"/>
      <c r="AL78" t="s">
        <v>679</v>
      </c>
      <c r="AM78" t="s">
        <v>688</v>
      </c>
      <c r="AN78" t="s">
        <v>695</v>
      </c>
      <c r="AO78" t="s">
        <v>672</v>
      </c>
      <c r="AP78" t="s">
        <v>673</v>
      </c>
    </row>
    <row r="79" spans="2:49" x14ac:dyDescent="0.25">
      <c r="B79" s="1"/>
      <c r="F79" s="1"/>
      <c r="AL79" t="s">
        <v>689</v>
      </c>
      <c r="AM79" t="s">
        <v>680</v>
      </c>
      <c r="AN79" t="s">
        <v>681</v>
      </c>
      <c r="AO79" t="s">
        <v>682</v>
      </c>
      <c r="AP79" t="s">
        <v>672</v>
      </c>
      <c r="AQ79" t="s">
        <v>724</v>
      </c>
    </row>
    <row r="80" spans="2:49" x14ac:dyDescent="0.25">
      <c r="B80" s="1"/>
      <c r="F80" s="1"/>
      <c r="AL80" t="s">
        <v>746</v>
      </c>
      <c r="AM80" t="s">
        <v>765</v>
      </c>
      <c r="AN80" t="s">
        <v>671</v>
      </c>
      <c r="AO80" t="s">
        <v>677</v>
      </c>
      <c r="AP80" t="s">
        <v>695</v>
      </c>
      <c r="AQ80" t="s">
        <v>681</v>
      </c>
    </row>
    <row r="81" spans="2:45" x14ac:dyDescent="0.25">
      <c r="B81" s="1"/>
      <c r="F81" s="1"/>
      <c r="AL81" t="s">
        <v>689</v>
      </c>
      <c r="AM81" t="s">
        <v>703</v>
      </c>
      <c r="AN81" t="s">
        <v>681</v>
      </c>
      <c r="AO81" t="s">
        <v>685</v>
      </c>
      <c r="AP81" t="s">
        <v>699</v>
      </c>
    </row>
    <row r="82" spans="2:45" x14ac:dyDescent="0.25">
      <c r="B82" s="1"/>
      <c r="F82" s="1"/>
      <c r="AL82" t="s">
        <v>722</v>
      </c>
      <c r="AM82" t="s">
        <v>680</v>
      </c>
      <c r="AN82" t="s">
        <v>685</v>
      </c>
      <c r="AO82" t="s">
        <v>694</v>
      </c>
      <c r="AP82" t="s">
        <v>766</v>
      </c>
      <c r="AQ82" t="s">
        <v>693</v>
      </c>
    </row>
    <row r="83" spans="2:45" x14ac:dyDescent="0.25">
      <c r="B83" s="1"/>
      <c r="F83" s="1"/>
      <c r="AL83" t="s">
        <v>679</v>
      </c>
      <c r="AM83" t="s">
        <v>688</v>
      </c>
      <c r="AN83" t="s">
        <v>727</v>
      </c>
      <c r="AO83" t="s">
        <v>685</v>
      </c>
      <c r="AP83" t="s">
        <v>767</v>
      </c>
    </row>
    <row r="84" spans="2:45" x14ac:dyDescent="0.25">
      <c r="B84" s="1"/>
      <c r="F84" s="1"/>
      <c r="AL84" t="s">
        <v>684</v>
      </c>
      <c r="AM84" t="s">
        <v>685</v>
      </c>
      <c r="AN84" t="s">
        <v>699</v>
      </c>
      <c r="AO84" t="s">
        <v>704</v>
      </c>
      <c r="AP84" t="s">
        <v>700</v>
      </c>
    </row>
    <row r="85" spans="2:45" x14ac:dyDescent="0.25">
      <c r="B85" s="1"/>
      <c r="F85" s="1"/>
      <c r="AL85" t="s">
        <v>679</v>
      </c>
      <c r="AM85" t="s">
        <v>680</v>
      </c>
      <c r="AN85" t="s">
        <v>691</v>
      </c>
      <c r="AO85" t="s">
        <v>693</v>
      </c>
      <c r="AP85" t="s">
        <v>715</v>
      </c>
    </row>
    <row r="86" spans="2:45" x14ac:dyDescent="0.25">
      <c r="B86" s="1"/>
      <c r="F86" s="1"/>
      <c r="AL86" t="s">
        <v>721</v>
      </c>
      <c r="AM86" t="s">
        <v>680</v>
      </c>
      <c r="AN86" t="s">
        <v>681</v>
      </c>
      <c r="AO86" t="s">
        <v>672</v>
      </c>
      <c r="AP86" t="s">
        <v>741</v>
      </c>
      <c r="AQ86" t="s">
        <v>700</v>
      </c>
    </row>
    <row r="87" spans="2:45" x14ac:dyDescent="0.25">
      <c r="B87" s="1"/>
      <c r="F87" s="1"/>
      <c r="AL87" t="s">
        <v>689</v>
      </c>
      <c r="AM87" t="s">
        <v>768</v>
      </c>
      <c r="AN87" t="s">
        <v>685</v>
      </c>
    </row>
    <row r="88" spans="2:45" x14ac:dyDescent="0.25">
      <c r="B88" s="1"/>
      <c r="F88" s="1"/>
      <c r="AL88" t="s">
        <v>708</v>
      </c>
      <c r="AM88" t="s">
        <v>769</v>
      </c>
      <c r="AN88" t="s">
        <v>727</v>
      </c>
      <c r="AO88" t="s">
        <v>730</v>
      </c>
      <c r="AP88" t="s">
        <v>685</v>
      </c>
      <c r="AQ88" t="s">
        <v>681</v>
      </c>
    </row>
    <row r="89" spans="2:45" x14ac:dyDescent="0.25">
      <c r="B89" s="1"/>
      <c r="F89" s="1"/>
      <c r="AL89" t="s">
        <v>770</v>
      </c>
      <c r="AM89" t="s">
        <v>690</v>
      </c>
      <c r="AN89" t="s">
        <v>689</v>
      </c>
      <c r="AO89" t="s">
        <v>681</v>
      </c>
    </row>
    <row r="90" spans="2:45" x14ac:dyDescent="0.25">
      <c r="B90" s="1"/>
      <c r="F90" s="1"/>
      <c r="AL90" t="s">
        <v>684</v>
      </c>
      <c r="AM90" t="s">
        <v>679</v>
      </c>
      <c r="AN90" t="s">
        <v>689</v>
      </c>
      <c r="AO90" t="s">
        <v>680</v>
      </c>
      <c r="AP90" t="s">
        <v>677</v>
      </c>
      <c r="AQ90" t="s">
        <v>681</v>
      </c>
      <c r="AR90" t="s">
        <v>672</v>
      </c>
      <c r="AS90" t="s">
        <v>771</v>
      </c>
    </row>
    <row r="91" spans="2:45" x14ac:dyDescent="0.25">
      <c r="B91" s="1"/>
      <c r="F91" s="1"/>
      <c r="AL91" t="s">
        <v>684</v>
      </c>
      <c r="AM91" t="s">
        <v>722</v>
      </c>
      <c r="AN91" t="s">
        <v>689</v>
      </c>
      <c r="AO91" t="s">
        <v>681</v>
      </c>
      <c r="AP91" t="s">
        <v>672</v>
      </c>
      <c r="AQ91" t="s">
        <v>693</v>
      </c>
    </row>
    <row r="92" spans="2:45" x14ac:dyDescent="0.25">
      <c r="B92" s="1"/>
      <c r="F92" s="1"/>
      <c r="AL92" t="s">
        <v>690</v>
      </c>
      <c r="AM92" t="s">
        <v>676</v>
      </c>
      <c r="AN92" t="s">
        <v>691</v>
      </c>
      <c r="AO92" t="s">
        <v>672</v>
      </c>
      <c r="AP92" t="s">
        <v>738</v>
      </c>
    </row>
    <row r="93" spans="2:45" x14ac:dyDescent="0.25">
      <c r="B93" s="1"/>
      <c r="F93" s="1"/>
      <c r="AL93" t="s">
        <v>688</v>
      </c>
      <c r="AM93" t="s">
        <v>677</v>
      </c>
      <c r="AN93" t="s">
        <v>685</v>
      </c>
      <c r="AO93" t="s">
        <v>717</v>
      </c>
    </row>
    <row r="94" spans="2:45" x14ac:dyDescent="0.25">
      <c r="B94" s="1"/>
      <c r="F94" s="1"/>
      <c r="AL94" t="s">
        <v>689</v>
      </c>
      <c r="AM94" t="s">
        <v>680</v>
      </c>
      <c r="AN94" t="s">
        <v>677</v>
      </c>
      <c r="AO94" t="s">
        <v>681</v>
      </c>
      <c r="AP94" t="s">
        <v>694</v>
      </c>
    </row>
    <row r="95" spans="2:45" x14ac:dyDescent="0.25">
      <c r="B95" s="1"/>
      <c r="F95" s="1"/>
      <c r="AL95" t="s">
        <v>684</v>
      </c>
      <c r="AM95" t="s">
        <v>728</v>
      </c>
      <c r="AN95" t="s">
        <v>712</v>
      </c>
      <c r="AO95" t="s">
        <v>773</v>
      </c>
    </row>
    <row r="96" spans="2:45" x14ac:dyDescent="0.25">
      <c r="B96" s="1"/>
      <c r="F96" s="1"/>
      <c r="AL96" t="s">
        <v>752</v>
      </c>
      <c r="AM96" t="s">
        <v>686</v>
      </c>
      <c r="AN96" t="s">
        <v>774</v>
      </c>
      <c r="AO96" t="s">
        <v>724</v>
      </c>
      <c r="AP96" t="s">
        <v>762</v>
      </c>
    </row>
    <row r="97" spans="2:45" x14ac:dyDescent="0.25">
      <c r="B97" s="1"/>
      <c r="F97" s="1"/>
      <c r="AL97" t="s">
        <v>679</v>
      </c>
      <c r="AM97" t="s">
        <v>765</v>
      </c>
      <c r="AN97" t="s">
        <v>686</v>
      </c>
      <c r="AO97" t="s">
        <v>685</v>
      </c>
      <c r="AP97" t="s">
        <v>699</v>
      </c>
    </row>
    <row r="98" spans="2:45" x14ac:dyDescent="0.25">
      <c r="B98" s="1"/>
      <c r="F98" s="1"/>
      <c r="AL98" t="s">
        <v>679</v>
      </c>
      <c r="AM98" t="s">
        <v>721</v>
      </c>
      <c r="AN98" t="s">
        <v>680</v>
      </c>
      <c r="AO98" t="s">
        <v>748</v>
      </c>
    </row>
    <row r="99" spans="2:45" x14ac:dyDescent="0.25">
      <c r="B99" s="1"/>
      <c r="F99" s="1"/>
      <c r="AL99" t="s">
        <v>677</v>
      </c>
      <c r="AM99" t="s">
        <v>681</v>
      </c>
      <c r="AN99" t="s">
        <v>685</v>
      </c>
      <c r="AO99" t="s">
        <v>672</v>
      </c>
      <c r="AP99" t="s">
        <v>763</v>
      </c>
    </row>
    <row r="100" spans="2:45" x14ac:dyDescent="0.25">
      <c r="F100" s="1"/>
      <c r="AL100" t="s">
        <v>678</v>
      </c>
      <c r="AM100" t="s">
        <v>688</v>
      </c>
      <c r="AN100" t="s">
        <v>776</v>
      </c>
      <c r="AO100" t="s">
        <v>682</v>
      </c>
      <c r="AP100" t="s">
        <v>681</v>
      </c>
    </row>
    <row r="101" spans="2:45" x14ac:dyDescent="0.25">
      <c r="F101" s="1"/>
      <c r="AL101" t="s">
        <v>708</v>
      </c>
      <c r="AM101" t="s">
        <v>684</v>
      </c>
      <c r="AN101" t="s">
        <v>703</v>
      </c>
      <c r="AO101" t="s">
        <v>681</v>
      </c>
      <c r="AP101" t="s">
        <v>672</v>
      </c>
    </row>
    <row r="102" spans="2:45" x14ac:dyDescent="0.25">
      <c r="F102" s="1"/>
      <c r="AL102" t="s">
        <v>681</v>
      </c>
      <c r="AM102" t="s">
        <v>730</v>
      </c>
      <c r="AN102" t="s">
        <v>691</v>
      </c>
      <c r="AO102" t="s">
        <v>685</v>
      </c>
      <c r="AP102" t="s">
        <v>713</v>
      </c>
    </row>
    <row r="103" spans="2:45" x14ac:dyDescent="0.25">
      <c r="F103" s="1"/>
      <c r="AL103" t="s">
        <v>672</v>
      </c>
      <c r="AM103" t="s">
        <v>684</v>
      </c>
      <c r="AN103" t="s">
        <v>778</v>
      </c>
      <c r="AO103" t="s">
        <v>745</v>
      </c>
      <c r="AP103" t="s">
        <v>726</v>
      </c>
      <c r="AQ103" t="s">
        <v>748</v>
      </c>
      <c r="AR103" t="s">
        <v>695</v>
      </c>
      <c r="AS103" t="s">
        <v>779</v>
      </c>
    </row>
    <row r="104" spans="2:45" x14ac:dyDescent="0.25">
      <c r="F104" s="1"/>
      <c r="AL104" t="s">
        <v>749</v>
      </c>
      <c r="AM104" t="s">
        <v>741</v>
      </c>
      <c r="AN104" t="s">
        <v>690</v>
      </c>
    </row>
    <row r="105" spans="2:45" x14ac:dyDescent="0.25">
      <c r="F105" s="1"/>
      <c r="AL105" t="s">
        <v>774</v>
      </c>
      <c r="AM105" t="s">
        <v>679</v>
      </c>
      <c r="AN105" t="s">
        <v>695</v>
      </c>
      <c r="AO105" t="s">
        <v>691</v>
      </c>
      <c r="AP105" t="s">
        <v>712</v>
      </c>
    </row>
    <row r="106" spans="2:45" x14ac:dyDescent="0.25">
      <c r="F106" s="1"/>
      <c r="AL106" t="s">
        <v>678</v>
      </c>
      <c r="AM106" t="s">
        <v>679</v>
      </c>
      <c r="AN106" t="s">
        <v>670</v>
      </c>
      <c r="AO106" t="s">
        <v>681</v>
      </c>
      <c r="AP106" t="s">
        <v>685</v>
      </c>
      <c r="AQ106" t="s">
        <v>699</v>
      </c>
      <c r="AR106" t="s">
        <v>719</v>
      </c>
    </row>
    <row r="107" spans="2:45" x14ac:dyDescent="0.25">
      <c r="F107" s="1"/>
      <c r="AL107" t="s">
        <v>780</v>
      </c>
      <c r="AM107" t="s">
        <v>732</v>
      </c>
      <c r="AN107" t="s">
        <v>781</v>
      </c>
      <c r="AO107" t="s">
        <v>681</v>
      </c>
      <c r="AP107" t="s">
        <v>700</v>
      </c>
    </row>
    <row r="108" spans="2:45" x14ac:dyDescent="0.25">
      <c r="F108" s="1"/>
      <c r="AL108" t="s">
        <v>689</v>
      </c>
      <c r="AM108" t="s">
        <v>680</v>
      </c>
      <c r="AN108" t="s">
        <v>677</v>
      </c>
      <c r="AO108" t="s">
        <v>681</v>
      </c>
      <c r="AP108" t="s">
        <v>694</v>
      </c>
    </row>
    <row r="109" spans="2:45" x14ac:dyDescent="0.25">
      <c r="F109" s="1"/>
      <c r="AL109" t="s">
        <v>708</v>
      </c>
      <c r="AM109" t="s">
        <v>680</v>
      </c>
      <c r="AN109" t="s">
        <v>681</v>
      </c>
      <c r="AO109" t="s">
        <v>685</v>
      </c>
      <c r="AP109" t="s">
        <v>782</v>
      </c>
      <c r="AQ109" t="s">
        <v>687</v>
      </c>
    </row>
    <row r="110" spans="2:45" x14ac:dyDescent="0.25">
      <c r="F110" s="1"/>
      <c r="AL110" t="s">
        <v>681</v>
      </c>
      <c r="AM110" t="s">
        <v>730</v>
      </c>
      <c r="AN110" t="s">
        <v>685</v>
      </c>
      <c r="AO110" t="s">
        <v>750</v>
      </c>
      <c r="AP110" t="s">
        <v>783</v>
      </c>
    </row>
    <row r="111" spans="2:45" x14ac:dyDescent="0.25">
      <c r="F111" s="1"/>
      <c r="AL111" t="s">
        <v>784</v>
      </c>
      <c r="AM111" t="s">
        <v>679</v>
      </c>
      <c r="AN111" t="s">
        <v>690</v>
      </c>
      <c r="AO111" t="s">
        <v>685</v>
      </c>
      <c r="AP111" t="s">
        <v>712</v>
      </c>
    </row>
    <row r="112" spans="2:45" x14ac:dyDescent="0.25">
      <c r="F112" s="1"/>
      <c r="AL112" t="s">
        <v>680</v>
      </c>
      <c r="AM112" t="s">
        <v>681</v>
      </c>
      <c r="AN112" t="s">
        <v>730</v>
      </c>
      <c r="AO112" t="s">
        <v>704</v>
      </c>
      <c r="AP112" t="s">
        <v>785</v>
      </c>
    </row>
    <row r="113" spans="6:43" x14ac:dyDescent="0.25">
      <c r="F113" s="1"/>
      <c r="AL113" t="s">
        <v>678</v>
      </c>
      <c r="AM113" t="s">
        <v>706</v>
      </c>
      <c r="AN113" t="s">
        <v>703</v>
      </c>
      <c r="AO113" t="s">
        <v>685</v>
      </c>
      <c r="AP113" t="s">
        <v>681</v>
      </c>
    </row>
    <row r="114" spans="6:43" x14ac:dyDescent="0.25">
      <c r="F114" s="1"/>
      <c r="AL114" t="s">
        <v>678</v>
      </c>
      <c r="AM114" t="s">
        <v>688</v>
      </c>
      <c r="AN114" t="s">
        <v>681</v>
      </c>
      <c r="AO114" t="s">
        <v>690</v>
      </c>
      <c r="AP114" t="s">
        <v>691</v>
      </c>
      <c r="AQ114" t="s">
        <v>738</v>
      </c>
    </row>
    <row r="115" spans="6:43" x14ac:dyDescent="0.25">
      <c r="F115" s="1"/>
      <c r="AL115" t="s">
        <v>678</v>
      </c>
      <c r="AM115" t="s">
        <v>703</v>
      </c>
      <c r="AN115" t="s">
        <v>690</v>
      </c>
      <c r="AO115" t="s">
        <v>779</v>
      </c>
      <c r="AP115" t="s">
        <v>783</v>
      </c>
    </row>
    <row r="116" spans="6:43" x14ac:dyDescent="0.25">
      <c r="F116" s="1"/>
      <c r="AL116" t="s">
        <v>688</v>
      </c>
      <c r="AM116" t="s">
        <v>703</v>
      </c>
      <c r="AN116" t="s">
        <v>709</v>
      </c>
      <c r="AO116" t="s">
        <v>694</v>
      </c>
      <c r="AP116" t="s">
        <v>717</v>
      </c>
    </row>
    <row r="117" spans="6:43" x14ac:dyDescent="0.25">
      <c r="F117" s="1"/>
      <c r="AL117" t="s">
        <v>690</v>
      </c>
      <c r="AM117" t="s">
        <v>708</v>
      </c>
      <c r="AN117" t="s">
        <v>778</v>
      </c>
      <c r="AO117" t="s">
        <v>727</v>
      </c>
      <c r="AP117" t="s">
        <v>741</v>
      </c>
    </row>
    <row r="118" spans="6:43" x14ac:dyDescent="0.25">
      <c r="F118" s="1"/>
      <c r="AL118" t="s">
        <v>722</v>
      </c>
      <c r="AM118" t="s">
        <v>680</v>
      </c>
      <c r="AN118" t="s">
        <v>682</v>
      </c>
      <c r="AO118" t="s">
        <v>713</v>
      </c>
      <c r="AP118" t="s">
        <v>766</v>
      </c>
    </row>
    <row r="119" spans="6:43" x14ac:dyDescent="0.25">
      <c r="F119" s="1"/>
      <c r="AL119" t="s">
        <v>746</v>
      </c>
      <c r="AM119" t="s">
        <v>690</v>
      </c>
      <c r="AN119" t="s">
        <v>681</v>
      </c>
      <c r="AO119" t="s">
        <v>672</v>
      </c>
      <c r="AP119" t="s">
        <v>687</v>
      </c>
    </row>
    <row r="120" spans="6:43" x14ac:dyDescent="0.25">
      <c r="F120" s="1"/>
      <c r="AL120" t="s">
        <v>681</v>
      </c>
      <c r="AM120" t="s">
        <v>730</v>
      </c>
      <c r="AN120" t="s">
        <v>691</v>
      </c>
      <c r="AO120" t="s">
        <v>685</v>
      </c>
      <c r="AP120" t="s">
        <v>713</v>
      </c>
    </row>
    <row r="121" spans="6:43" x14ac:dyDescent="0.25">
      <c r="F121" s="1"/>
      <c r="AL121" t="s">
        <v>727</v>
      </c>
      <c r="AM121" t="s">
        <v>738</v>
      </c>
      <c r="AN121" t="s">
        <v>734</v>
      </c>
      <c r="AO121" t="s">
        <v>688</v>
      </c>
    </row>
    <row r="122" spans="6:43" x14ac:dyDescent="0.25">
      <c r="F122" s="1"/>
      <c r="AL122" t="s">
        <v>680</v>
      </c>
      <c r="AM122" t="s">
        <v>690</v>
      </c>
      <c r="AN122" t="s">
        <v>681</v>
      </c>
      <c r="AO122" t="s">
        <v>682</v>
      </c>
    </row>
    <row r="123" spans="6:43" x14ac:dyDescent="0.25">
      <c r="F123" s="1"/>
      <c r="AL123" t="s">
        <v>674</v>
      </c>
      <c r="AM123" t="s">
        <v>786</v>
      </c>
      <c r="AN123" t="s">
        <v>677</v>
      </c>
      <c r="AO123" t="s">
        <v>681</v>
      </c>
      <c r="AP123" t="s">
        <v>673</v>
      </c>
    </row>
    <row r="124" spans="6:43" x14ac:dyDescent="0.25">
      <c r="F124" s="1"/>
      <c r="AL124" t="s">
        <v>704</v>
      </c>
      <c r="AM124" t="s">
        <v>688</v>
      </c>
      <c r="AN124" t="s">
        <v>694</v>
      </c>
    </row>
    <row r="125" spans="6:43" x14ac:dyDescent="0.25">
      <c r="F125" s="1"/>
      <c r="AL125" t="s">
        <v>746</v>
      </c>
      <c r="AM125" t="s">
        <v>689</v>
      </c>
      <c r="AN125" t="s">
        <v>677</v>
      </c>
      <c r="AO125" t="s">
        <v>695</v>
      </c>
      <c r="AP125" t="s">
        <v>672</v>
      </c>
      <c r="AQ125" t="s">
        <v>681</v>
      </c>
    </row>
    <row r="126" spans="6:43" x14ac:dyDescent="0.25">
      <c r="F126" s="1"/>
      <c r="AL126" t="s">
        <v>681</v>
      </c>
      <c r="AM126" t="s">
        <v>695</v>
      </c>
      <c r="AN126" t="s">
        <v>694</v>
      </c>
      <c r="AO126" t="s">
        <v>742</v>
      </c>
      <c r="AP126" t="s">
        <v>700</v>
      </c>
    </row>
    <row r="127" spans="6:43" x14ac:dyDescent="0.25">
      <c r="F127" s="1"/>
      <c r="AL127" t="s">
        <v>684</v>
      </c>
      <c r="AM127" t="s">
        <v>674</v>
      </c>
      <c r="AN127" t="s">
        <v>696</v>
      </c>
      <c r="AO127" t="s">
        <v>681</v>
      </c>
      <c r="AP127" t="s">
        <v>753</v>
      </c>
    </row>
    <row r="128" spans="6:43" x14ac:dyDescent="0.25">
      <c r="F128" s="1"/>
      <c r="AL128" t="s">
        <v>787</v>
      </c>
      <c r="AM128" t="s">
        <v>685</v>
      </c>
      <c r="AN128" t="s">
        <v>779</v>
      </c>
      <c r="AO128" t="s">
        <v>713</v>
      </c>
      <c r="AP128" t="s">
        <v>788</v>
      </c>
      <c r="AQ128" t="s">
        <v>681</v>
      </c>
    </row>
    <row r="129" spans="6:49" x14ac:dyDescent="0.25">
      <c r="F129" s="1"/>
      <c r="AL129" t="s">
        <v>784</v>
      </c>
      <c r="AM129" t="s">
        <v>778</v>
      </c>
      <c r="AN129" t="s">
        <v>746</v>
      </c>
      <c r="AO129" t="s">
        <v>681</v>
      </c>
      <c r="AP129" t="s">
        <v>770</v>
      </c>
    </row>
    <row r="130" spans="6:49" x14ac:dyDescent="0.25">
      <c r="F130" s="1"/>
      <c r="AL130" t="s">
        <v>685</v>
      </c>
      <c r="AM130" t="s">
        <v>708</v>
      </c>
      <c r="AN130" t="s">
        <v>686</v>
      </c>
      <c r="AO130" t="s">
        <v>690</v>
      </c>
      <c r="AP130" t="s">
        <v>779</v>
      </c>
    </row>
    <row r="131" spans="6:49" x14ac:dyDescent="0.25">
      <c r="F131" s="1"/>
      <c r="AL131" t="s">
        <v>722</v>
      </c>
      <c r="AM131" t="s">
        <v>679</v>
      </c>
      <c r="AN131" t="s">
        <v>689</v>
      </c>
      <c r="AO131" t="s">
        <v>677</v>
      </c>
    </row>
    <row r="132" spans="6:49" x14ac:dyDescent="0.25">
      <c r="AL132" t="s">
        <v>732</v>
      </c>
      <c r="AM132" t="s">
        <v>706</v>
      </c>
      <c r="AN132" t="s">
        <v>676</v>
      </c>
      <c r="AO132" t="s">
        <v>681</v>
      </c>
      <c r="AP132" t="s">
        <v>699</v>
      </c>
    </row>
    <row r="133" spans="6:49" x14ac:dyDescent="0.25">
      <c r="AL133" t="s">
        <v>789</v>
      </c>
      <c r="AM133" t="s">
        <v>677</v>
      </c>
      <c r="AN133" t="s">
        <v>681</v>
      </c>
      <c r="AO133" t="s">
        <v>691</v>
      </c>
      <c r="AP133" t="s">
        <v>685</v>
      </c>
      <c r="AQ133" t="s">
        <v>672</v>
      </c>
    </row>
    <row r="134" spans="6:49" x14ac:dyDescent="0.25">
      <c r="AL134" t="s">
        <v>732</v>
      </c>
      <c r="AM134" t="s">
        <v>790</v>
      </c>
      <c r="AN134" t="s">
        <v>721</v>
      </c>
      <c r="AO134" t="s">
        <v>681</v>
      </c>
      <c r="AP134" t="s">
        <v>685</v>
      </c>
    </row>
    <row r="135" spans="6:49" x14ac:dyDescent="0.25">
      <c r="AL135" t="s">
        <v>784</v>
      </c>
      <c r="AM135" t="s">
        <v>684</v>
      </c>
      <c r="AN135" t="s">
        <v>790</v>
      </c>
    </row>
    <row r="136" spans="6:49" x14ac:dyDescent="0.25">
      <c r="AL136" t="s">
        <v>752</v>
      </c>
      <c r="AM136" t="s">
        <v>685</v>
      </c>
      <c r="AN136" t="s">
        <v>677</v>
      </c>
      <c r="AO136" t="s">
        <v>697</v>
      </c>
      <c r="AP136" t="s">
        <v>736</v>
      </c>
    </row>
    <row r="137" spans="6:49" x14ac:dyDescent="0.25">
      <c r="AL137" t="s">
        <v>745</v>
      </c>
      <c r="AM137" t="s">
        <v>699</v>
      </c>
      <c r="AN137" t="s">
        <v>672</v>
      </c>
      <c r="AO137" t="s">
        <v>753</v>
      </c>
      <c r="AP137" t="s">
        <v>791</v>
      </c>
      <c r="AQ137" t="s">
        <v>681</v>
      </c>
    </row>
    <row r="138" spans="6:49" x14ac:dyDescent="0.25">
      <c r="AL138" t="s">
        <v>684</v>
      </c>
      <c r="AM138" t="s">
        <v>690</v>
      </c>
      <c r="AN138" t="s">
        <v>685</v>
      </c>
      <c r="AO138" t="s">
        <v>712</v>
      </c>
      <c r="AP138" t="s">
        <v>783</v>
      </c>
      <c r="AQ138" t="s">
        <v>681</v>
      </c>
    </row>
    <row r="139" spans="6:49" x14ac:dyDescent="0.25">
      <c r="AL139" t="s">
        <v>675</v>
      </c>
      <c r="AM139" t="s">
        <v>686</v>
      </c>
      <c r="AN139" t="s">
        <v>721</v>
      </c>
      <c r="AO139" t="s">
        <v>792</v>
      </c>
    </row>
    <row r="140" spans="6:49" x14ac:dyDescent="0.25">
      <c r="AL140" t="s">
        <v>784</v>
      </c>
      <c r="AM140" t="s">
        <v>670</v>
      </c>
      <c r="AN140" t="s">
        <v>681</v>
      </c>
      <c r="AO140" t="s">
        <v>685</v>
      </c>
      <c r="AP140" t="s">
        <v>753</v>
      </c>
      <c r="AQ140" t="s">
        <v>736</v>
      </c>
    </row>
    <row r="141" spans="6:49" x14ac:dyDescent="0.25">
      <c r="AL141" t="s">
        <v>749</v>
      </c>
      <c r="AM141" t="s">
        <v>703</v>
      </c>
      <c r="AN141" t="s">
        <v>690</v>
      </c>
      <c r="AO141" t="s">
        <v>677</v>
      </c>
      <c r="AP141" t="s">
        <v>702</v>
      </c>
    </row>
    <row r="142" spans="6:49" x14ac:dyDescent="0.25">
      <c r="AL142" t="s">
        <v>677</v>
      </c>
      <c r="AM142" t="s">
        <v>681</v>
      </c>
      <c r="AN142" t="s">
        <v>685</v>
      </c>
      <c r="AO142" t="s">
        <v>779</v>
      </c>
      <c r="AP142" t="s">
        <v>694</v>
      </c>
    </row>
    <row r="143" spans="6:49" x14ac:dyDescent="0.25">
      <c r="AL143" t="s">
        <v>749</v>
      </c>
      <c r="AM143" t="s">
        <v>793</v>
      </c>
      <c r="AN143" t="s">
        <v>699</v>
      </c>
      <c r="AO143" t="s">
        <v>672</v>
      </c>
      <c r="AP143" t="s">
        <v>741</v>
      </c>
    </row>
    <row r="144" spans="6:49" x14ac:dyDescent="0.25">
      <c r="AL144" t="s">
        <v>684</v>
      </c>
      <c r="AM144" t="s">
        <v>722</v>
      </c>
      <c r="AN144" t="s">
        <v>689</v>
      </c>
      <c r="AO144" t="s">
        <v>680</v>
      </c>
      <c r="AP144" t="s">
        <v>690</v>
      </c>
      <c r="AQ144" t="s">
        <v>681</v>
      </c>
      <c r="AR144" t="s">
        <v>691</v>
      </c>
      <c r="AS144" t="s">
        <v>685</v>
      </c>
      <c r="AT144" t="s">
        <v>682</v>
      </c>
      <c r="AU144" t="s">
        <v>672</v>
      </c>
      <c r="AV144" t="s">
        <v>687</v>
      </c>
      <c r="AW144" t="s">
        <v>693</v>
      </c>
    </row>
    <row r="145" spans="38:46" x14ac:dyDescent="0.25">
      <c r="AL145" t="s">
        <v>732</v>
      </c>
      <c r="AM145" t="s">
        <v>678</v>
      </c>
      <c r="AN145" t="s">
        <v>680</v>
      </c>
      <c r="AO145" t="s">
        <v>681</v>
      </c>
      <c r="AP145" t="s">
        <v>700</v>
      </c>
    </row>
    <row r="146" spans="38:46" x14ac:dyDescent="0.25">
      <c r="AL146" t="s">
        <v>794</v>
      </c>
      <c r="AM146" t="s">
        <v>680</v>
      </c>
      <c r="AN146" t="s">
        <v>681</v>
      </c>
    </row>
    <row r="147" spans="38:46" x14ac:dyDescent="0.25">
      <c r="AL147" t="s">
        <v>746</v>
      </c>
      <c r="AM147" t="s">
        <v>703</v>
      </c>
      <c r="AN147" t="s">
        <v>691</v>
      </c>
      <c r="AO147" t="s">
        <v>685</v>
      </c>
      <c r="AP147" t="s">
        <v>699</v>
      </c>
    </row>
    <row r="148" spans="38:46" x14ac:dyDescent="0.25">
      <c r="AL148" t="s">
        <v>751</v>
      </c>
      <c r="AM148" t="s">
        <v>688</v>
      </c>
      <c r="AN148" t="s">
        <v>680</v>
      </c>
      <c r="AO148" t="s">
        <v>681</v>
      </c>
      <c r="AP148" t="s">
        <v>695</v>
      </c>
      <c r="AQ148" t="s">
        <v>699</v>
      </c>
      <c r="AR148" t="s">
        <v>672</v>
      </c>
      <c r="AS148" t="s">
        <v>712</v>
      </c>
      <c r="AT148" t="s">
        <v>702</v>
      </c>
    </row>
    <row r="149" spans="38:46" x14ac:dyDescent="0.25">
      <c r="AL149" t="s">
        <v>774</v>
      </c>
      <c r="AM149" t="s">
        <v>680</v>
      </c>
      <c r="AN149" t="s">
        <v>676</v>
      </c>
      <c r="AO149" t="s">
        <v>672</v>
      </c>
    </row>
    <row r="150" spans="38:46" x14ac:dyDescent="0.25">
      <c r="AL150" t="s">
        <v>686</v>
      </c>
      <c r="AM150" t="s">
        <v>726</v>
      </c>
      <c r="AN150" t="s">
        <v>690</v>
      </c>
      <c r="AO150" t="s">
        <v>681</v>
      </c>
      <c r="AP150" t="s">
        <v>672</v>
      </c>
      <c r="AQ150" t="s">
        <v>687</v>
      </c>
      <c r="AR150" t="s">
        <v>713</v>
      </c>
    </row>
    <row r="151" spans="38:46" x14ac:dyDescent="0.25">
      <c r="AL151" t="s">
        <v>684</v>
      </c>
      <c r="AM151" t="s">
        <v>688</v>
      </c>
      <c r="AN151" t="s">
        <v>795</v>
      </c>
      <c r="AO151" t="s">
        <v>741</v>
      </c>
      <c r="AP151" t="s">
        <v>685</v>
      </c>
      <c r="AQ151" t="s">
        <v>681</v>
      </c>
    </row>
    <row r="152" spans="38:46" x14ac:dyDescent="0.25">
      <c r="AL152" t="s">
        <v>765</v>
      </c>
      <c r="AM152" t="s">
        <v>675</v>
      </c>
      <c r="AN152" t="s">
        <v>680</v>
      </c>
      <c r="AO152" t="s">
        <v>681</v>
      </c>
      <c r="AP152" t="s">
        <v>685</v>
      </c>
    </row>
    <row r="153" spans="38:46" x14ac:dyDescent="0.25">
      <c r="AL153" t="s">
        <v>684</v>
      </c>
      <c r="AM153" t="s">
        <v>722</v>
      </c>
      <c r="AN153" t="s">
        <v>679</v>
      </c>
      <c r="AO153" t="s">
        <v>681</v>
      </c>
      <c r="AP153" t="s">
        <v>685</v>
      </c>
      <c r="AQ153" t="s">
        <v>694</v>
      </c>
    </row>
    <row r="154" spans="38:46" x14ac:dyDescent="0.25">
      <c r="AL154" t="s">
        <v>718</v>
      </c>
      <c r="AM154" t="s">
        <v>699</v>
      </c>
      <c r="AN154" t="s">
        <v>694</v>
      </c>
      <c r="AO154" t="s">
        <v>762</v>
      </c>
      <c r="AP154" t="s">
        <v>796</v>
      </c>
    </row>
    <row r="155" spans="38:46" x14ac:dyDescent="0.25">
      <c r="AL155" t="s">
        <v>689</v>
      </c>
      <c r="AM155" t="s">
        <v>680</v>
      </c>
      <c r="AN155" t="s">
        <v>682</v>
      </c>
      <c r="AO155" t="s">
        <v>672</v>
      </c>
      <c r="AP155" t="s">
        <v>687</v>
      </c>
      <c r="AQ155" t="s">
        <v>681</v>
      </c>
    </row>
    <row r="156" spans="38:46" x14ac:dyDescent="0.25">
      <c r="AL156" t="s">
        <v>694</v>
      </c>
    </row>
    <row r="157" spans="38:46" x14ac:dyDescent="0.25">
      <c r="AL157" t="s">
        <v>721</v>
      </c>
      <c r="AM157" t="s">
        <v>681</v>
      </c>
      <c r="AN157" t="s">
        <v>685</v>
      </c>
    </row>
    <row r="158" spans="38:46" x14ac:dyDescent="0.25">
      <c r="AL158" t="s">
        <v>700</v>
      </c>
      <c r="AM158" t="s">
        <v>720</v>
      </c>
      <c r="AN158" t="s">
        <v>770</v>
      </c>
    </row>
    <row r="159" spans="38:46" x14ac:dyDescent="0.25">
      <c r="AL159" t="s">
        <v>735</v>
      </c>
      <c r="AM159" t="s">
        <v>703</v>
      </c>
      <c r="AN159" t="s">
        <v>699</v>
      </c>
      <c r="AO159" t="s">
        <v>673</v>
      </c>
      <c r="AP159" t="s">
        <v>700</v>
      </c>
    </row>
    <row r="160" spans="38:46" x14ac:dyDescent="0.25">
      <c r="AL160" t="s">
        <v>708</v>
      </c>
      <c r="AM160" t="s">
        <v>684</v>
      </c>
      <c r="AN160" t="s">
        <v>690</v>
      </c>
      <c r="AO160" t="s">
        <v>695</v>
      </c>
    </row>
    <row r="161" spans="38:46" x14ac:dyDescent="0.25">
      <c r="AL161" t="s">
        <v>679</v>
      </c>
      <c r="AM161" t="s">
        <v>681</v>
      </c>
      <c r="AN161" t="s">
        <v>685</v>
      </c>
      <c r="AO161" t="s">
        <v>693</v>
      </c>
      <c r="AP161" t="s">
        <v>715</v>
      </c>
      <c r="AQ161" t="s">
        <v>690</v>
      </c>
    </row>
    <row r="162" spans="38:46" x14ac:dyDescent="0.25">
      <c r="AL162" t="s">
        <v>703</v>
      </c>
      <c r="AM162" t="s">
        <v>676</v>
      </c>
      <c r="AN162" t="s">
        <v>728</v>
      </c>
      <c r="AO162" t="s">
        <v>717</v>
      </c>
      <c r="AP162" t="s">
        <v>712</v>
      </c>
      <c r="AQ162" t="s">
        <v>681</v>
      </c>
    </row>
    <row r="163" spans="38:46" x14ac:dyDescent="0.25">
      <c r="AL163" t="s">
        <v>679</v>
      </c>
      <c r="AM163" t="s">
        <v>689</v>
      </c>
      <c r="AN163" t="s">
        <v>680</v>
      </c>
      <c r="AO163" t="s">
        <v>671</v>
      </c>
    </row>
    <row r="164" spans="38:46" x14ac:dyDescent="0.25">
      <c r="AL164" t="s">
        <v>732</v>
      </c>
      <c r="AM164" t="s">
        <v>716</v>
      </c>
      <c r="AN164" t="s">
        <v>685</v>
      </c>
      <c r="AO164" t="s">
        <v>672</v>
      </c>
      <c r="AP164" t="s">
        <v>783</v>
      </c>
      <c r="AQ164" t="s">
        <v>681</v>
      </c>
    </row>
    <row r="165" spans="38:46" x14ac:dyDescent="0.25">
      <c r="AL165" t="s">
        <v>689</v>
      </c>
      <c r="AM165" t="s">
        <v>685</v>
      </c>
      <c r="AN165" t="s">
        <v>694</v>
      </c>
    </row>
    <row r="166" spans="38:46" x14ac:dyDescent="0.25">
      <c r="AL166" t="s">
        <v>689</v>
      </c>
      <c r="AM166" t="s">
        <v>716</v>
      </c>
      <c r="AN166" t="s">
        <v>681</v>
      </c>
      <c r="AO166" t="s">
        <v>724</v>
      </c>
    </row>
    <row r="167" spans="38:46" x14ac:dyDescent="0.25">
      <c r="AL167" t="s">
        <v>684</v>
      </c>
      <c r="AM167" t="s">
        <v>679</v>
      </c>
      <c r="AN167" t="s">
        <v>689</v>
      </c>
      <c r="AO167" t="s">
        <v>690</v>
      </c>
      <c r="AP167" t="s">
        <v>672</v>
      </c>
      <c r="AQ167" t="s">
        <v>687</v>
      </c>
    </row>
    <row r="168" spans="38:46" x14ac:dyDescent="0.25">
      <c r="AL168" t="s">
        <v>797</v>
      </c>
      <c r="AM168" t="s">
        <v>681</v>
      </c>
      <c r="AN168" t="s">
        <v>691</v>
      </c>
      <c r="AO168" t="s">
        <v>672</v>
      </c>
      <c r="AP168" t="s">
        <v>762</v>
      </c>
      <c r="AQ168" t="s">
        <v>694</v>
      </c>
    </row>
    <row r="169" spans="38:46" x14ac:dyDescent="0.25">
      <c r="AL169" t="s">
        <v>780</v>
      </c>
      <c r="AM169" t="s">
        <v>727</v>
      </c>
    </row>
    <row r="170" spans="38:46" x14ac:dyDescent="0.25">
      <c r="AL170" t="s">
        <v>689</v>
      </c>
      <c r="AM170" t="s">
        <v>680</v>
      </c>
      <c r="AN170" t="s">
        <v>676</v>
      </c>
      <c r="AO170" t="s">
        <v>716</v>
      </c>
      <c r="AP170" t="s">
        <v>681</v>
      </c>
    </row>
    <row r="171" spans="38:46" x14ac:dyDescent="0.25">
      <c r="AL171" t="s">
        <v>678</v>
      </c>
      <c r="AM171" t="s">
        <v>689</v>
      </c>
      <c r="AN171" t="s">
        <v>680</v>
      </c>
      <c r="AO171" t="s">
        <v>696</v>
      </c>
      <c r="AP171" t="s">
        <v>681</v>
      </c>
    </row>
    <row r="172" spans="38:46" x14ac:dyDescent="0.25">
      <c r="AL172" t="s">
        <v>743</v>
      </c>
      <c r="AM172" t="s">
        <v>709</v>
      </c>
      <c r="AN172" t="s">
        <v>681</v>
      </c>
      <c r="AO172" t="s">
        <v>798</v>
      </c>
      <c r="AP172" t="s">
        <v>673</v>
      </c>
    </row>
    <row r="173" spans="38:46" x14ac:dyDescent="0.25">
      <c r="AL173" t="s">
        <v>684</v>
      </c>
      <c r="AM173" t="s">
        <v>681</v>
      </c>
      <c r="AN173" t="s">
        <v>695</v>
      </c>
      <c r="AO173" t="s">
        <v>792</v>
      </c>
      <c r="AP173" t="s">
        <v>694</v>
      </c>
    </row>
    <row r="174" spans="38:46" x14ac:dyDescent="0.25">
      <c r="AL174" t="s">
        <v>799</v>
      </c>
      <c r="AM174" t="s">
        <v>680</v>
      </c>
      <c r="AN174" t="s">
        <v>676</v>
      </c>
      <c r="AO174" t="s">
        <v>677</v>
      </c>
      <c r="AP174" t="s">
        <v>695</v>
      </c>
      <c r="AQ174" t="s">
        <v>681</v>
      </c>
    </row>
    <row r="175" spans="38:46" x14ac:dyDescent="0.25">
      <c r="AL175" t="s">
        <v>708</v>
      </c>
      <c r="AM175" t="s">
        <v>681</v>
      </c>
      <c r="AN175" t="s">
        <v>672</v>
      </c>
      <c r="AO175" t="s">
        <v>762</v>
      </c>
      <c r="AP175" t="s">
        <v>700</v>
      </c>
    </row>
    <row r="176" spans="38:46" x14ac:dyDescent="0.25">
      <c r="AL176" t="s">
        <v>743</v>
      </c>
      <c r="AM176" t="s">
        <v>674</v>
      </c>
      <c r="AN176" t="s">
        <v>679</v>
      </c>
      <c r="AO176" t="s">
        <v>680</v>
      </c>
      <c r="AP176" t="s">
        <v>681</v>
      </c>
      <c r="AQ176" t="s">
        <v>685</v>
      </c>
      <c r="AR176" t="s">
        <v>699</v>
      </c>
      <c r="AS176" t="s">
        <v>783</v>
      </c>
      <c r="AT176" t="s">
        <v>673</v>
      </c>
    </row>
    <row r="177" spans="38:45" x14ac:dyDescent="0.25">
      <c r="AL177" t="s">
        <v>732</v>
      </c>
      <c r="AM177" t="s">
        <v>679</v>
      </c>
      <c r="AN177" t="s">
        <v>685</v>
      </c>
    </row>
    <row r="178" spans="38:45" x14ac:dyDescent="0.25">
      <c r="AL178" t="s">
        <v>746</v>
      </c>
      <c r="AM178" t="s">
        <v>680</v>
      </c>
      <c r="AN178" t="s">
        <v>716</v>
      </c>
      <c r="AO178" t="s">
        <v>695</v>
      </c>
      <c r="AP178" t="s">
        <v>685</v>
      </c>
    </row>
    <row r="179" spans="38:45" x14ac:dyDescent="0.25">
      <c r="AL179" t="s">
        <v>708</v>
      </c>
      <c r="AM179" t="s">
        <v>769</v>
      </c>
      <c r="AN179" t="s">
        <v>727</v>
      </c>
      <c r="AO179" t="s">
        <v>730</v>
      </c>
      <c r="AP179" t="s">
        <v>685</v>
      </c>
      <c r="AQ179" t="s">
        <v>681</v>
      </c>
    </row>
    <row r="180" spans="38:45" x14ac:dyDescent="0.25">
      <c r="AL180" t="s">
        <v>727</v>
      </c>
      <c r="AM180" t="s">
        <v>695</v>
      </c>
      <c r="AN180" t="s">
        <v>800</v>
      </c>
      <c r="AO180" t="s">
        <v>717</v>
      </c>
    </row>
    <row r="181" spans="38:45" x14ac:dyDescent="0.25">
      <c r="AL181" t="s">
        <v>799</v>
      </c>
      <c r="AM181" t="s">
        <v>680</v>
      </c>
      <c r="AN181" t="s">
        <v>681</v>
      </c>
      <c r="AO181" t="s">
        <v>695</v>
      </c>
      <c r="AP181" t="s">
        <v>672</v>
      </c>
      <c r="AQ181" t="s">
        <v>762</v>
      </c>
    </row>
    <row r="182" spans="38:45" x14ac:dyDescent="0.25">
      <c r="AL182" t="s">
        <v>684</v>
      </c>
      <c r="AM182" t="s">
        <v>721</v>
      </c>
      <c r="AN182" t="s">
        <v>801</v>
      </c>
      <c r="AO182" t="s">
        <v>681</v>
      </c>
      <c r="AP182" t="s">
        <v>700</v>
      </c>
    </row>
    <row r="183" spans="38:45" x14ac:dyDescent="0.25">
      <c r="AL183" t="s">
        <v>684</v>
      </c>
      <c r="AM183" t="s">
        <v>721</v>
      </c>
      <c r="AN183" t="s">
        <v>801</v>
      </c>
      <c r="AO183" t="s">
        <v>681</v>
      </c>
      <c r="AP183" t="s">
        <v>700</v>
      </c>
    </row>
    <row r="184" spans="38:45" x14ac:dyDescent="0.25">
      <c r="AL184" t="s">
        <v>684</v>
      </c>
      <c r="AM184" t="s">
        <v>721</v>
      </c>
      <c r="AN184" t="s">
        <v>801</v>
      </c>
      <c r="AO184" t="s">
        <v>681</v>
      </c>
      <c r="AP184" t="s">
        <v>700</v>
      </c>
    </row>
    <row r="185" spans="38:45" x14ac:dyDescent="0.25">
      <c r="AL185" t="s">
        <v>684</v>
      </c>
      <c r="AM185" t="s">
        <v>721</v>
      </c>
      <c r="AN185" t="s">
        <v>801</v>
      </c>
      <c r="AO185" t="s">
        <v>681</v>
      </c>
      <c r="AP185" t="s">
        <v>700</v>
      </c>
    </row>
    <row r="186" spans="38:45" x14ac:dyDescent="0.25">
      <c r="AL186" t="s">
        <v>686</v>
      </c>
      <c r="AM186" t="s">
        <v>802</v>
      </c>
      <c r="AN186" t="s">
        <v>681</v>
      </c>
      <c r="AO186" t="s">
        <v>699</v>
      </c>
      <c r="AP186" t="s">
        <v>803</v>
      </c>
    </row>
    <row r="187" spans="38:45" x14ac:dyDescent="0.25">
      <c r="AL187" t="s">
        <v>735</v>
      </c>
      <c r="AM187" t="s">
        <v>690</v>
      </c>
      <c r="AN187" t="s">
        <v>783</v>
      </c>
      <c r="AO187" t="s">
        <v>804</v>
      </c>
    </row>
    <row r="188" spans="38:45" x14ac:dyDescent="0.25">
      <c r="AL188" t="s">
        <v>722</v>
      </c>
      <c r="AM188" t="s">
        <v>679</v>
      </c>
      <c r="AN188" t="s">
        <v>690</v>
      </c>
      <c r="AO188" t="s">
        <v>681</v>
      </c>
      <c r="AP188" t="s">
        <v>680</v>
      </c>
      <c r="AQ188" t="s">
        <v>682</v>
      </c>
      <c r="AR188" t="s">
        <v>672</v>
      </c>
      <c r="AS188" t="s">
        <v>685</v>
      </c>
    </row>
    <row r="189" spans="38:45" x14ac:dyDescent="0.25">
      <c r="AL189" t="s">
        <v>689</v>
      </c>
      <c r="AM189" t="s">
        <v>721</v>
      </c>
      <c r="AN189" t="s">
        <v>681</v>
      </c>
      <c r="AO189" t="s">
        <v>685</v>
      </c>
      <c r="AP189" t="s">
        <v>699</v>
      </c>
    </row>
    <row r="190" spans="38:45" x14ac:dyDescent="0.25">
      <c r="AL190" t="s">
        <v>681</v>
      </c>
      <c r="AM190" t="s">
        <v>695</v>
      </c>
      <c r="AN190" t="s">
        <v>694</v>
      </c>
      <c r="AO190" t="s">
        <v>738</v>
      </c>
      <c r="AP190" t="s">
        <v>763</v>
      </c>
    </row>
    <row r="191" spans="38:45" x14ac:dyDescent="0.25">
      <c r="AL191" t="s">
        <v>684</v>
      </c>
      <c r="AM191" t="s">
        <v>696</v>
      </c>
      <c r="AN191" t="s">
        <v>695</v>
      </c>
      <c r="AO191" t="s">
        <v>691</v>
      </c>
    </row>
    <row r="192" spans="38:45" x14ac:dyDescent="0.25">
      <c r="AL192" t="s">
        <v>746</v>
      </c>
      <c r="AM192" t="s">
        <v>689</v>
      </c>
      <c r="AN192" t="s">
        <v>774</v>
      </c>
      <c r="AO192" t="s">
        <v>677</v>
      </c>
      <c r="AP192" t="s">
        <v>806</v>
      </c>
    </row>
    <row r="193" spans="38:44" x14ac:dyDescent="0.25">
      <c r="AL193" t="s">
        <v>680</v>
      </c>
      <c r="AM193" t="s">
        <v>681</v>
      </c>
      <c r="AN193" t="s">
        <v>730</v>
      </c>
      <c r="AO193" t="s">
        <v>704</v>
      </c>
      <c r="AP193" t="s">
        <v>785</v>
      </c>
    </row>
    <row r="194" spans="38:44" x14ac:dyDescent="0.25">
      <c r="AL194" t="s">
        <v>681</v>
      </c>
      <c r="AM194" t="s">
        <v>685</v>
      </c>
      <c r="AN194" t="s">
        <v>770</v>
      </c>
      <c r="AO194" t="s">
        <v>724</v>
      </c>
      <c r="AP194" t="s">
        <v>783</v>
      </c>
    </row>
    <row r="195" spans="38:44" x14ac:dyDescent="0.25">
      <c r="AL195" t="s">
        <v>679</v>
      </c>
      <c r="AM195" t="s">
        <v>703</v>
      </c>
      <c r="AN195" t="s">
        <v>709</v>
      </c>
      <c r="AO195" t="s">
        <v>677</v>
      </c>
      <c r="AP195" t="s">
        <v>681</v>
      </c>
      <c r="AQ195" t="s">
        <v>685</v>
      </c>
      <c r="AR195" t="s">
        <v>694</v>
      </c>
    </row>
    <row r="196" spans="38:44" x14ac:dyDescent="0.25">
      <c r="AL196" t="s">
        <v>690</v>
      </c>
      <c r="AM196" t="s">
        <v>677</v>
      </c>
      <c r="AN196" t="s">
        <v>681</v>
      </c>
      <c r="AO196" t="s">
        <v>682</v>
      </c>
      <c r="AP196" t="s">
        <v>741</v>
      </c>
      <c r="AQ196" t="s">
        <v>693</v>
      </c>
    </row>
    <row r="197" spans="38:44" x14ac:dyDescent="0.25">
      <c r="AL197" t="s">
        <v>681</v>
      </c>
      <c r="AM197" t="s">
        <v>741</v>
      </c>
      <c r="AN197" t="s">
        <v>807</v>
      </c>
      <c r="AO197" t="s">
        <v>685</v>
      </c>
    </row>
    <row r="198" spans="38:44" x14ac:dyDescent="0.25">
      <c r="AL198" t="s">
        <v>695</v>
      </c>
      <c r="AM198" t="s">
        <v>680</v>
      </c>
      <c r="AN198" t="s">
        <v>681</v>
      </c>
      <c r="AO198" t="s">
        <v>672</v>
      </c>
      <c r="AP198" t="s">
        <v>762</v>
      </c>
      <c r="AQ198" t="s">
        <v>673</v>
      </c>
    </row>
    <row r="199" spans="38:44" x14ac:dyDescent="0.25">
      <c r="AL199" t="s">
        <v>749</v>
      </c>
      <c r="AM199" t="s">
        <v>688</v>
      </c>
      <c r="AN199" t="s">
        <v>681</v>
      </c>
      <c r="AO199" t="s">
        <v>694</v>
      </c>
      <c r="AP199" t="s">
        <v>704</v>
      </c>
    </row>
    <row r="200" spans="38:44" x14ac:dyDescent="0.25">
      <c r="AL200" t="s">
        <v>678</v>
      </c>
      <c r="AM200" t="s">
        <v>670</v>
      </c>
      <c r="AN200" t="s">
        <v>721</v>
      </c>
      <c r="AO200" t="s">
        <v>703</v>
      </c>
      <c r="AP200" t="s">
        <v>677</v>
      </c>
      <c r="AQ200" t="s">
        <v>681</v>
      </c>
    </row>
    <row r="201" spans="38:44" x14ac:dyDescent="0.25">
      <c r="AL201" t="s">
        <v>709</v>
      </c>
      <c r="AM201" t="s">
        <v>681</v>
      </c>
      <c r="AN201" t="s">
        <v>695</v>
      </c>
      <c r="AO201" t="s">
        <v>672</v>
      </c>
      <c r="AP201" t="s">
        <v>700</v>
      </c>
    </row>
    <row r="202" spans="38:44" x14ac:dyDescent="0.25">
      <c r="AL202" t="s">
        <v>709</v>
      </c>
      <c r="AM202" t="s">
        <v>681</v>
      </c>
      <c r="AN202" t="s">
        <v>695</v>
      </c>
      <c r="AO202" t="s">
        <v>672</v>
      </c>
      <c r="AP202" t="s">
        <v>700</v>
      </c>
    </row>
    <row r="203" spans="38:44" x14ac:dyDescent="0.25">
      <c r="AL203" t="s">
        <v>709</v>
      </c>
      <c r="AM203" t="s">
        <v>681</v>
      </c>
      <c r="AN203" t="s">
        <v>695</v>
      </c>
      <c r="AO203" t="s">
        <v>672</v>
      </c>
      <c r="AP203" t="s">
        <v>700</v>
      </c>
    </row>
    <row r="204" spans="38:44" x14ac:dyDescent="0.25">
      <c r="AL204" t="s">
        <v>686</v>
      </c>
      <c r="AM204" t="s">
        <v>680</v>
      </c>
      <c r="AN204" t="s">
        <v>690</v>
      </c>
      <c r="AO204" t="s">
        <v>809</v>
      </c>
      <c r="AP204" t="s">
        <v>741</v>
      </c>
    </row>
    <row r="205" spans="38:44" x14ac:dyDescent="0.25">
      <c r="AL205" t="s">
        <v>810</v>
      </c>
      <c r="AM205" t="s">
        <v>684</v>
      </c>
      <c r="AN205" t="s">
        <v>672</v>
      </c>
      <c r="AO205" t="s">
        <v>753</v>
      </c>
      <c r="AP205" t="s">
        <v>705</v>
      </c>
    </row>
    <row r="206" spans="38:44" x14ac:dyDescent="0.25">
      <c r="AL206" t="s">
        <v>749</v>
      </c>
      <c r="AM206" t="s">
        <v>727</v>
      </c>
      <c r="AN206" t="s">
        <v>703</v>
      </c>
      <c r="AO206" t="s">
        <v>680</v>
      </c>
      <c r="AP206" t="s">
        <v>681</v>
      </c>
    </row>
    <row r="207" spans="38:44" x14ac:dyDescent="0.25">
      <c r="AL207" t="s">
        <v>770</v>
      </c>
      <c r="AM207" t="s">
        <v>690</v>
      </c>
      <c r="AN207" t="s">
        <v>689</v>
      </c>
      <c r="AO207" t="s">
        <v>681</v>
      </c>
    </row>
    <row r="208" spans="38:44" x14ac:dyDescent="0.25">
      <c r="AL208" t="s">
        <v>688</v>
      </c>
      <c r="AM208" t="s">
        <v>677</v>
      </c>
      <c r="AN208" t="s">
        <v>691</v>
      </c>
      <c r="AO208" t="s">
        <v>738</v>
      </c>
      <c r="AP208" t="s">
        <v>804</v>
      </c>
    </row>
    <row r="209" spans="38:45" x14ac:dyDescent="0.25">
      <c r="AL209" t="s">
        <v>797</v>
      </c>
      <c r="AM209" t="s">
        <v>681</v>
      </c>
      <c r="AN209" t="s">
        <v>691</v>
      </c>
      <c r="AO209" t="s">
        <v>672</v>
      </c>
      <c r="AP209" t="s">
        <v>762</v>
      </c>
      <c r="AQ209" t="s">
        <v>694</v>
      </c>
    </row>
    <row r="210" spans="38:45" x14ac:dyDescent="0.25">
      <c r="AL210" t="s">
        <v>678</v>
      </c>
      <c r="AM210" t="s">
        <v>679</v>
      </c>
      <c r="AN210" t="s">
        <v>670</v>
      </c>
      <c r="AO210" t="s">
        <v>681</v>
      </c>
      <c r="AP210" t="s">
        <v>685</v>
      </c>
      <c r="AQ210" t="s">
        <v>699</v>
      </c>
      <c r="AR210" t="s">
        <v>719</v>
      </c>
    </row>
    <row r="211" spans="38:45" x14ac:dyDescent="0.25">
      <c r="AL211" t="s">
        <v>680</v>
      </c>
      <c r="AM211" t="s">
        <v>690</v>
      </c>
      <c r="AN211" t="s">
        <v>681</v>
      </c>
      <c r="AO211" t="s">
        <v>695</v>
      </c>
      <c r="AP211" t="s">
        <v>672</v>
      </c>
      <c r="AQ211" t="s">
        <v>687</v>
      </c>
    </row>
    <row r="212" spans="38:45" x14ac:dyDescent="0.25">
      <c r="AL212" t="s">
        <v>811</v>
      </c>
      <c r="AM212" t="s">
        <v>678</v>
      </c>
      <c r="AN212" t="s">
        <v>721</v>
      </c>
      <c r="AO212" t="s">
        <v>703</v>
      </c>
      <c r="AP212" t="s">
        <v>748</v>
      </c>
      <c r="AQ212" t="s">
        <v>682</v>
      </c>
    </row>
    <row r="213" spans="38:45" x14ac:dyDescent="0.25">
      <c r="AL213" t="s">
        <v>679</v>
      </c>
      <c r="AM213" t="s">
        <v>680</v>
      </c>
      <c r="AN213" t="s">
        <v>690</v>
      </c>
      <c r="AO213" t="s">
        <v>676</v>
      </c>
      <c r="AP213" t="s">
        <v>681</v>
      </c>
      <c r="AQ213" t="s">
        <v>695</v>
      </c>
      <c r="AR213" t="s">
        <v>682</v>
      </c>
      <c r="AS213" t="s">
        <v>672</v>
      </c>
    </row>
    <row r="214" spans="38:45" x14ac:dyDescent="0.25">
      <c r="AL214" t="s">
        <v>680</v>
      </c>
      <c r="AM214" t="s">
        <v>690</v>
      </c>
      <c r="AN214" t="s">
        <v>681</v>
      </c>
      <c r="AO214" t="s">
        <v>682</v>
      </c>
    </row>
    <row r="215" spans="38:45" x14ac:dyDescent="0.25">
      <c r="AL215" t="s">
        <v>680</v>
      </c>
      <c r="AM215" t="s">
        <v>696</v>
      </c>
      <c r="AN215" t="s">
        <v>760</v>
      </c>
      <c r="AO215" t="s">
        <v>753</v>
      </c>
      <c r="AP215" t="s">
        <v>687</v>
      </c>
      <c r="AQ215" t="s">
        <v>681</v>
      </c>
    </row>
    <row r="216" spans="38:45" x14ac:dyDescent="0.25">
      <c r="AL216" t="s">
        <v>703</v>
      </c>
      <c r="AM216" t="s">
        <v>680</v>
      </c>
      <c r="AN216" t="s">
        <v>813</v>
      </c>
      <c r="AO216" t="s">
        <v>681</v>
      </c>
    </row>
    <row r="217" spans="38:45" x14ac:dyDescent="0.25">
      <c r="AL217" t="s">
        <v>721</v>
      </c>
      <c r="AM217" t="s">
        <v>681</v>
      </c>
      <c r="AN217" t="s">
        <v>724</v>
      </c>
      <c r="AO217" t="s">
        <v>677</v>
      </c>
      <c r="AP217" t="s">
        <v>672</v>
      </c>
      <c r="AQ217" t="s">
        <v>715</v>
      </c>
    </row>
    <row r="218" spans="38:45" x14ac:dyDescent="0.25">
      <c r="AL218" t="s">
        <v>708</v>
      </c>
      <c r="AM218" t="s">
        <v>684</v>
      </c>
      <c r="AN218" t="s">
        <v>703</v>
      </c>
      <c r="AO218" t="s">
        <v>681</v>
      </c>
      <c r="AP218" t="s">
        <v>672</v>
      </c>
    </row>
    <row r="219" spans="38:45" x14ac:dyDescent="0.25">
      <c r="AL219" t="s">
        <v>814</v>
      </c>
      <c r="AM219" t="s">
        <v>679</v>
      </c>
      <c r="AN219" t="s">
        <v>695</v>
      </c>
      <c r="AO219" t="s">
        <v>815</v>
      </c>
    </row>
    <row r="220" spans="38:45" x14ac:dyDescent="0.25">
      <c r="AL220" t="s">
        <v>760</v>
      </c>
      <c r="AM220" t="s">
        <v>761</v>
      </c>
      <c r="AN220" t="s">
        <v>682</v>
      </c>
      <c r="AO220" t="s">
        <v>681</v>
      </c>
      <c r="AP220" t="s">
        <v>762</v>
      </c>
      <c r="AQ220" t="s">
        <v>729</v>
      </c>
    </row>
    <row r="221" spans="38:45" x14ac:dyDescent="0.25">
      <c r="AL221" t="s">
        <v>689</v>
      </c>
      <c r="AM221" t="s">
        <v>680</v>
      </c>
      <c r="AN221" t="s">
        <v>677</v>
      </c>
      <c r="AO221" t="s">
        <v>681</v>
      </c>
      <c r="AP221" t="s">
        <v>694</v>
      </c>
    </row>
    <row r="222" spans="38:45" x14ac:dyDescent="0.25">
      <c r="AL222" t="s">
        <v>732</v>
      </c>
      <c r="AM222" t="s">
        <v>679</v>
      </c>
      <c r="AN222" t="s">
        <v>703</v>
      </c>
      <c r="AO222" t="s">
        <v>681</v>
      </c>
      <c r="AP222" t="s">
        <v>704</v>
      </c>
    </row>
    <row r="223" spans="38:45" x14ac:dyDescent="0.25">
      <c r="AL223" t="s">
        <v>722</v>
      </c>
      <c r="AM223" t="s">
        <v>746</v>
      </c>
      <c r="AN223" t="s">
        <v>688</v>
      </c>
      <c r="AO223" t="s">
        <v>680</v>
      </c>
      <c r="AP223" t="s">
        <v>762</v>
      </c>
    </row>
    <row r="224" spans="38:45" x14ac:dyDescent="0.25">
      <c r="AL224" t="s">
        <v>689</v>
      </c>
      <c r="AM224" t="s">
        <v>703</v>
      </c>
      <c r="AN224" t="s">
        <v>680</v>
      </c>
      <c r="AO224" t="s">
        <v>719</v>
      </c>
    </row>
    <row r="225" spans="38:45" x14ac:dyDescent="0.25">
      <c r="AL225" t="s">
        <v>684</v>
      </c>
      <c r="AM225" t="s">
        <v>679</v>
      </c>
      <c r="AN225" t="s">
        <v>681</v>
      </c>
      <c r="AO225" t="s">
        <v>680</v>
      </c>
      <c r="AP225" t="s">
        <v>716</v>
      </c>
      <c r="AQ225" t="s">
        <v>677</v>
      </c>
    </row>
    <row r="226" spans="38:45" x14ac:dyDescent="0.25">
      <c r="AL226" t="s">
        <v>677</v>
      </c>
      <c r="AM226" t="s">
        <v>691</v>
      </c>
      <c r="AN226" t="s">
        <v>685</v>
      </c>
      <c r="AO226" t="s">
        <v>694</v>
      </c>
    </row>
    <row r="227" spans="38:45" x14ac:dyDescent="0.25">
      <c r="AL227" t="s">
        <v>694</v>
      </c>
      <c r="AM227" t="s">
        <v>783</v>
      </c>
      <c r="AN227" t="s">
        <v>673</v>
      </c>
      <c r="AO227" t="s">
        <v>679</v>
      </c>
      <c r="AP227" t="s">
        <v>685</v>
      </c>
    </row>
    <row r="228" spans="38:45" x14ac:dyDescent="0.25">
      <c r="AL228" t="s">
        <v>751</v>
      </c>
      <c r="AM228" t="s">
        <v>759</v>
      </c>
      <c r="AN228" t="s">
        <v>676</v>
      </c>
      <c r="AO228" t="s">
        <v>677</v>
      </c>
      <c r="AP228" t="s">
        <v>782</v>
      </c>
    </row>
    <row r="229" spans="38:45" x14ac:dyDescent="0.25">
      <c r="AL229" t="s">
        <v>769</v>
      </c>
      <c r="AM229" t="s">
        <v>689</v>
      </c>
      <c r="AN229" t="s">
        <v>690</v>
      </c>
      <c r="AO229" t="s">
        <v>738</v>
      </c>
      <c r="AP229" t="s">
        <v>724</v>
      </c>
      <c r="AQ229" t="s">
        <v>681</v>
      </c>
    </row>
    <row r="230" spans="38:45" x14ac:dyDescent="0.25">
      <c r="AL230" t="s">
        <v>790</v>
      </c>
      <c r="AM230" t="s">
        <v>703</v>
      </c>
      <c r="AN230" t="s">
        <v>681</v>
      </c>
      <c r="AO230" t="s">
        <v>724</v>
      </c>
      <c r="AP230" t="s">
        <v>804</v>
      </c>
    </row>
    <row r="231" spans="38:45" x14ac:dyDescent="0.25">
      <c r="AL231" t="s">
        <v>680</v>
      </c>
      <c r="AM231" t="s">
        <v>681</v>
      </c>
      <c r="AN231" t="s">
        <v>685</v>
      </c>
      <c r="AO231" t="s">
        <v>672</v>
      </c>
      <c r="AP231" t="s">
        <v>712</v>
      </c>
    </row>
    <row r="232" spans="38:45" x14ac:dyDescent="0.25">
      <c r="AL232" t="s">
        <v>794</v>
      </c>
      <c r="AM232" t="s">
        <v>678</v>
      </c>
      <c r="AN232" t="s">
        <v>691</v>
      </c>
      <c r="AO232" t="s">
        <v>700</v>
      </c>
    </row>
    <row r="233" spans="38:45" x14ac:dyDescent="0.25">
      <c r="AL233" t="s">
        <v>722</v>
      </c>
      <c r="AM233" t="s">
        <v>689</v>
      </c>
      <c r="AN233" t="s">
        <v>690</v>
      </c>
      <c r="AO233" t="s">
        <v>681</v>
      </c>
      <c r="AP233" t="s">
        <v>672</v>
      </c>
      <c r="AQ233" t="s">
        <v>694</v>
      </c>
      <c r="AR233" t="s">
        <v>741</v>
      </c>
    </row>
    <row r="234" spans="38:45" x14ac:dyDescent="0.25">
      <c r="AL234" t="s">
        <v>759</v>
      </c>
      <c r="AM234" t="s">
        <v>689</v>
      </c>
      <c r="AN234" t="s">
        <v>816</v>
      </c>
      <c r="AO234" t="s">
        <v>681</v>
      </c>
      <c r="AP234" t="s">
        <v>750</v>
      </c>
      <c r="AQ234" t="s">
        <v>702</v>
      </c>
      <c r="AR234" t="s">
        <v>673</v>
      </c>
      <c r="AS234" t="s">
        <v>693</v>
      </c>
    </row>
    <row r="235" spans="38:45" x14ac:dyDescent="0.25">
      <c r="AL235" t="s">
        <v>708</v>
      </c>
      <c r="AM235" t="s">
        <v>684</v>
      </c>
      <c r="AN235" t="s">
        <v>746</v>
      </c>
      <c r="AO235" t="s">
        <v>688</v>
      </c>
      <c r="AP235" t="s">
        <v>690</v>
      </c>
      <c r="AQ235" t="s">
        <v>681</v>
      </c>
    </row>
    <row r="236" spans="38:45" x14ac:dyDescent="0.25">
      <c r="AL236" t="s">
        <v>708</v>
      </c>
      <c r="AM236" t="s">
        <v>684</v>
      </c>
      <c r="AN236" t="s">
        <v>746</v>
      </c>
      <c r="AO236" t="s">
        <v>688</v>
      </c>
      <c r="AP236" t="s">
        <v>690</v>
      </c>
      <c r="AQ236" t="s">
        <v>681</v>
      </c>
    </row>
    <row r="237" spans="38:45" x14ac:dyDescent="0.25">
      <c r="AL237" t="s">
        <v>708</v>
      </c>
      <c r="AM237" t="s">
        <v>684</v>
      </c>
      <c r="AN237" t="s">
        <v>746</v>
      </c>
      <c r="AO237" t="s">
        <v>688</v>
      </c>
      <c r="AP237" t="s">
        <v>690</v>
      </c>
      <c r="AQ237" t="s">
        <v>681</v>
      </c>
    </row>
    <row r="238" spans="38:45" x14ac:dyDescent="0.25">
      <c r="AL238" t="s">
        <v>685</v>
      </c>
      <c r="AM238" t="s">
        <v>734</v>
      </c>
      <c r="AN238" t="s">
        <v>680</v>
      </c>
      <c r="AO238" t="s">
        <v>672</v>
      </c>
      <c r="AP238" t="s">
        <v>673</v>
      </c>
      <c r="AQ238" t="s">
        <v>681</v>
      </c>
    </row>
    <row r="239" spans="38:45" x14ac:dyDescent="0.25">
      <c r="AL239" t="s">
        <v>680</v>
      </c>
      <c r="AM239" t="s">
        <v>681</v>
      </c>
      <c r="AN239" t="s">
        <v>712</v>
      </c>
      <c r="AO239" t="s">
        <v>677</v>
      </c>
      <c r="AP239" t="s">
        <v>691</v>
      </c>
    </row>
    <row r="240" spans="38:45" x14ac:dyDescent="0.25">
      <c r="AL240" t="s">
        <v>684</v>
      </c>
      <c r="AM240" t="s">
        <v>679</v>
      </c>
      <c r="AN240" t="s">
        <v>681</v>
      </c>
      <c r="AO240" t="s">
        <v>680</v>
      </c>
      <c r="AP240" t="s">
        <v>716</v>
      </c>
      <c r="AQ240" t="s">
        <v>677</v>
      </c>
    </row>
    <row r="241" spans="38:49" x14ac:dyDescent="0.25">
      <c r="AL241" t="s">
        <v>689</v>
      </c>
      <c r="AM241" t="s">
        <v>721</v>
      </c>
      <c r="AN241" t="s">
        <v>681</v>
      </c>
      <c r="AO241" t="s">
        <v>672</v>
      </c>
      <c r="AP241" t="s">
        <v>712</v>
      </c>
    </row>
    <row r="242" spans="38:49" x14ac:dyDescent="0.25">
      <c r="AL242" t="s">
        <v>680</v>
      </c>
      <c r="AM242" t="s">
        <v>690</v>
      </c>
      <c r="AN242" t="s">
        <v>681</v>
      </c>
      <c r="AO242" t="s">
        <v>695</v>
      </c>
      <c r="AP242" t="s">
        <v>741</v>
      </c>
    </row>
    <row r="243" spans="38:49" x14ac:dyDescent="0.25">
      <c r="AL243" t="s">
        <v>678</v>
      </c>
      <c r="AM243" t="s">
        <v>679</v>
      </c>
      <c r="AN243" t="s">
        <v>670</v>
      </c>
      <c r="AO243" t="s">
        <v>681</v>
      </c>
      <c r="AP243" t="s">
        <v>685</v>
      </c>
      <c r="AQ243" t="s">
        <v>699</v>
      </c>
      <c r="AR243" t="s">
        <v>719</v>
      </c>
    </row>
    <row r="244" spans="38:49" x14ac:dyDescent="0.25">
      <c r="AL244" t="s">
        <v>732</v>
      </c>
      <c r="AM244" t="s">
        <v>703</v>
      </c>
      <c r="AN244" t="s">
        <v>680</v>
      </c>
      <c r="AO244" t="s">
        <v>748</v>
      </c>
      <c r="AP244" t="s">
        <v>753</v>
      </c>
      <c r="AQ244" t="s">
        <v>681</v>
      </c>
    </row>
    <row r="245" spans="38:49" x14ac:dyDescent="0.25">
      <c r="AL245" t="s">
        <v>685</v>
      </c>
      <c r="AM245" t="s">
        <v>701</v>
      </c>
      <c r="AN245" t="s">
        <v>700</v>
      </c>
      <c r="AO245" t="s">
        <v>754</v>
      </c>
      <c r="AP245" t="s">
        <v>681</v>
      </c>
    </row>
    <row r="246" spans="38:49" x14ac:dyDescent="0.25">
      <c r="AL246" t="s">
        <v>732</v>
      </c>
      <c r="AM246" t="s">
        <v>703</v>
      </c>
      <c r="AN246" t="s">
        <v>680</v>
      </c>
      <c r="AO246" t="s">
        <v>748</v>
      </c>
      <c r="AP246" t="s">
        <v>753</v>
      </c>
      <c r="AQ246" t="s">
        <v>681</v>
      </c>
    </row>
    <row r="247" spans="38:49" x14ac:dyDescent="0.25">
      <c r="AL247" t="s">
        <v>749</v>
      </c>
      <c r="AM247" t="s">
        <v>722</v>
      </c>
      <c r="AN247" t="s">
        <v>746</v>
      </c>
      <c r="AO247" t="s">
        <v>685</v>
      </c>
      <c r="AP247" t="s">
        <v>694</v>
      </c>
    </row>
    <row r="248" spans="38:49" x14ac:dyDescent="0.25">
      <c r="AL248" t="s">
        <v>684</v>
      </c>
      <c r="AM248" t="s">
        <v>722</v>
      </c>
      <c r="AN248" t="s">
        <v>689</v>
      </c>
      <c r="AO248" t="s">
        <v>680</v>
      </c>
      <c r="AP248" t="s">
        <v>690</v>
      </c>
      <c r="AQ248" t="s">
        <v>681</v>
      </c>
      <c r="AR248" t="s">
        <v>691</v>
      </c>
      <c r="AS248" t="s">
        <v>685</v>
      </c>
      <c r="AT248" t="s">
        <v>682</v>
      </c>
      <c r="AU248" t="s">
        <v>672</v>
      </c>
      <c r="AV248" t="s">
        <v>687</v>
      </c>
      <c r="AW248" t="s">
        <v>693</v>
      </c>
    </row>
    <row r="249" spans="38:49" x14ac:dyDescent="0.25">
      <c r="AL249" t="s">
        <v>679</v>
      </c>
      <c r="AM249" t="s">
        <v>689</v>
      </c>
      <c r="AN249" t="s">
        <v>677</v>
      </c>
      <c r="AO249" t="s">
        <v>681</v>
      </c>
      <c r="AP249" t="s">
        <v>685</v>
      </c>
      <c r="AQ249" t="s">
        <v>672</v>
      </c>
    </row>
    <row r="293" ht="15.75" thickBot="1" x14ac:dyDescent="0.3"/>
  </sheetData>
  <mergeCells count="18">
    <mergeCell ref="H3:J3"/>
    <mergeCell ref="M3:O3"/>
    <mergeCell ref="H17:J17"/>
    <mergeCell ref="H46:K46"/>
    <mergeCell ref="M17:O17"/>
    <mergeCell ref="H31:K31"/>
    <mergeCell ref="H43:I43"/>
    <mergeCell ref="B31:E31"/>
    <mergeCell ref="B43:C43"/>
    <mergeCell ref="B61:C61"/>
    <mergeCell ref="B3:C3"/>
    <mergeCell ref="E3:F3"/>
    <mergeCell ref="F61:G61"/>
    <mergeCell ref="J61:K61"/>
    <mergeCell ref="J65:K65"/>
    <mergeCell ref="B46:E46"/>
    <mergeCell ref="B58:C58"/>
    <mergeCell ref="H58:I58"/>
  </mergeCells>
  <conditionalFormatting sqref="I92:I99 I19:I29">
    <cfRule type="cellIs" priority="6" operator="equal">
      <formula>0</formula>
    </cfRule>
  </conditionalFormatting>
  <conditionalFormatting sqref="P82:Q283 P50:P81 N19:N28">
    <cfRule type="cellIs" priority="4" operator="between">
      <formula>1</formula>
      <formula>10</formula>
    </cfRule>
  </conditionalFormatting>
  <conditionalFormatting sqref="I33:I42">
    <cfRule type="cellIs" priority="3" operator="equal">
      <formula>0</formula>
    </cfRule>
  </conditionalFormatting>
  <conditionalFormatting sqref="I48:I57">
    <cfRule type="cellIs" priority="2" operator="between">
      <formula>1</formula>
      <formula>10</formula>
    </cfRule>
  </conditionalFormatting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C3031-31FA-4FAA-85A6-7C6670FD6FD3}">
  <dimension ref="B4:B21"/>
  <sheetViews>
    <sheetView tabSelected="1" workbookViewId="0">
      <selection activeCell="O19" sqref="O19"/>
    </sheetView>
  </sheetViews>
  <sheetFormatPr defaultRowHeight="15" x14ac:dyDescent="0.25"/>
  <cols>
    <col min="12" max="13" width="20.42578125" bestFit="1" customWidth="1"/>
  </cols>
  <sheetData>
    <row r="4" spans="2:2" x14ac:dyDescent="0.25">
      <c r="B4" t="s">
        <v>867</v>
      </c>
    </row>
    <row r="21" spans="2:2" x14ac:dyDescent="0.25">
      <c r="B21" t="s">
        <v>868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8"/>
  <sheetViews>
    <sheetView topLeftCell="A49" workbookViewId="0">
      <selection activeCell="M2" sqref="M2:M68"/>
    </sheetView>
  </sheetViews>
  <sheetFormatPr defaultRowHeight="15" x14ac:dyDescent="0.25"/>
  <cols>
    <col min="1" max="1" width="36.28515625" bestFit="1" customWidth="1"/>
    <col min="6" max="6" width="82.85546875" customWidth="1"/>
    <col min="7" max="7" width="14.28515625" bestFit="1" customWidth="1"/>
    <col min="9" max="9" width="16.5703125" bestFit="1" customWidth="1"/>
    <col min="11" max="11" width="11.5703125" style="3" bestFit="1" customWidth="1"/>
    <col min="12" max="12" width="14.140625" bestFit="1" customWidth="1"/>
    <col min="13" max="13" width="17.85546875" customWidth="1"/>
  </cols>
  <sheetData>
    <row r="1" spans="1:12" x14ac:dyDescent="0.25">
      <c r="A1" t="s">
        <v>0</v>
      </c>
      <c r="B1" t="s">
        <v>1</v>
      </c>
      <c r="C1" t="s">
        <v>528</v>
      </c>
      <c r="D1" t="s">
        <v>529</v>
      </c>
      <c r="E1" t="s">
        <v>4</v>
      </c>
      <c r="F1" t="s">
        <v>5</v>
      </c>
      <c r="G1" t="s">
        <v>530</v>
      </c>
      <c r="H1" t="s">
        <v>11</v>
      </c>
      <c r="I1" t="s">
        <v>12</v>
      </c>
      <c r="J1" s="2" t="s">
        <v>664</v>
      </c>
      <c r="K1" s="3" t="s">
        <v>665</v>
      </c>
      <c r="L1" t="s">
        <v>683</v>
      </c>
    </row>
    <row r="2" spans="1:12" x14ac:dyDescent="0.25">
      <c r="A2" t="s">
        <v>531</v>
      </c>
      <c r="C2" t="s">
        <v>532</v>
      </c>
      <c r="D2" t="s">
        <v>533</v>
      </c>
      <c r="E2">
        <v>4</v>
      </c>
      <c r="F2" t="s">
        <v>534</v>
      </c>
      <c r="G2">
        <v>1050</v>
      </c>
      <c r="I2">
        <v>7</v>
      </c>
      <c r="J2" s="2">
        <v>79</v>
      </c>
      <c r="K2" s="3">
        <f>G2*J2</f>
        <v>82950</v>
      </c>
      <c r="L2" t="b">
        <f>ISNUMBER(SEARCH($L$1,F2))</f>
        <v>0</v>
      </c>
    </row>
    <row r="3" spans="1:12" x14ac:dyDescent="0.25">
      <c r="A3" t="s">
        <v>535</v>
      </c>
      <c r="C3" t="s">
        <v>532</v>
      </c>
      <c r="D3" t="s">
        <v>536</v>
      </c>
      <c r="E3">
        <v>4</v>
      </c>
      <c r="F3" t="s">
        <v>537</v>
      </c>
      <c r="G3">
        <v>1400</v>
      </c>
      <c r="I3">
        <v>26</v>
      </c>
      <c r="J3" s="2">
        <v>93</v>
      </c>
      <c r="K3" s="3">
        <f t="shared" ref="K3:K66" si="0">G3*J3</f>
        <v>130200</v>
      </c>
      <c r="L3" t="b">
        <f t="shared" ref="L3:L66" si="1">ISNUMBER(SEARCH($L$1,F3))</f>
        <v>1</v>
      </c>
    </row>
    <row r="4" spans="1:12" x14ac:dyDescent="0.25">
      <c r="A4" t="s">
        <v>538</v>
      </c>
      <c r="C4" t="s">
        <v>532</v>
      </c>
      <c r="D4" t="s">
        <v>533</v>
      </c>
      <c r="E4">
        <v>6</v>
      </c>
      <c r="F4" t="s">
        <v>539</v>
      </c>
      <c r="G4">
        <v>900</v>
      </c>
      <c r="H4">
        <v>5</v>
      </c>
      <c r="I4">
        <v>6</v>
      </c>
      <c r="J4" s="2">
        <v>121</v>
      </c>
      <c r="K4" s="3">
        <f t="shared" si="0"/>
        <v>108900</v>
      </c>
      <c r="L4" t="b">
        <f t="shared" si="1"/>
        <v>0</v>
      </c>
    </row>
    <row r="5" spans="1:12" x14ac:dyDescent="0.25">
      <c r="A5" t="s">
        <v>540</v>
      </c>
      <c r="C5" t="s">
        <v>532</v>
      </c>
      <c r="D5" t="s">
        <v>536</v>
      </c>
      <c r="E5">
        <v>6</v>
      </c>
      <c r="F5" t="s">
        <v>541</v>
      </c>
      <c r="G5">
        <v>1000</v>
      </c>
      <c r="I5">
        <v>41</v>
      </c>
      <c r="J5" s="2">
        <v>11</v>
      </c>
      <c r="K5" s="3">
        <f t="shared" si="0"/>
        <v>11000</v>
      </c>
      <c r="L5" t="b">
        <f t="shared" si="1"/>
        <v>1</v>
      </c>
    </row>
    <row r="6" spans="1:12" x14ac:dyDescent="0.25">
      <c r="A6" t="s">
        <v>542</v>
      </c>
      <c r="C6" t="s">
        <v>532</v>
      </c>
      <c r="D6" t="s">
        <v>533</v>
      </c>
      <c r="E6">
        <v>6</v>
      </c>
      <c r="F6" t="s">
        <v>543</v>
      </c>
      <c r="G6">
        <v>1600</v>
      </c>
      <c r="J6" s="2">
        <v>15</v>
      </c>
      <c r="K6" s="3">
        <f t="shared" si="0"/>
        <v>24000</v>
      </c>
      <c r="L6" t="b">
        <f t="shared" si="1"/>
        <v>0</v>
      </c>
    </row>
    <row r="7" spans="1:12" x14ac:dyDescent="0.25">
      <c r="A7" t="s">
        <v>544</v>
      </c>
      <c r="C7" t="s">
        <v>545</v>
      </c>
      <c r="D7" t="s">
        <v>546</v>
      </c>
      <c r="E7">
        <v>4</v>
      </c>
      <c r="F7" t="s">
        <v>547</v>
      </c>
      <c r="G7">
        <v>1300</v>
      </c>
      <c r="I7">
        <v>31</v>
      </c>
      <c r="J7" s="2">
        <v>5</v>
      </c>
      <c r="K7" s="3">
        <f t="shared" si="0"/>
        <v>6500</v>
      </c>
      <c r="L7" t="b">
        <f t="shared" si="1"/>
        <v>1</v>
      </c>
    </row>
    <row r="8" spans="1:12" x14ac:dyDescent="0.25">
      <c r="A8" t="s">
        <v>548</v>
      </c>
      <c r="C8" t="s">
        <v>545</v>
      </c>
      <c r="D8" t="s">
        <v>536</v>
      </c>
      <c r="E8">
        <v>6</v>
      </c>
      <c r="F8" t="s">
        <v>549</v>
      </c>
      <c r="G8">
        <v>1250</v>
      </c>
      <c r="H8">
        <v>8</v>
      </c>
      <c r="J8" s="2">
        <v>10</v>
      </c>
      <c r="K8" s="3">
        <f t="shared" si="0"/>
        <v>12500</v>
      </c>
      <c r="L8" t="b">
        <f t="shared" si="1"/>
        <v>1</v>
      </c>
    </row>
    <row r="9" spans="1:12" x14ac:dyDescent="0.25">
      <c r="A9" t="s">
        <v>550</v>
      </c>
      <c r="C9" t="s">
        <v>532</v>
      </c>
      <c r="D9" t="s">
        <v>546</v>
      </c>
      <c r="E9">
        <v>5</v>
      </c>
      <c r="F9" t="s">
        <v>551</v>
      </c>
      <c r="G9">
        <v>850</v>
      </c>
      <c r="I9">
        <v>15</v>
      </c>
      <c r="J9" s="2">
        <v>93</v>
      </c>
      <c r="K9" s="3">
        <f t="shared" si="0"/>
        <v>79050</v>
      </c>
      <c r="L9" t="b">
        <f t="shared" si="1"/>
        <v>1</v>
      </c>
    </row>
    <row r="10" spans="1:12" x14ac:dyDescent="0.25">
      <c r="A10" t="s">
        <v>552</v>
      </c>
      <c r="C10" t="s">
        <v>532</v>
      </c>
      <c r="D10" t="s">
        <v>536</v>
      </c>
      <c r="E10">
        <v>6</v>
      </c>
      <c r="F10" t="s">
        <v>553</v>
      </c>
      <c r="G10">
        <v>800</v>
      </c>
      <c r="I10">
        <v>36</v>
      </c>
      <c r="J10" s="2">
        <v>45</v>
      </c>
      <c r="K10" s="3">
        <f t="shared" si="0"/>
        <v>36000</v>
      </c>
      <c r="L10" t="b">
        <f t="shared" si="1"/>
        <v>0</v>
      </c>
    </row>
    <row r="11" spans="1:12" x14ac:dyDescent="0.25">
      <c r="A11" t="s">
        <v>554</v>
      </c>
      <c r="C11" t="s">
        <v>532</v>
      </c>
      <c r="D11" t="s">
        <v>533</v>
      </c>
      <c r="E11">
        <v>4</v>
      </c>
      <c r="F11" t="s">
        <v>555</v>
      </c>
      <c r="G11">
        <v>500</v>
      </c>
      <c r="I11">
        <v>34</v>
      </c>
      <c r="J11" s="2">
        <v>29</v>
      </c>
      <c r="K11" s="3">
        <f t="shared" si="0"/>
        <v>14500</v>
      </c>
      <c r="L11" t="b">
        <f t="shared" si="1"/>
        <v>1</v>
      </c>
    </row>
    <row r="12" spans="1:12" x14ac:dyDescent="0.25">
      <c r="A12" t="s">
        <v>556</v>
      </c>
      <c r="C12" t="s">
        <v>532</v>
      </c>
      <c r="D12" t="s">
        <v>533</v>
      </c>
      <c r="E12">
        <v>7</v>
      </c>
      <c r="F12" t="s">
        <v>557</v>
      </c>
      <c r="G12">
        <v>1750</v>
      </c>
      <c r="H12">
        <v>6</v>
      </c>
      <c r="I12">
        <v>5</v>
      </c>
      <c r="J12" s="2">
        <v>26</v>
      </c>
      <c r="K12" s="3">
        <f t="shared" si="0"/>
        <v>45500</v>
      </c>
      <c r="L12" t="b">
        <f t="shared" si="1"/>
        <v>1</v>
      </c>
    </row>
    <row r="13" spans="1:12" x14ac:dyDescent="0.25">
      <c r="A13" t="s">
        <v>558</v>
      </c>
      <c r="C13" t="s">
        <v>532</v>
      </c>
      <c r="D13" t="s">
        <v>533</v>
      </c>
      <c r="E13">
        <v>5</v>
      </c>
      <c r="F13" t="s">
        <v>559</v>
      </c>
      <c r="G13">
        <v>1250</v>
      </c>
      <c r="H13">
        <v>4</v>
      </c>
      <c r="I13">
        <v>16</v>
      </c>
      <c r="J13" s="2">
        <v>77</v>
      </c>
      <c r="K13" s="3">
        <f t="shared" si="0"/>
        <v>96250</v>
      </c>
      <c r="L13" t="b">
        <f t="shared" si="1"/>
        <v>0</v>
      </c>
    </row>
    <row r="14" spans="1:12" x14ac:dyDescent="0.25">
      <c r="A14" t="s">
        <v>560</v>
      </c>
      <c r="C14" t="s">
        <v>532</v>
      </c>
      <c r="D14" t="s">
        <v>546</v>
      </c>
      <c r="E14">
        <v>5</v>
      </c>
      <c r="F14" t="s">
        <v>561</v>
      </c>
      <c r="G14">
        <v>600</v>
      </c>
      <c r="I14">
        <v>38</v>
      </c>
      <c r="J14" s="2">
        <v>55</v>
      </c>
      <c r="K14" s="3">
        <f t="shared" si="0"/>
        <v>33000</v>
      </c>
      <c r="L14" t="b">
        <f t="shared" si="1"/>
        <v>0</v>
      </c>
    </row>
    <row r="15" spans="1:12" x14ac:dyDescent="0.25">
      <c r="A15" t="s">
        <v>562</v>
      </c>
      <c r="C15" t="s">
        <v>563</v>
      </c>
      <c r="D15" t="s">
        <v>533</v>
      </c>
      <c r="E15">
        <v>6</v>
      </c>
      <c r="F15" t="s">
        <v>539</v>
      </c>
      <c r="G15">
        <v>100</v>
      </c>
      <c r="J15" s="2">
        <v>54</v>
      </c>
      <c r="K15" s="3">
        <f t="shared" si="0"/>
        <v>5400</v>
      </c>
      <c r="L15" t="b">
        <f t="shared" si="1"/>
        <v>0</v>
      </c>
    </row>
    <row r="16" spans="1:12" x14ac:dyDescent="0.25">
      <c r="A16" t="s">
        <v>564</v>
      </c>
      <c r="C16" t="s">
        <v>532</v>
      </c>
      <c r="D16" t="s">
        <v>565</v>
      </c>
      <c r="E16">
        <v>5</v>
      </c>
      <c r="F16" t="s">
        <v>566</v>
      </c>
      <c r="G16">
        <v>1450</v>
      </c>
      <c r="I16">
        <v>8</v>
      </c>
      <c r="J16" s="2">
        <v>35</v>
      </c>
      <c r="K16" s="3">
        <f t="shared" si="0"/>
        <v>50750</v>
      </c>
      <c r="L16" t="b">
        <f t="shared" si="1"/>
        <v>0</v>
      </c>
    </row>
    <row r="17" spans="1:12" x14ac:dyDescent="0.25">
      <c r="A17" t="s">
        <v>567</v>
      </c>
      <c r="C17" t="s">
        <v>532</v>
      </c>
      <c r="D17" t="s">
        <v>533</v>
      </c>
      <c r="E17">
        <v>6</v>
      </c>
      <c r="F17" t="s">
        <v>568</v>
      </c>
      <c r="G17">
        <v>1250</v>
      </c>
      <c r="I17">
        <v>27</v>
      </c>
      <c r="J17" s="2">
        <v>47</v>
      </c>
      <c r="K17" s="3">
        <f t="shared" si="0"/>
        <v>58750</v>
      </c>
      <c r="L17" t="b">
        <f t="shared" si="1"/>
        <v>1</v>
      </c>
    </row>
    <row r="18" spans="1:12" x14ac:dyDescent="0.25">
      <c r="A18" t="s">
        <v>569</v>
      </c>
      <c r="C18" t="s">
        <v>545</v>
      </c>
      <c r="D18" t="s">
        <v>533</v>
      </c>
      <c r="E18">
        <v>5</v>
      </c>
      <c r="F18" t="s">
        <v>570</v>
      </c>
      <c r="G18">
        <v>1500</v>
      </c>
      <c r="J18" s="2">
        <v>84</v>
      </c>
      <c r="K18" s="3">
        <f t="shared" si="0"/>
        <v>126000</v>
      </c>
      <c r="L18" t="b">
        <f t="shared" si="1"/>
        <v>1</v>
      </c>
    </row>
    <row r="19" spans="1:12" x14ac:dyDescent="0.25">
      <c r="A19" t="s">
        <v>571</v>
      </c>
      <c r="C19" t="s">
        <v>572</v>
      </c>
      <c r="D19" t="s">
        <v>533</v>
      </c>
      <c r="E19">
        <v>1</v>
      </c>
      <c r="F19" t="s">
        <v>573</v>
      </c>
      <c r="G19">
        <v>200</v>
      </c>
      <c r="J19" s="2">
        <v>93</v>
      </c>
      <c r="K19" s="3">
        <f t="shared" si="0"/>
        <v>18600</v>
      </c>
      <c r="L19" t="b">
        <f t="shared" si="1"/>
        <v>0</v>
      </c>
    </row>
    <row r="20" spans="1:12" x14ac:dyDescent="0.25">
      <c r="A20" t="s">
        <v>574</v>
      </c>
      <c r="C20" t="s">
        <v>532</v>
      </c>
      <c r="D20" t="s">
        <v>533</v>
      </c>
      <c r="E20">
        <v>3</v>
      </c>
      <c r="F20" t="s">
        <v>575</v>
      </c>
      <c r="G20">
        <v>1000</v>
      </c>
      <c r="I20">
        <v>11</v>
      </c>
      <c r="J20" s="2">
        <v>101</v>
      </c>
      <c r="K20" s="3">
        <f t="shared" si="0"/>
        <v>101000</v>
      </c>
      <c r="L20" t="b">
        <f t="shared" si="1"/>
        <v>1</v>
      </c>
    </row>
    <row r="21" spans="1:12" x14ac:dyDescent="0.25">
      <c r="A21" t="s">
        <v>576</v>
      </c>
      <c r="C21" t="s">
        <v>532</v>
      </c>
      <c r="D21" t="s">
        <v>546</v>
      </c>
      <c r="E21">
        <v>5</v>
      </c>
      <c r="F21" t="s">
        <v>577</v>
      </c>
      <c r="G21">
        <v>400</v>
      </c>
      <c r="J21" s="2">
        <v>125</v>
      </c>
      <c r="K21" s="3">
        <f t="shared" si="0"/>
        <v>50000</v>
      </c>
      <c r="L21" t="b">
        <f t="shared" si="1"/>
        <v>0</v>
      </c>
    </row>
    <row r="22" spans="1:12" x14ac:dyDescent="0.25">
      <c r="A22" t="s">
        <v>578</v>
      </c>
      <c r="C22" t="s">
        <v>532</v>
      </c>
      <c r="D22" t="s">
        <v>533</v>
      </c>
      <c r="E22">
        <v>3</v>
      </c>
      <c r="F22" t="s">
        <v>579</v>
      </c>
      <c r="G22">
        <v>800</v>
      </c>
      <c r="I22">
        <v>12</v>
      </c>
      <c r="J22" s="2">
        <v>115</v>
      </c>
      <c r="K22" s="3">
        <f t="shared" si="0"/>
        <v>92000</v>
      </c>
      <c r="L22" t="b">
        <f t="shared" si="1"/>
        <v>0</v>
      </c>
    </row>
    <row r="23" spans="1:12" x14ac:dyDescent="0.25">
      <c r="A23" t="s">
        <v>580</v>
      </c>
      <c r="C23" t="s">
        <v>563</v>
      </c>
      <c r="D23" t="s">
        <v>533</v>
      </c>
      <c r="E23">
        <v>6</v>
      </c>
      <c r="F23" t="s">
        <v>539</v>
      </c>
      <c r="G23">
        <v>100</v>
      </c>
      <c r="J23" s="2">
        <v>154</v>
      </c>
      <c r="K23" s="3">
        <f t="shared" si="0"/>
        <v>15400</v>
      </c>
      <c r="L23" t="b">
        <f t="shared" si="1"/>
        <v>0</v>
      </c>
    </row>
    <row r="24" spans="1:12" x14ac:dyDescent="0.25">
      <c r="A24" t="s">
        <v>581</v>
      </c>
      <c r="C24" t="s">
        <v>563</v>
      </c>
      <c r="D24" t="s">
        <v>533</v>
      </c>
      <c r="E24">
        <v>6</v>
      </c>
      <c r="F24" t="s">
        <v>539</v>
      </c>
      <c r="G24">
        <v>100</v>
      </c>
      <c r="J24" s="2">
        <v>198</v>
      </c>
      <c r="K24" s="3">
        <f t="shared" si="0"/>
        <v>19800</v>
      </c>
      <c r="L24" t="b">
        <f t="shared" si="1"/>
        <v>0</v>
      </c>
    </row>
    <row r="25" spans="1:12" x14ac:dyDescent="0.25">
      <c r="A25" t="s">
        <v>582</v>
      </c>
      <c r="C25" t="s">
        <v>563</v>
      </c>
      <c r="D25" t="s">
        <v>546</v>
      </c>
      <c r="E25">
        <v>6</v>
      </c>
      <c r="F25" t="s">
        <v>539</v>
      </c>
      <c r="G25">
        <v>100</v>
      </c>
      <c r="J25" s="2">
        <v>76</v>
      </c>
      <c r="K25" s="3">
        <f t="shared" si="0"/>
        <v>7600</v>
      </c>
      <c r="L25" t="b">
        <f t="shared" si="1"/>
        <v>0</v>
      </c>
    </row>
    <row r="26" spans="1:12" x14ac:dyDescent="0.25">
      <c r="A26" t="s">
        <v>583</v>
      </c>
      <c r="C26" t="s">
        <v>563</v>
      </c>
      <c r="D26" t="s">
        <v>536</v>
      </c>
      <c r="E26">
        <v>6</v>
      </c>
      <c r="F26" t="s">
        <v>539</v>
      </c>
      <c r="G26">
        <v>100</v>
      </c>
      <c r="J26" s="2">
        <v>95</v>
      </c>
      <c r="K26" s="3">
        <f t="shared" si="0"/>
        <v>9500</v>
      </c>
      <c r="L26" t="b">
        <f t="shared" si="1"/>
        <v>0</v>
      </c>
    </row>
    <row r="27" spans="1:12" x14ac:dyDescent="0.25">
      <c r="A27" t="s">
        <v>584</v>
      </c>
      <c r="C27" t="s">
        <v>563</v>
      </c>
      <c r="D27" t="s">
        <v>533</v>
      </c>
      <c r="E27">
        <v>6</v>
      </c>
      <c r="F27" t="s">
        <v>539</v>
      </c>
      <c r="G27">
        <v>100</v>
      </c>
      <c r="J27" s="2">
        <v>39</v>
      </c>
      <c r="K27" s="3">
        <f t="shared" si="0"/>
        <v>3900</v>
      </c>
      <c r="L27" t="b">
        <f t="shared" si="1"/>
        <v>0</v>
      </c>
    </row>
    <row r="28" spans="1:12" x14ac:dyDescent="0.25">
      <c r="A28" t="s">
        <v>585</v>
      </c>
      <c r="C28" t="s">
        <v>532</v>
      </c>
      <c r="D28" t="s">
        <v>536</v>
      </c>
      <c r="E28">
        <v>5</v>
      </c>
      <c r="F28" t="s">
        <v>586</v>
      </c>
      <c r="G28">
        <v>800</v>
      </c>
      <c r="I28">
        <v>20</v>
      </c>
      <c r="J28" s="2">
        <v>45</v>
      </c>
      <c r="K28" s="3">
        <f t="shared" si="0"/>
        <v>36000</v>
      </c>
      <c r="L28" t="b">
        <f t="shared" si="1"/>
        <v>0</v>
      </c>
    </row>
    <row r="29" spans="1:12" x14ac:dyDescent="0.25">
      <c r="A29" t="s">
        <v>587</v>
      </c>
      <c r="C29" t="s">
        <v>532</v>
      </c>
      <c r="D29" t="s">
        <v>533</v>
      </c>
      <c r="E29">
        <v>5</v>
      </c>
      <c r="F29" t="s">
        <v>588</v>
      </c>
      <c r="G29">
        <v>1750</v>
      </c>
      <c r="H29">
        <v>2</v>
      </c>
      <c r="I29">
        <v>1</v>
      </c>
      <c r="J29" s="2">
        <v>54</v>
      </c>
      <c r="K29" s="3">
        <f t="shared" si="0"/>
        <v>94500</v>
      </c>
      <c r="L29" t="b">
        <f t="shared" si="1"/>
        <v>1</v>
      </c>
    </row>
    <row r="30" spans="1:12" x14ac:dyDescent="0.25">
      <c r="A30" t="s">
        <v>589</v>
      </c>
      <c r="C30" t="s">
        <v>532</v>
      </c>
      <c r="D30" t="s">
        <v>536</v>
      </c>
      <c r="E30">
        <v>5</v>
      </c>
      <c r="F30" t="s">
        <v>590</v>
      </c>
      <c r="G30">
        <v>2000</v>
      </c>
      <c r="J30" s="2">
        <v>67</v>
      </c>
      <c r="K30" s="3">
        <f t="shared" si="0"/>
        <v>134000</v>
      </c>
      <c r="L30" t="b">
        <f t="shared" si="1"/>
        <v>0</v>
      </c>
    </row>
    <row r="31" spans="1:12" x14ac:dyDescent="0.25">
      <c r="A31" t="s">
        <v>591</v>
      </c>
      <c r="C31" t="s">
        <v>532</v>
      </c>
      <c r="D31" t="s">
        <v>536</v>
      </c>
      <c r="E31">
        <v>4</v>
      </c>
      <c r="F31" t="s">
        <v>592</v>
      </c>
      <c r="G31">
        <v>900</v>
      </c>
      <c r="I31">
        <v>35</v>
      </c>
      <c r="J31" s="2">
        <v>71</v>
      </c>
      <c r="K31" s="3">
        <f t="shared" si="0"/>
        <v>63900</v>
      </c>
      <c r="L31" t="b">
        <f t="shared" si="1"/>
        <v>1</v>
      </c>
    </row>
    <row r="32" spans="1:12" x14ac:dyDescent="0.25">
      <c r="A32" t="s">
        <v>593</v>
      </c>
      <c r="C32" t="s">
        <v>532</v>
      </c>
      <c r="D32" t="s">
        <v>546</v>
      </c>
      <c r="E32">
        <v>6</v>
      </c>
      <c r="F32" t="s">
        <v>594</v>
      </c>
      <c r="G32">
        <v>800</v>
      </c>
      <c r="J32" s="2">
        <v>72</v>
      </c>
      <c r="K32" s="3">
        <f t="shared" si="0"/>
        <v>57600</v>
      </c>
      <c r="L32" t="b">
        <f t="shared" si="1"/>
        <v>0</v>
      </c>
    </row>
    <row r="33" spans="1:12" x14ac:dyDescent="0.25">
      <c r="A33" t="s">
        <v>595</v>
      </c>
      <c r="C33" t="s">
        <v>532</v>
      </c>
      <c r="D33" t="s">
        <v>546</v>
      </c>
      <c r="E33">
        <v>4</v>
      </c>
      <c r="F33" t="s">
        <v>596</v>
      </c>
      <c r="G33">
        <v>800</v>
      </c>
      <c r="I33">
        <v>24</v>
      </c>
      <c r="J33" s="2">
        <v>43</v>
      </c>
      <c r="K33" s="3">
        <f t="shared" si="0"/>
        <v>34400</v>
      </c>
      <c r="L33" t="b">
        <f t="shared" si="1"/>
        <v>0</v>
      </c>
    </row>
    <row r="34" spans="1:12" x14ac:dyDescent="0.25">
      <c r="A34" t="s">
        <v>597</v>
      </c>
      <c r="C34" t="s">
        <v>545</v>
      </c>
      <c r="D34" t="s">
        <v>536</v>
      </c>
      <c r="E34">
        <v>4</v>
      </c>
      <c r="F34" t="s">
        <v>598</v>
      </c>
      <c r="G34">
        <v>1200</v>
      </c>
      <c r="J34" s="2">
        <v>57</v>
      </c>
      <c r="K34" s="3">
        <f t="shared" si="0"/>
        <v>68400</v>
      </c>
      <c r="L34" t="b">
        <f t="shared" si="1"/>
        <v>0</v>
      </c>
    </row>
    <row r="35" spans="1:12" x14ac:dyDescent="0.25">
      <c r="A35" t="s">
        <v>599</v>
      </c>
      <c r="C35" t="s">
        <v>532</v>
      </c>
      <c r="D35" t="s">
        <v>546</v>
      </c>
      <c r="E35">
        <v>4</v>
      </c>
      <c r="F35" t="s">
        <v>600</v>
      </c>
      <c r="G35">
        <v>600</v>
      </c>
      <c r="I35">
        <v>40</v>
      </c>
      <c r="J35" s="2">
        <v>78</v>
      </c>
      <c r="K35" s="3">
        <f t="shared" si="0"/>
        <v>46800</v>
      </c>
      <c r="L35" t="b">
        <f t="shared" si="1"/>
        <v>1</v>
      </c>
    </row>
    <row r="36" spans="1:12" x14ac:dyDescent="0.25">
      <c r="A36" t="s">
        <v>601</v>
      </c>
      <c r="C36" t="s">
        <v>532</v>
      </c>
      <c r="D36" t="s">
        <v>546</v>
      </c>
      <c r="E36">
        <v>4</v>
      </c>
      <c r="F36" t="s">
        <v>602</v>
      </c>
      <c r="G36">
        <v>500</v>
      </c>
      <c r="I36">
        <v>39</v>
      </c>
      <c r="J36" s="2">
        <v>89</v>
      </c>
      <c r="K36" s="3">
        <f t="shared" si="0"/>
        <v>44500</v>
      </c>
      <c r="L36" t="b">
        <f t="shared" si="1"/>
        <v>0</v>
      </c>
    </row>
    <row r="37" spans="1:12" x14ac:dyDescent="0.25">
      <c r="A37" t="s">
        <v>603</v>
      </c>
      <c r="C37" t="s">
        <v>532</v>
      </c>
      <c r="D37" t="s">
        <v>546</v>
      </c>
      <c r="E37">
        <v>7</v>
      </c>
      <c r="F37" t="s">
        <v>604</v>
      </c>
      <c r="G37">
        <v>1600</v>
      </c>
      <c r="H37">
        <v>1</v>
      </c>
      <c r="I37">
        <v>3</v>
      </c>
      <c r="J37" s="2">
        <v>99</v>
      </c>
      <c r="K37" s="3">
        <f t="shared" si="0"/>
        <v>158400</v>
      </c>
      <c r="L37" t="b">
        <f t="shared" si="1"/>
        <v>0</v>
      </c>
    </row>
    <row r="38" spans="1:12" x14ac:dyDescent="0.25">
      <c r="A38" t="s">
        <v>605</v>
      </c>
      <c r="C38" t="s">
        <v>532</v>
      </c>
      <c r="D38" t="s">
        <v>533</v>
      </c>
      <c r="E38">
        <v>5</v>
      </c>
      <c r="F38" t="s">
        <v>606</v>
      </c>
      <c r="G38">
        <v>500</v>
      </c>
      <c r="I38">
        <v>23</v>
      </c>
      <c r="J38" s="2">
        <v>110</v>
      </c>
      <c r="K38" s="3">
        <f t="shared" si="0"/>
        <v>55000</v>
      </c>
      <c r="L38" t="b">
        <f t="shared" si="1"/>
        <v>0</v>
      </c>
    </row>
    <row r="39" spans="1:12" x14ac:dyDescent="0.25">
      <c r="A39" t="s">
        <v>607</v>
      </c>
      <c r="C39" t="s">
        <v>532</v>
      </c>
      <c r="D39" t="s">
        <v>536</v>
      </c>
      <c r="E39">
        <v>3</v>
      </c>
      <c r="F39" t="s">
        <v>608</v>
      </c>
      <c r="G39">
        <v>1500</v>
      </c>
      <c r="J39" s="2">
        <v>155</v>
      </c>
      <c r="K39" s="3">
        <f t="shared" si="0"/>
        <v>232500</v>
      </c>
      <c r="L39" t="b">
        <f t="shared" si="1"/>
        <v>0</v>
      </c>
    </row>
    <row r="40" spans="1:12" x14ac:dyDescent="0.25">
      <c r="A40" t="s">
        <v>609</v>
      </c>
      <c r="C40" t="s">
        <v>532</v>
      </c>
      <c r="D40" t="s">
        <v>546</v>
      </c>
      <c r="E40">
        <v>4</v>
      </c>
      <c r="F40" t="s">
        <v>610</v>
      </c>
      <c r="G40">
        <v>500</v>
      </c>
      <c r="J40" s="2">
        <v>45</v>
      </c>
      <c r="K40" s="3">
        <f t="shared" si="0"/>
        <v>22500</v>
      </c>
      <c r="L40" t="b">
        <f t="shared" si="1"/>
        <v>0</v>
      </c>
    </row>
    <row r="41" spans="1:12" x14ac:dyDescent="0.25">
      <c r="A41" t="s">
        <v>611</v>
      </c>
      <c r="C41" t="s">
        <v>545</v>
      </c>
      <c r="D41" t="s">
        <v>546</v>
      </c>
      <c r="E41">
        <v>6</v>
      </c>
      <c r="F41" t="s">
        <v>612</v>
      </c>
      <c r="G41">
        <v>1000</v>
      </c>
      <c r="H41">
        <v>9</v>
      </c>
      <c r="I41">
        <v>14</v>
      </c>
      <c r="J41" s="2">
        <v>59</v>
      </c>
      <c r="K41" s="3">
        <f t="shared" si="0"/>
        <v>59000</v>
      </c>
      <c r="L41" t="b">
        <f t="shared" si="1"/>
        <v>0</v>
      </c>
    </row>
    <row r="42" spans="1:12" x14ac:dyDescent="0.25">
      <c r="A42" t="s">
        <v>613</v>
      </c>
      <c r="C42" t="s">
        <v>545</v>
      </c>
      <c r="D42" t="s">
        <v>533</v>
      </c>
      <c r="E42">
        <v>6</v>
      </c>
      <c r="F42" t="s">
        <v>614</v>
      </c>
      <c r="G42">
        <v>850</v>
      </c>
      <c r="I42">
        <v>21</v>
      </c>
      <c r="J42" s="2">
        <v>55</v>
      </c>
      <c r="K42" s="3">
        <f t="shared" si="0"/>
        <v>46750</v>
      </c>
      <c r="L42" t="b">
        <f t="shared" si="1"/>
        <v>0</v>
      </c>
    </row>
    <row r="43" spans="1:12" x14ac:dyDescent="0.25">
      <c r="A43" t="s">
        <v>615</v>
      </c>
      <c r="C43" t="s">
        <v>532</v>
      </c>
      <c r="D43" t="s">
        <v>546</v>
      </c>
      <c r="E43">
        <v>4</v>
      </c>
      <c r="F43" t="s">
        <v>616</v>
      </c>
      <c r="G43">
        <v>1150</v>
      </c>
      <c r="I43">
        <v>13</v>
      </c>
      <c r="J43" s="2">
        <v>23</v>
      </c>
      <c r="K43" s="3">
        <f t="shared" si="0"/>
        <v>26450</v>
      </c>
      <c r="L43" t="b">
        <f t="shared" si="1"/>
        <v>1</v>
      </c>
    </row>
    <row r="44" spans="1:12" x14ac:dyDescent="0.25">
      <c r="A44" t="s">
        <v>617</v>
      </c>
      <c r="C44" t="s">
        <v>532</v>
      </c>
      <c r="D44" t="s">
        <v>533</v>
      </c>
      <c r="E44">
        <v>4</v>
      </c>
      <c r="F44" t="s">
        <v>616</v>
      </c>
      <c r="G44">
        <v>1150</v>
      </c>
      <c r="I44">
        <v>13</v>
      </c>
      <c r="J44" s="2">
        <v>45</v>
      </c>
      <c r="K44" s="3">
        <f t="shared" si="0"/>
        <v>51750</v>
      </c>
      <c r="L44" t="b">
        <f t="shared" si="1"/>
        <v>1</v>
      </c>
    </row>
    <row r="45" spans="1:12" x14ac:dyDescent="0.25">
      <c r="A45" t="s">
        <v>618</v>
      </c>
      <c r="C45" t="s">
        <v>532</v>
      </c>
      <c r="D45" t="s">
        <v>536</v>
      </c>
      <c r="E45">
        <v>4</v>
      </c>
      <c r="F45" t="s">
        <v>616</v>
      </c>
      <c r="G45">
        <v>1150</v>
      </c>
      <c r="I45">
        <v>13</v>
      </c>
      <c r="J45" s="2">
        <v>101</v>
      </c>
      <c r="K45" s="3">
        <f t="shared" si="0"/>
        <v>116150</v>
      </c>
      <c r="L45" t="b">
        <f t="shared" si="1"/>
        <v>1</v>
      </c>
    </row>
    <row r="46" spans="1:12" x14ac:dyDescent="0.25">
      <c r="A46" t="s">
        <v>619</v>
      </c>
      <c r="C46" t="s">
        <v>532</v>
      </c>
      <c r="D46" t="s">
        <v>546</v>
      </c>
      <c r="E46">
        <v>6</v>
      </c>
      <c r="F46" t="s">
        <v>620</v>
      </c>
      <c r="G46">
        <v>1250</v>
      </c>
      <c r="H46">
        <v>3</v>
      </c>
      <c r="I46">
        <v>2</v>
      </c>
      <c r="J46" s="2">
        <v>115</v>
      </c>
      <c r="K46" s="3">
        <f t="shared" si="0"/>
        <v>143750</v>
      </c>
      <c r="L46" t="b">
        <f t="shared" si="1"/>
        <v>1</v>
      </c>
    </row>
    <row r="47" spans="1:12" x14ac:dyDescent="0.25">
      <c r="A47" t="s">
        <v>621</v>
      </c>
      <c r="C47" t="s">
        <v>532</v>
      </c>
      <c r="D47" t="s">
        <v>536</v>
      </c>
      <c r="E47">
        <v>6</v>
      </c>
      <c r="F47" t="s">
        <v>622</v>
      </c>
      <c r="G47">
        <v>700</v>
      </c>
      <c r="J47" s="2">
        <v>309</v>
      </c>
      <c r="K47" s="3">
        <f t="shared" si="0"/>
        <v>216300</v>
      </c>
      <c r="L47" t="b">
        <f t="shared" si="1"/>
        <v>1</v>
      </c>
    </row>
    <row r="48" spans="1:12" x14ac:dyDescent="0.25">
      <c r="A48" t="s">
        <v>623</v>
      </c>
      <c r="C48" t="s">
        <v>532</v>
      </c>
      <c r="D48" t="s">
        <v>536</v>
      </c>
      <c r="E48">
        <v>7</v>
      </c>
      <c r="F48" t="s">
        <v>624</v>
      </c>
      <c r="G48">
        <v>1000</v>
      </c>
      <c r="I48">
        <v>32</v>
      </c>
      <c r="J48" s="2">
        <v>77</v>
      </c>
      <c r="K48" s="3">
        <f t="shared" si="0"/>
        <v>77000</v>
      </c>
      <c r="L48" t="b">
        <f t="shared" si="1"/>
        <v>1</v>
      </c>
    </row>
    <row r="49" spans="1:12" x14ac:dyDescent="0.25">
      <c r="A49" t="s">
        <v>625</v>
      </c>
      <c r="C49" t="s">
        <v>532</v>
      </c>
      <c r="D49" t="s">
        <v>546</v>
      </c>
      <c r="E49">
        <v>7</v>
      </c>
      <c r="F49" t="s">
        <v>626</v>
      </c>
      <c r="G49">
        <v>1000</v>
      </c>
      <c r="H49">
        <v>7</v>
      </c>
      <c r="I49">
        <v>4</v>
      </c>
      <c r="J49" s="2">
        <v>63</v>
      </c>
      <c r="K49" s="3">
        <f t="shared" si="0"/>
        <v>63000</v>
      </c>
      <c r="L49" t="b">
        <f t="shared" si="1"/>
        <v>0</v>
      </c>
    </row>
    <row r="50" spans="1:12" x14ac:dyDescent="0.25">
      <c r="A50" t="s">
        <v>627</v>
      </c>
      <c r="C50" t="s">
        <v>532</v>
      </c>
      <c r="D50" t="s">
        <v>533</v>
      </c>
      <c r="E50">
        <v>4</v>
      </c>
      <c r="F50" t="s">
        <v>628</v>
      </c>
      <c r="G50">
        <v>700</v>
      </c>
      <c r="I50">
        <v>19</v>
      </c>
      <c r="J50" s="2">
        <v>95</v>
      </c>
      <c r="K50" s="3">
        <f t="shared" si="0"/>
        <v>66500</v>
      </c>
      <c r="L50" t="b">
        <f t="shared" si="1"/>
        <v>0</v>
      </c>
    </row>
    <row r="51" spans="1:12" x14ac:dyDescent="0.25">
      <c r="A51" t="s">
        <v>629</v>
      </c>
      <c r="C51" t="s">
        <v>545</v>
      </c>
      <c r="D51" t="s">
        <v>533</v>
      </c>
      <c r="E51">
        <v>4</v>
      </c>
      <c r="F51" t="s">
        <v>630</v>
      </c>
      <c r="G51">
        <v>1250</v>
      </c>
      <c r="H51">
        <v>10</v>
      </c>
      <c r="I51">
        <v>10</v>
      </c>
      <c r="J51" s="2">
        <v>103</v>
      </c>
      <c r="K51" s="3">
        <f t="shared" si="0"/>
        <v>128750</v>
      </c>
      <c r="L51" t="b">
        <f t="shared" si="1"/>
        <v>1</v>
      </c>
    </row>
    <row r="52" spans="1:12" x14ac:dyDescent="0.25">
      <c r="A52" t="s">
        <v>631</v>
      </c>
      <c r="C52" t="s">
        <v>532</v>
      </c>
      <c r="D52" t="s">
        <v>546</v>
      </c>
      <c r="E52">
        <v>6</v>
      </c>
      <c r="F52" t="s">
        <v>632</v>
      </c>
      <c r="G52">
        <v>1150</v>
      </c>
      <c r="I52">
        <v>25</v>
      </c>
      <c r="J52" s="2">
        <v>115</v>
      </c>
      <c r="K52" s="3">
        <f t="shared" si="0"/>
        <v>132250</v>
      </c>
      <c r="L52" t="b">
        <f t="shared" si="1"/>
        <v>1</v>
      </c>
    </row>
    <row r="53" spans="1:12" x14ac:dyDescent="0.25">
      <c r="A53" t="s">
        <v>633</v>
      </c>
      <c r="C53" t="s">
        <v>532</v>
      </c>
      <c r="D53" t="s">
        <v>533</v>
      </c>
      <c r="E53">
        <v>6</v>
      </c>
      <c r="F53" t="s">
        <v>543</v>
      </c>
      <c r="G53">
        <v>500</v>
      </c>
      <c r="I53">
        <v>9</v>
      </c>
      <c r="J53" s="2">
        <v>79</v>
      </c>
      <c r="K53" s="3">
        <f t="shared" si="0"/>
        <v>39500</v>
      </c>
      <c r="L53" t="b">
        <f t="shared" si="1"/>
        <v>0</v>
      </c>
    </row>
    <row r="54" spans="1:12" x14ac:dyDescent="0.25">
      <c r="A54" t="s">
        <v>634</v>
      </c>
      <c r="C54" t="s">
        <v>545</v>
      </c>
      <c r="D54" t="s">
        <v>546</v>
      </c>
      <c r="E54">
        <v>6</v>
      </c>
      <c r="F54" t="s">
        <v>635</v>
      </c>
      <c r="G54">
        <v>1000</v>
      </c>
      <c r="J54" s="2">
        <v>5</v>
      </c>
      <c r="K54" s="3">
        <f t="shared" si="0"/>
        <v>5000</v>
      </c>
      <c r="L54" t="b">
        <f t="shared" si="1"/>
        <v>0</v>
      </c>
    </row>
    <row r="55" spans="1:12" x14ac:dyDescent="0.25">
      <c r="A55" t="s">
        <v>636</v>
      </c>
      <c r="C55" t="s">
        <v>563</v>
      </c>
      <c r="D55" t="s">
        <v>533</v>
      </c>
      <c r="E55">
        <v>6</v>
      </c>
      <c r="F55" t="s">
        <v>539</v>
      </c>
      <c r="G55">
        <v>100</v>
      </c>
      <c r="J55" s="2">
        <v>20</v>
      </c>
      <c r="K55" s="3">
        <f t="shared" si="0"/>
        <v>2000</v>
      </c>
      <c r="L55" t="b">
        <f t="shared" si="1"/>
        <v>0</v>
      </c>
    </row>
    <row r="56" spans="1:12" x14ac:dyDescent="0.25">
      <c r="A56" t="s">
        <v>637</v>
      </c>
      <c r="C56" t="s">
        <v>532</v>
      </c>
      <c r="D56" t="s">
        <v>533</v>
      </c>
      <c r="E56">
        <v>3</v>
      </c>
      <c r="F56" t="s">
        <v>638</v>
      </c>
      <c r="G56">
        <v>1150</v>
      </c>
      <c r="I56">
        <v>22</v>
      </c>
      <c r="J56" s="2">
        <v>15</v>
      </c>
      <c r="K56" s="3">
        <f t="shared" si="0"/>
        <v>17250</v>
      </c>
      <c r="L56" t="b">
        <f t="shared" si="1"/>
        <v>1</v>
      </c>
    </row>
    <row r="57" spans="1:12" x14ac:dyDescent="0.25">
      <c r="A57" t="s">
        <v>639</v>
      </c>
      <c r="C57" t="s">
        <v>532</v>
      </c>
      <c r="D57" t="s">
        <v>533</v>
      </c>
      <c r="E57">
        <v>5</v>
      </c>
      <c r="F57" t="s">
        <v>640</v>
      </c>
      <c r="G57">
        <v>800</v>
      </c>
      <c r="J57" s="2">
        <v>5</v>
      </c>
      <c r="K57" s="3">
        <f t="shared" si="0"/>
        <v>4000</v>
      </c>
      <c r="L57" t="b">
        <f t="shared" si="1"/>
        <v>1</v>
      </c>
    </row>
    <row r="58" spans="1:12" x14ac:dyDescent="0.25">
      <c r="A58" t="s">
        <v>641</v>
      </c>
      <c r="C58" t="s">
        <v>545</v>
      </c>
      <c r="D58" t="s">
        <v>546</v>
      </c>
      <c r="E58">
        <v>5</v>
      </c>
      <c r="F58" t="s">
        <v>642</v>
      </c>
      <c r="G58">
        <v>1250</v>
      </c>
      <c r="I58">
        <v>28</v>
      </c>
      <c r="J58" s="2">
        <v>49</v>
      </c>
      <c r="K58" s="3">
        <f t="shared" si="0"/>
        <v>61250</v>
      </c>
      <c r="L58" t="b">
        <f t="shared" si="1"/>
        <v>1</v>
      </c>
    </row>
    <row r="59" spans="1:12" x14ac:dyDescent="0.25">
      <c r="A59" t="s">
        <v>643</v>
      </c>
      <c r="B59" t="s">
        <v>644</v>
      </c>
      <c r="C59" t="s">
        <v>532</v>
      </c>
      <c r="D59" t="s">
        <v>565</v>
      </c>
      <c r="E59">
        <v>5</v>
      </c>
      <c r="F59" t="s">
        <v>566</v>
      </c>
      <c r="G59">
        <v>1450</v>
      </c>
      <c r="I59">
        <v>8</v>
      </c>
      <c r="J59" s="2">
        <v>4</v>
      </c>
      <c r="K59" s="3">
        <f t="shared" si="0"/>
        <v>5800</v>
      </c>
      <c r="L59" t="b">
        <f t="shared" si="1"/>
        <v>0</v>
      </c>
    </row>
    <row r="60" spans="1:12" x14ac:dyDescent="0.25">
      <c r="A60" t="s">
        <v>645</v>
      </c>
      <c r="C60" t="s">
        <v>563</v>
      </c>
      <c r="D60" t="s">
        <v>533</v>
      </c>
      <c r="E60">
        <v>6</v>
      </c>
      <c r="F60" t="s">
        <v>539</v>
      </c>
      <c r="G60">
        <v>100</v>
      </c>
      <c r="J60" s="2">
        <v>39</v>
      </c>
      <c r="K60" s="3">
        <f t="shared" si="0"/>
        <v>3900</v>
      </c>
      <c r="L60" t="b">
        <f t="shared" si="1"/>
        <v>0</v>
      </c>
    </row>
    <row r="61" spans="1:12" x14ac:dyDescent="0.25">
      <c r="A61" t="s">
        <v>646</v>
      </c>
      <c r="C61" t="s">
        <v>532</v>
      </c>
      <c r="D61" t="s">
        <v>533</v>
      </c>
      <c r="E61">
        <v>6</v>
      </c>
      <c r="F61" t="s">
        <v>647</v>
      </c>
      <c r="G61">
        <v>900</v>
      </c>
      <c r="J61" s="2">
        <v>77</v>
      </c>
      <c r="K61" s="3">
        <f t="shared" si="0"/>
        <v>69300</v>
      </c>
      <c r="L61" t="b">
        <f t="shared" si="1"/>
        <v>0</v>
      </c>
    </row>
    <row r="62" spans="1:12" x14ac:dyDescent="0.25">
      <c r="A62" t="s">
        <v>648</v>
      </c>
      <c r="C62" t="s">
        <v>532</v>
      </c>
      <c r="D62" t="s">
        <v>536</v>
      </c>
      <c r="E62">
        <v>5</v>
      </c>
      <c r="F62" t="s">
        <v>649</v>
      </c>
      <c r="G62">
        <v>800</v>
      </c>
      <c r="I62">
        <v>18</v>
      </c>
      <c r="J62" s="2">
        <v>32</v>
      </c>
      <c r="K62" s="3">
        <f t="shared" si="0"/>
        <v>25600</v>
      </c>
      <c r="L62" t="b">
        <f t="shared" si="1"/>
        <v>1</v>
      </c>
    </row>
    <row r="63" spans="1:12" x14ac:dyDescent="0.25">
      <c r="A63" t="s">
        <v>650</v>
      </c>
      <c r="C63" t="s">
        <v>563</v>
      </c>
      <c r="D63" t="s">
        <v>533</v>
      </c>
      <c r="E63">
        <v>6</v>
      </c>
      <c r="F63" t="s">
        <v>539</v>
      </c>
      <c r="G63">
        <v>100</v>
      </c>
      <c r="J63" s="2">
        <v>125</v>
      </c>
      <c r="K63" s="3">
        <f t="shared" si="0"/>
        <v>12500</v>
      </c>
      <c r="L63" t="b">
        <f t="shared" si="1"/>
        <v>0</v>
      </c>
    </row>
    <row r="64" spans="1:12" x14ac:dyDescent="0.25">
      <c r="A64" t="s">
        <v>651</v>
      </c>
      <c r="C64" t="s">
        <v>563</v>
      </c>
      <c r="D64" t="s">
        <v>533</v>
      </c>
      <c r="E64">
        <v>6</v>
      </c>
      <c r="F64" t="s">
        <v>539</v>
      </c>
      <c r="G64">
        <v>100</v>
      </c>
      <c r="J64" s="2">
        <v>198</v>
      </c>
      <c r="K64" s="3">
        <f t="shared" si="0"/>
        <v>19800</v>
      </c>
      <c r="L64" t="b">
        <f t="shared" si="1"/>
        <v>0</v>
      </c>
    </row>
    <row r="65" spans="1:12" x14ac:dyDescent="0.25">
      <c r="A65" t="s">
        <v>652</v>
      </c>
      <c r="C65" t="s">
        <v>545</v>
      </c>
      <c r="D65" t="s">
        <v>546</v>
      </c>
      <c r="E65">
        <v>4</v>
      </c>
      <c r="F65" t="s">
        <v>653</v>
      </c>
      <c r="G65">
        <v>700</v>
      </c>
      <c r="I65">
        <v>29</v>
      </c>
      <c r="J65" s="2">
        <v>132</v>
      </c>
      <c r="K65" s="3">
        <f t="shared" si="0"/>
        <v>92400</v>
      </c>
      <c r="L65" t="b">
        <f t="shared" si="1"/>
        <v>1</v>
      </c>
    </row>
    <row r="66" spans="1:12" x14ac:dyDescent="0.25">
      <c r="A66" t="s">
        <v>654</v>
      </c>
      <c r="C66" t="s">
        <v>545</v>
      </c>
      <c r="D66" t="s">
        <v>546</v>
      </c>
      <c r="E66">
        <v>6</v>
      </c>
      <c r="F66" t="s">
        <v>655</v>
      </c>
      <c r="G66">
        <v>500</v>
      </c>
      <c r="I66">
        <v>37</v>
      </c>
      <c r="J66" s="2">
        <v>154</v>
      </c>
      <c r="K66" s="3">
        <f t="shared" si="0"/>
        <v>77000</v>
      </c>
      <c r="L66" t="b">
        <f t="shared" si="1"/>
        <v>0</v>
      </c>
    </row>
    <row r="67" spans="1:12" x14ac:dyDescent="0.25">
      <c r="A67" t="s">
        <v>656</v>
      </c>
      <c r="C67" t="s">
        <v>563</v>
      </c>
      <c r="D67" t="s">
        <v>533</v>
      </c>
      <c r="E67">
        <v>6</v>
      </c>
      <c r="F67" t="s">
        <v>539</v>
      </c>
      <c r="G67">
        <v>100</v>
      </c>
      <c r="J67" s="2">
        <v>158</v>
      </c>
      <c r="K67" s="3">
        <f t="shared" ref="K67:K68" si="2">G67*J67</f>
        <v>15800</v>
      </c>
      <c r="L67" t="b">
        <f t="shared" ref="L67:L68" si="3">ISNUMBER(SEARCH($L$1,F67))</f>
        <v>0</v>
      </c>
    </row>
    <row r="68" spans="1:12" x14ac:dyDescent="0.25">
      <c r="A68" t="s">
        <v>527</v>
      </c>
      <c r="J68" s="2">
        <v>210</v>
      </c>
      <c r="K68" s="3">
        <f t="shared" si="2"/>
        <v>0</v>
      </c>
      <c r="L68" t="b">
        <f t="shared" si="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DogBreed</vt:lpstr>
      <vt:lpstr>Summary</vt:lpstr>
      <vt:lpstr>PivotChart</vt:lpstr>
      <vt:lpstr>CatBreed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John</cp:lastModifiedBy>
  <dcterms:created xsi:type="dcterms:W3CDTF">2021-10-12T11:18:43Z</dcterms:created>
  <dcterms:modified xsi:type="dcterms:W3CDTF">2021-10-20T10:09:48Z</dcterms:modified>
</cp:coreProperties>
</file>