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euille 1" sheetId="1" r:id="rId4"/>
  </sheets>
</workbook>
</file>

<file path=xl/sharedStrings.xml><?xml version="1.0" encoding="utf-8"?>
<sst xmlns="http://schemas.openxmlformats.org/spreadsheetml/2006/main" uniqueCount="24">
  <si>
    <t>Days since Feb 15</t>
  </si>
  <si>
    <t>Susceptible</t>
  </si>
  <si>
    <t>Infected</t>
  </si>
  <si>
    <t>Removed</t>
  </si>
  <si>
    <t>Total Cases</t>
  </si>
  <si>
    <t>New Cases</t>
  </si>
  <si>
    <t>Total Deaths</t>
  </si>
  <si>
    <t>New Deaths</t>
  </si>
  <si>
    <t>Total Recoveries</t>
  </si>
  <si>
    <t>New Recoveries</t>
  </si>
  <si>
    <t>Total Active Cases</t>
  </si>
  <si>
    <t>New Active Cases</t>
  </si>
  <si>
    <t>Days</t>
  </si>
  <si>
    <t>S</t>
  </si>
  <si>
    <t>I</t>
  </si>
  <si>
    <t>R</t>
  </si>
  <si>
    <t>cases_tot</t>
  </si>
  <si>
    <t>cases_new</t>
  </si>
  <si>
    <t>deaths_tot</t>
  </si>
  <si>
    <t>deaths_new</t>
  </si>
  <si>
    <t>recov_tot</t>
  </si>
  <si>
    <t>recov_new</t>
  </si>
  <si>
    <t>active_tot</t>
  </si>
  <si>
    <t>active_new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</si>
</sst>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0" fontId="3" fillId="3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4" borderId="5" applyNumberFormat="1" applyFont="1" applyFill="1" applyBorder="1" applyAlignment="1" applyProtection="0">
      <alignment vertical="top" wrapText="1"/>
    </xf>
    <xf numFmtId="0" fontId="3" fillId="3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4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56"/>
  <sheetViews>
    <sheetView workbookViewId="0" showGridLines="0" defaultGridColor="1"/>
  </sheetViews>
  <sheetFormatPr defaultColWidth="16.3333" defaultRowHeight="19.9" customHeight="1" outlineLevelRow="0" outlineLevelCol="0"/>
  <cols>
    <col min="1" max="12" width="16.3516" style="1" customWidth="1"/>
    <col min="13" max="16384" width="16.3516" style="1" customWidth="1"/>
  </cols>
  <sheetData>
    <row r="1" ht="20.0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</row>
    <row r="2" ht="20.25" customHeight="1">
      <c r="A2" t="s" s="3">
        <v>12</v>
      </c>
      <c r="B2" t="s" s="3">
        <v>13</v>
      </c>
      <c r="C2" t="s" s="3">
        <v>14</v>
      </c>
      <c r="D2" t="s" s="3">
        <v>15</v>
      </c>
      <c r="E2" t="s" s="3">
        <v>16</v>
      </c>
      <c r="F2" t="s" s="3">
        <v>17</v>
      </c>
      <c r="G2" t="s" s="3">
        <v>18</v>
      </c>
      <c r="H2" t="s" s="3">
        <v>19</v>
      </c>
      <c r="I2" t="s" s="3">
        <v>20</v>
      </c>
      <c r="J2" t="s" s="3">
        <v>21</v>
      </c>
      <c r="K2" t="s" s="3">
        <v>22</v>
      </c>
      <c r="L2" t="s" s="3">
        <v>23</v>
      </c>
    </row>
    <row r="3" ht="20.25" customHeight="1">
      <c r="A3" s="4">
        <f>1</f>
        <v>1</v>
      </c>
      <c r="B3" s="5">
        <f>1-E3/67000000</f>
        <v>0.999999820895522</v>
      </c>
      <c r="C3" s="6">
        <f>K3/67000000</f>
        <v>1.04477611940299e-07</v>
      </c>
      <c r="D3" s="6">
        <f>(G3+I3)/67000000</f>
        <v>1.49253731343284e-08</v>
      </c>
      <c r="E3" s="6">
        <v>12</v>
      </c>
      <c r="F3" s="6">
        <f t="shared" si="4" ref="F3:L3">0</f>
        <v>0</v>
      </c>
      <c r="G3" s="6">
        <v>1</v>
      </c>
      <c r="H3" s="6">
        <f t="shared" si="4"/>
        <v>0</v>
      </c>
      <c r="I3" s="6">
        <f t="shared" si="4"/>
        <v>0</v>
      </c>
      <c r="J3" s="6">
        <v>0</v>
      </c>
      <c r="K3" s="6">
        <v>7</v>
      </c>
      <c r="L3" s="6">
        <f t="shared" si="4"/>
        <v>0</v>
      </c>
    </row>
    <row r="4" ht="20.05" customHeight="1">
      <c r="A4" s="7">
        <f>$A3+1</f>
        <v>2</v>
      </c>
      <c r="B4" s="8">
        <f>1-E4/67000000</f>
        <v>0.999999820895522</v>
      </c>
      <c r="C4" s="9">
        <f>K4/67000000</f>
        <v>8.95522388059701e-08</v>
      </c>
      <c r="D4" s="9">
        <f>(G4+I4)/67000000</f>
        <v>1.49253731343284e-08</v>
      </c>
      <c r="E4" s="9">
        <v>12</v>
      </c>
      <c r="F4" s="9">
        <f>E4-E3</f>
        <v>0</v>
      </c>
      <c r="G4" s="9">
        <v>1</v>
      </c>
      <c r="H4" s="9">
        <f>G4-G3</f>
        <v>0</v>
      </c>
      <c r="I4" s="9">
        <f>I3+J4</f>
        <v>0</v>
      </c>
      <c r="J4" s="9">
        <v>0</v>
      </c>
      <c r="K4" s="9">
        <v>6</v>
      </c>
      <c r="L4" s="9">
        <f>K4-K3</f>
        <v>-1</v>
      </c>
    </row>
    <row r="5" ht="20.05" customHeight="1">
      <c r="A5" s="7">
        <f>$A4+1</f>
        <v>3</v>
      </c>
      <c r="B5" s="8">
        <f>1-E5/67000000</f>
        <v>0.999999820895522</v>
      </c>
      <c r="C5" s="9">
        <f>K5/67000000</f>
        <v>5.97014925373134e-08</v>
      </c>
      <c r="D5" s="9">
        <f>(G5+I5)/67000000</f>
        <v>1.49253731343284e-08</v>
      </c>
      <c r="E5" s="9">
        <v>12</v>
      </c>
      <c r="F5" s="9">
        <f>E5-E4</f>
        <v>0</v>
      </c>
      <c r="G5" s="9">
        <v>1</v>
      </c>
      <c r="H5" s="9">
        <f>G5-G4</f>
        <v>0</v>
      </c>
      <c r="I5" s="9">
        <f>I4+J5</f>
        <v>0</v>
      </c>
      <c r="J5" s="9">
        <v>0</v>
      </c>
      <c r="K5" s="9">
        <v>4</v>
      </c>
      <c r="L5" s="9">
        <f>K5-K4</f>
        <v>-2</v>
      </c>
    </row>
    <row r="6" ht="20.05" customHeight="1">
      <c r="A6" s="7">
        <f>$A5+1</f>
        <v>4</v>
      </c>
      <c r="B6" s="8">
        <f>1-E6/67000000</f>
        <v>0.999999820895522</v>
      </c>
      <c r="C6" s="9">
        <f>K6/67000000</f>
        <v>5.97014925373134e-08</v>
      </c>
      <c r="D6" s="9">
        <f>(G6+I6)/67000000</f>
        <v>1.49253731343284e-08</v>
      </c>
      <c r="E6" s="9">
        <v>12</v>
      </c>
      <c r="F6" s="9">
        <f>E6-E5</f>
        <v>0</v>
      </c>
      <c r="G6" s="9">
        <v>1</v>
      </c>
      <c r="H6" s="9">
        <f>G6-G5</f>
        <v>0</v>
      </c>
      <c r="I6" s="9">
        <f>I5+J6</f>
        <v>0</v>
      </c>
      <c r="J6" s="9">
        <v>0</v>
      </c>
      <c r="K6" s="9">
        <v>4</v>
      </c>
      <c r="L6" s="9">
        <f>K6-K5</f>
        <v>0</v>
      </c>
    </row>
    <row r="7" ht="20.05" customHeight="1">
      <c r="A7" s="7">
        <f>$A6+1</f>
        <v>5</v>
      </c>
      <c r="B7" s="8">
        <f>1-E7/67000000</f>
        <v>0.999999820895522</v>
      </c>
      <c r="C7" s="9">
        <f>K7/67000000</f>
        <v>5.97014925373134e-08</v>
      </c>
      <c r="D7" s="9">
        <f>(G7+I7)/67000000</f>
        <v>1.49253731343284e-08</v>
      </c>
      <c r="E7" s="9">
        <v>12</v>
      </c>
      <c r="F7" s="9">
        <f>E7-E6</f>
        <v>0</v>
      </c>
      <c r="G7" s="9">
        <v>1</v>
      </c>
      <c r="H7" s="9">
        <f>G7-G6</f>
        <v>0</v>
      </c>
      <c r="I7" s="9">
        <f>I6+J7</f>
        <v>0</v>
      </c>
      <c r="J7" s="9">
        <v>0</v>
      </c>
      <c r="K7" s="9">
        <v>4</v>
      </c>
      <c r="L7" s="9">
        <f>K7-K6</f>
        <v>0</v>
      </c>
    </row>
    <row r="8" ht="20.05" customHeight="1">
      <c r="A8" s="7">
        <f>$A7+1</f>
        <v>6</v>
      </c>
      <c r="B8" s="8">
        <f>1-E8/67000000</f>
        <v>0.999999820895522</v>
      </c>
      <c r="C8" s="9">
        <f>K8/67000000</f>
        <v>5.97014925373134e-08</v>
      </c>
      <c r="D8" s="9">
        <f>(G8+I8)/67000000</f>
        <v>1.49253731343284e-08</v>
      </c>
      <c r="E8" s="9">
        <v>12</v>
      </c>
      <c r="F8" s="9">
        <f>E8-E7</f>
        <v>0</v>
      </c>
      <c r="G8" s="9">
        <v>1</v>
      </c>
      <c r="H8" s="9">
        <f>G8-G7</f>
        <v>0</v>
      </c>
      <c r="I8" s="9">
        <f>I7+J8</f>
        <v>0</v>
      </c>
      <c r="J8" s="9">
        <v>0</v>
      </c>
      <c r="K8" s="9">
        <v>4</v>
      </c>
      <c r="L8" s="9">
        <f>K8-K7</f>
        <v>0</v>
      </c>
    </row>
    <row r="9" ht="20.05" customHeight="1">
      <c r="A9" s="7">
        <f>$A8+1</f>
        <v>7</v>
      </c>
      <c r="B9" s="8">
        <f>1-E9/67000000</f>
        <v>0.999999820895522</v>
      </c>
      <c r="C9" s="9">
        <f>K9/67000000</f>
        <v>1.49253731343284e-08</v>
      </c>
      <c r="D9" s="9">
        <f>(G9+I9)/67000000</f>
        <v>1.49253731343284e-08</v>
      </c>
      <c r="E9" s="9">
        <v>12</v>
      </c>
      <c r="F9" s="9">
        <f>E9-E8</f>
        <v>0</v>
      </c>
      <c r="G9" s="9">
        <v>1</v>
      </c>
      <c r="H9" s="9">
        <f>G9-G8</f>
        <v>0</v>
      </c>
      <c r="I9" s="9">
        <f>I8+J9</f>
        <v>0</v>
      </c>
      <c r="J9" s="9">
        <v>0</v>
      </c>
      <c r="K9" s="9">
        <v>1</v>
      </c>
      <c r="L9" s="9">
        <f>K9-K8</f>
        <v>-3</v>
      </c>
    </row>
    <row r="10" ht="20.05" customHeight="1">
      <c r="A10" s="7">
        <f>$A9+1</f>
        <v>8</v>
      </c>
      <c r="B10" s="8">
        <f>1-E10/67000000</f>
        <v>0.999999820895522</v>
      </c>
      <c r="C10" s="9">
        <f>K10/67000000</f>
        <v>1.49253731343284e-08</v>
      </c>
      <c r="D10" s="9">
        <f>(G10+I10)/67000000</f>
        <v>1.49253731343284e-08</v>
      </c>
      <c r="E10" s="9">
        <v>12</v>
      </c>
      <c r="F10" s="9">
        <f>E10-E9</f>
        <v>0</v>
      </c>
      <c r="G10" s="9">
        <v>1</v>
      </c>
      <c r="H10" s="9">
        <f>G10-G9</f>
        <v>0</v>
      </c>
      <c r="I10" s="9">
        <f>I9+J10</f>
        <v>0</v>
      </c>
      <c r="J10" s="9">
        <v>0</v>
      </c>
      <c r="K10" s="9">
        <v>1</v>
      </c>
      <c r="L10" s="9">
        <f>K10-K9</f>
        <v>0</v>
      </c>
    </row>
    <row r="11" ht="20.05" customHeight="1">
      <c r="A11" s="7">
        <f>$A10+1</f>
        <v>9</v>
      </c>
      <c r="B11" s="8">
        <f>1-E11/67000000</f>
        <v>0.999999820895522</v>
      </c>
      <c r="C11" s="9">
        <f>K11/67000000</f>
        <v>0</v>
      </c>
      <c r="D11" s="9">
        <f>(G11+I11)/67000000</f>
        <v>1.49253731343284e-08</v>
      </c>
      <c r="E11" s="9">
        <v>12</v>
      </c>
      <c r="F11" s="9">
        <f>E11-E10</f>
        <v>0</v>
      </c>
      <c r="G11" s="9">
        <v>1</v>
      </c>
      <c r="H11" s="9">
        <f>G11-G10</f>
        <v>0</v>
      </c>
      <c r="I11" s="9">
        <f>I10+J11</f>
        <v>0</v>
      </c>
      <c r="J11" s="9">
        <v>0</v>
      </c>
      <c r="K11" s="9">
        <v>0</v>
      </c>
      <c r="L11" s="9">
        <f>K11-K10</f>
        <v>-1</v>
      </c>
    </row>
    <row r="12" ht="20.05" customHeight="1">
      <c r="A12" s="7">
        <f>$A11+1</f>
        <v>10</v>
      </c>
      <c r="B12" s="8">
        <f>1-E12/67000000</f>
        <v>0.999999791044776</v>
      </c>
      <c r="C12" s="9">
        <f>K12/67000000</f>
        <v>2.98507462686567e-08</v>
      </c>
      <c r="D12" s="9">
        <f>(G12+I12)/67000000</f>
        <v>1.49253731343284e-08</v>
      </c>
      <c r="E12" s="9">
        <v>14</v>
      </c>
      <c r="F12" s="9">
        <f>E12-E11</f>
        <v>2</v>
      </c>
      <c r="G12" s="9">
        <v>1</v>
      </c>
      <c r="H12" s="9">
        <f>G12-G11</f>
        <v>0</v>
      </c>
      <c r="I12" s="9">
        <f>I11+J12</f>
        <v>0</v>
      </c>
      <c r="J12" s="9">
        <v>0</v>
      </c>
      <c r="K12" s="9">
        <v>2</v>
      </c>
      <c r="L12" s="9">
        <f>K12-K11</f>
        <v>2</v>
      </c>
    </row>
    <row r="13" ht="20.05" customHeight="1">
      <c r="A13" s="7">
        <f>$A12+1</f>
        <v>11</v>
      </c>
      <c r="B13" s="8">
        <f>1-E13/67000000</f>
        <v>0.999999731343284</v>
      </c>
      <c r="C13" s="9">
        <f>K13/67000000</f>
        <v>7.46268656716418e-08</v>
      </c>
      <c r="D13" s="9">
        <f>(G13+I13)/67000000</f>
        <v>2.98507462686567e-08</v>
      </c>
      <c r="E13" s="9">
        <v>18</v>
      </c>
      <c r="F13" s="9">
        <f>E13-E12</f>
        <v>4</v>
      </c>
      <c r="G13" s="9">
        <v>2</v>
      </c>
      <c r="H13" s="9">
        <f>G13-G12</f>
        <v>1</v>
      </c>
      <c r="I13" s="9">
        <f>I12+J13</f>
        <v>0</v>
      </c>
      <c r="J13" s="9">
        <v>0</v>
      </c>
      <c r="K13" s="9">
        <v>5</v>
      </c>
      <c r="L13" s="9">
        <f>K13-K12</f>
        <v>3</v>
      </c>
    </row>
    <row r="14" ht="20.05" customHeight="1">
      <c r="A14" s="7">
        <f>$A13+1</f>
        <v>12</v>
      </c>
      <c r="B14" s="8">
        <f>1-E14/67000000</f>
        <v>0.999999432835821</v>
      </c>
      <c r="C14" s="9">
        <f>K14/67000000</f>
        <v>3.73134328358209e-07</v>
      </c>
      <c r="D14" s="9">
        <f>(G14+I14)/67000000</f>
        <v>2.98507462686567e-08</v>
      </c>
      <c r="E14" s="9">
        <v>38</v>
      </c>
      <c r="F14" s="9">
        <f>E14-E13</f>
        <v>20</v>
      </c>
      <c r="G14" s="9">
        <v>2</v>
      </c>
      <c r="H14" s="9">
        <f>G14-G13</f>
        <v>0</v>
      </c>
      <c r="I14" s="9">
        <f>I13+J14</f>
        <v>0</v>
      </c>
      <c r="J14" s="9">
        <v>0</v>
      </c>
      <c r="K14" s="9">
        <v>25</v>
      </c>
      <c r="L14" s="9">
        <f>K14-K13</f>
        <v>20</v>
      </c>
    </row>
    <row r="15" ht="20.05" customHeight="1">
      <c r="A15" s="7">
        <f>$A14+1</f>
        <v>13</v>
      </c>
      <c r="B15" s="8">
        <f>1-E15/67000000</f>
        <v>0.999999149253731</v>
      </c>
      <c r="C15" s="9">
        <f>K15/67000000</f>
        <v>6.56716417910448e-07</v>
      </c>
      <c r="D15" s="9">
        <f>(G15+I15)/67000000</f>
        <v>2.98507462686567e-08</v>
      </c>
      <c r="E15" s="9">
        <v>57</v>
      </c>
      <c r="F15" s="9">
        <f>E15-E14</f>
        <v>19</v>
      </c>
      <c r="G15" s="9">
        <v>2</v>
      </c>
      <c r="H15" s="9">
        <f>G15-G14</f>
        <v>0</v>
      </c>
      <c r="I15" s="9">
        <f>I14+J15</f>
        <v>0</v>
      </c>
      <c r="J15" s="9">
        <v>0</v>
      </c>
      <c r="K15" s="9">
        <v>44</v>
      </c>
      <c r="L15" s="9">
        <f>K15-K14</f>
        <v>19</v>
      </c>
    </row>
    <row r="16" ht="20.05" customHeight="1">
      <c r="A16" s="7">
        <f>$A15+1</f>
        <v>14</v>
      </c>
      <c r="B16" s="8">
        <f>1-E16/67000000</f>
        <v>0.999998507462687</v>
      </c>
      <c r="C16" s="9">
        <f>K16/67000000</f>
        <v>1.28358208955224e-06</v>
      </c>
      <c r="D16" s="9">
        <f>(G16+I16)/67000000</f>
        <v>2.98507462686567e-08</v>
      </c>
      <c r="E16" s="9">
        <v>100</v>
      </c>
      <c r="F16" s="9">
        <f>E16-E15</f>
        <v>43</v>
      </c>
      <c r="G16" s="9">
        <v>2</v>
      </c>
      <c r="H16" s="9">
        <f>G16-G15</f>
        <v>0</v>
      </c>
      <c r="I16" s="9">
        <f>I15+J16</f>
        <v>0</v>
      </c>
      <c r="J16" s="9">
        <v>0</v>
      </c>
      <c r="K16" s="9">
        <v>86</v>
      </c>
      <c r="L16" s="9">
        <f>K16-K15</f>
        <v>42</v>
      </c>
    </row>
    <row r="17" ht="20.05" customHeight="1">
      <c r="A17" s="7">
        <f>$A16+1</f>
        <v>15</v>
      </c>
      <c r="B17" s="8">
        <f>1-E17/67000000</f>
        <v>0.999998059701493</v>
      </c>
      <c r="C17" s="9">
        <f>K17/67000000</f>
        <v>1.73134328358209e-06</v>
      </c>
      <c r="D17" s="9">
        <f>(G17+I17)/67000000</f>
        <v>2.98507462686567e-08</v>
      </c>
      <c r="E17" s="9">
        <v>130</v>
      </c>
      <c r="F17" s="9">
        <f>E17-E16</f>
        <v>30</v>
      </c>
      <c r="G17" s="9">
        <v>2</v>
      </c>
      <c r="H17" s="9">
        <f>G17-G16</f>
        <v>0</v>
      </c>
      <c r="I17" s="9">
        <f>I16+J17</f>
        <v>0</v>
      </c>
      <c r="J17" s="9">
        <v>0</v>
      </c>
      <c r="K17" s="9">
        <v>116</v>
      </c>
      <c r="L17" s="9">
        <f>K17-K16</f>
        <v>30</v>
      </c>
    </row>
    <row r="18" ht="20.05" customHeight="1">
      <c r="A18" s="7">
        <f>$A17+1</f>
        <v>16</v>
      </c>
      <c r="B18" s="8">
        <f>1-E18/67000000</f>
        <v>0.999997149253731</v>
      </c>
      <c r="C18" s="9">
        <f>K18/67000000</f>
        <v>2.62686567164179e-06</v>
      </c>
      <c r="D18" s="9">
        <f>(G18+I18)/67000000</f>
        <v>4.47761194029851e-08</v>
      </c>
      <c r="E18" s="9">
        <v>191</v>
      </c>
      <c r="F18" s="9">
        <f>E18-E17</f>
        <v>61</v>
      </c>
      <c r="G18" s="9">
        <v>3</v>
      </c>
      <c r="H18" s="9">
        <f>G18-G17</f>
        <v>1</v>
      </c>
      <c r="I18" s="9">
        <f>I17+J18</f>
        <v>0</v>
      </c>
      <c r="J18" s="9">
        <v>0</v>
      </c>
      <c r="K18" s="9">
        <v>176</v>
      </c>
      <c r="L18" s="9">
        <f>K18-K17</f>
        <v>60</v>
      </c>
    </row>
    <row r="19" ht="20.05" customHeight="1">
      <c r="A19" s="7">
        <f>$A18+1</f>
        <v>17</v>
      </c>
      <c r="B19" s="8">
        <f>1-E19/67000000</f>
        <v>0.999996835820896</v>
      </c>
      <c r="C19" s="9">
        <f>K19/67000000</f>
        <v>2.92537313432836e-06</v>
      </c>
      <c r="D19" s="9">
        <f>(G19+I19)/67000000</f>
        <v>5.97014925373134e-08</v>
      </c>
      <c r="E19" s="9">
        <v>212</v>
      </c>
      <c r="F19" s="9">
        <f>E19-E18</f>
        <v>21</v>
      </c>
      <c r="G19" s="9">
        <v>4</v>
      </c>
      <c r="H19" s="9">
        <f>G19-G18</f>
        <v>1</v>
      </c>
      <c r="I19" s="9">
        <f>I18+J19</f>
        <v>0</v>
      </c>
      <c r="J19" s="9">
        <v>0</v>
      </c>
      <c r="K19" s="9">
        <v>196</v>
      </c>
      <c r="L19" s="9">
        <f>K19-K18</f>
        <v>20</v>
      </c>
    </row>
    <row r="20" ht="20.05" customHeight="1">
      <c r="A20" s="7">
        <f>$A19+1</f>
        <v>18</v>
      </c>
      <c r="B20" s="8">
        <f>1-E20/67000000</f>
        <v>0.9999957462686569</v>
      </c>
      <c r="C20" s="9">
        <f>K20/67000000</f>
        <v>4.01492537313433e-06</v>
      </c>
      <c r="D20" s="9">
        <f>(G20+I20)/67000000</f>
        <v>5.97014925373134e-08</v>
      </c>
      <c r="E20" s="9">
        <v>285</v>
      </c>
      <c r="F20" s="9">
        <f>E20-E19</f>
        <v>73</v>
      </c>
      <c r="G20" s="9">
        <v>4</v>
      </c>
      <c r="H20" s="9">
        <f>G20-G19</f>
        <v>0</v>
      </c>
      <c r="I20" s="9">
        <f>I19+J20</f>
        <v>0</v>
      </c>
      <c r="J20" s="9">
        <v>0</v>
      </c>
      <c r="K20" s="9">
        <v>269</v>
      </c>
      <c r="L20" s="9">
        <f>K20-K19</f>
        <v>73</v>
      </c>
    </row>
    <row r="21" ht="20.05" customHeight="1">
      <c r="A21" s="7">
        <f>$A20+1</f>
        <v>19</v>
      </c>
      <c r="B21" s="8">
        <f>1-E21/67000000</f>
        <v>0.999993686567164</v>
      </c>
      <c r="C21" s="9">
        <f>K21/67000000</f>
        <v>6.02985074626866e-06</v>
      </c>
      <c r="D21" s="9">
        <f>(G21+I21)/67000000</f>
        <v>1.04477611940299e-07</v>
      </c>
      <c r="E21" s="9">
        <v>423</v>
      </c>
      <c r="F21" s="9">
        <f>E21-E20</f>
        <v>138</v>
      </c>
      <c r="G21" s="9">
        <v>7</v>
      </c>
      <c r="H21" s="9">
        <f>G21-G20</f>
        <v>3</v>
      </c>
      <c r="I21" s="9">
        <f>I20+J21</f>
        <v>0</v>
      </c>
      <c r="J21" s="9">
        <v>0</v>
      </c>
      <c r="K21" s="9">
        <v>404</v>
      </c>
      <c r="L21" s="9">
        <f>K21-K20</f>
        <v>135</v>
      </c>
    </row>
    <row r="22" ht="20.05" customHeight="1">
      <c r="A22" s="7">
        <f>$A21+1</f>
        <v>20</v>
      </c>
      <c r="B22" s="8">
        <f>1-E22/67000000</f>
        <v>0.999990253731343</v>
      </c>
      <c r="C22" s="9">
        <f>K22/67000000</f>
        <v>9.432835820895519e-06</v>
      </c>
      <c r="D22" s="9">
        <f>(G22+I22)/67000000</f>
        <v>1.34328358208955e-07</v>
      </c>
      <c r="E22" s="9">
        <v>653</v>
      </c>
      <c r="F22" s="9">
        <f>E22-E21</f>
        <v>230</v>
      </c>
      <c r="G22" s="9">
        <v>9</v>
      </c>
      <c r="H22" s="9">
        <f>G22-G21</f>
        <v>2</v>
      </c>
      <c r="I22" s="9">
        <f>I21+J22</f>
        <v>0</v>
      </c>
      <c r="J22" s="9">
        <v>0</v>
      </c>
      <c r="K22" s="9">
        <v>632</v>
      </c>
      <c r="L22" s="9">
        <f>K22-K21</f>
        <v>228</v>
      </c>
    </row>
    <row r="23" ht="20.05" customHeight="1">
      <c r="A23" s="7">
        <f>$A22+1</f>
        <v>21</v>
      </c>
      <c r="B23" s="8">
        <f>1-E23/67000000</f>
        <v>0.999985835820896</v>
      </c>
      <c r="C23" s="9">
        <f>K23/67000000</f>
        <v>1.37462686567164e-05</v>
      </c>
      <c r="D23" s="9">
        <f>(G23+I23)/67000000</f>
        <v>2.38805970149254e-07</v>
      </c>
      <c r="E23" s="9">
        <v>949</v>
      </c>
      <c r="F23" s="9">
        <f>E23-E22</f>
        <v>296</v>
      </c>
      <c r="G23" s="9">
        <v>16</v>
      </c>
      <c r="H23" s="9">
        <f>G23-G22</f>
        <v>7</v>
      </c>
      <c r="I23" s="9">
        <f>I22+J23</f>
        <v>0</v>
      </c>
      <c r="J23" s="9">
        <v>0</v>
      </c>
      <c r="K23" s="9">
        <v>921</v>
      </c>
      <c r="L23" s="9">
        <f>K23-K22</f>
        <v>289</v>
      </c>
    </row>
    <row r="24" ht="20.05" customHeight="1">
      <c r="A24" s="7">
        <f>$A23+1</f>
        <v>22</v>
      </c>
      <c r="B24" s="8">
        <f>1-E24/67000000</f>
        <v>0.999981955223881</v>
      </c>
      <c r="C24" s="9">
        <f>K24/67000000</f>
        <v>1.75820895522388e-05</v>
      </c>
      <c r="D24" s="9">
        <f>(G24+I24)/67000000</f>
        <v>2.83582089552239e-07</v>
      </c>
      <c r="E24" s="9">
        <v>1209</v>
      </c>
      <c r="F24" s="9">
        <f>E24-E23</f>
        <v>260</v>
      </c>
      <c r="G24" s="9">
        <v>19</v>
      </c>
      <c r="H24" s="9">
        <f>G24-G23</f>
        <v>3</v>
      </c>
      <c r="I24" s="9">
        <f>I23+J24</f>
        <v>0</v>
      </c>
      <c r="J24" s="9">
        <v>0</v>
      </c>
      <c r="K24" s="9">
        <v>1178</v>
      </c>
      <c r="L24" s="9">
        <f>K24-K23</f>
        <v>257</v>
      </c>
    </row>
    <row r="25" ht="20.05" customHeight="1">
      <c r="A25" s="7">
        <f>$A24+1</f>
        <v>23</v>
      </c>
      <c r="B25" s="8">
        <f>1-E25/67000000</f>
        <v>0.999978925373134</v>
      </c>
      <c r="C25" s="9">
        <f>K25/67000000</f>
        <v>2.04477611940299e-05</v>
      </c>
      <c r="D25" s="9">
        <f>(G25+I25)/67000000</f>
        <v>4.47761194029851e-07</v>
      </c>
      <c r="E25" s="9">
        <v>1412</v>
      </c>
      <c r="F25" s="9">
        <f>E25-E24</f>
        <v>203</v>
      </c>
      <c r="G25" s="9">
        <v>30</v>
      </c>
      <c r="H25" s="9">
        <f>G25-G24</f>
        <v>11</v>
      </c>
      <c r="I25" s="9">
        <f>I24+J25</f>
        <v>0</v>
      </c>
      <c r="J25" s="9">
        <v>0</v>
      </c>
      <c r="K25" s="9">
        <v>1370</v>
      </c>
      <c r="L25" s="9">
        <f>K25-K24</f>
        <v>192</v>
      </c>
    </row>
    <row r="26" ht="20.05" customHeight="1">
      <c r="A26" s="7">
        <f>$A25+1</f>
        <v>24</v>
      </c>
      <c r="B26" s="8">
        <f>1-E26/67000000</f>
        <v>0.999973373134328</v>
      </c>
      <c r="C26" s="9">
        <f>K26/67000000</f>
        <v>2.5955223880597e-05</v>
      </c>
      <c r="D26" s="9">
        <f>(G26+I26)/67000000</f>
        <v>4.92537313432836e-07</v>
      </c>
      <c r="E26" s="9">
        <v>1784</v>
      </c>
      <c r="F26" s="9">
        <f>E26-E25</f>
        <v>372</v>
      </c>
      <c r="G26" s="9">
        <v>33</v>
      </c>
      <c r="H26" s="9">
        <f>G26-G25</f>
        <v>3</v>
      </c>
      <c r="I26" s="9">
        <f>I25+J26</f>
        <v>0</v>
      </c>
      <c r="J26" s="9">
        <v>0</v>
      </c>
      <c r="K26" s="9">
        <v>1739</v>
      </c>
      <c r="L26" s="9">
        <f>K26-K25</f>
        <v>369</v>
      </c>
    </row>
    <row r="27" ht="20.05" customHeight="1">
      <c r="A27" s="7">
        <f>$A26+1</f>
        <v>25</v>
      </c>
      <c r="B27" s="8">
        <f>1-E27/67000000</f>
        <v>0.999965955223881</v>
      </c>
      <c r="C27" s="9">
        <f>K27/67000000</f>
        <v>3.31492537313433e-05</v>
      </c>
      <c r="D27" s="9">
        <f>(G27+I27)/67000000</f>
        <v>7.16417910447761e-07</v>
      </c>
      <c r="E27" s="9">
        <v>2281</v>
      </c>
      <c r="F27" s="9">
        <f>E27-E26</f>
        <v>497</v>
      </c>
      <c r="G27" s="9">
        <v>48</v>
      </c>
      <c r="H27" s="9">
        <f>G27-G26</f>
        <v>15</v>
      </c>
      <c r="I27" s="9">
        <f>I26+J27</f>
        <v>0</v>
      </c>
      <c r="J27" s="9">
        <v>0</v>
      </c>
      <c r="K27" s="9">
        <v>2221</v>
      </c>
      <c r="L27" s="9">
        <f>K27-K26</f>
        <v>482</v>
      </c>
    </row>
    <row r="28" ht="20.05" customHeight="1">
      <c r="A28" s="7">
        <f>$A27+1</f>
        <v>26</v>
      </c>
      <c r="B28" s="8">
        <f>1-E28/67000000</f>
        <v>0.999957074626866</v>
      </c>
      <c r="C28" s="9">
        <f>K28/67000000</f>
        <v>4.18358208955224e-05</v>
      </c>
      <c r="D28" s="9">
        <f>(G28+I28)/67000000</f>
        <v>9.1044776119403e-07</v>
      </c>
      <c r="E28" s="9">
        <v>2876</v>
      </c>
      <c r="F28" s="9">
        <f>E28-E27</f>
        <v>595</v>
      </c>
      <c r="G28" s="9">
        <v>61</v>
      </c>
      <c r="H28" s="9">
        <f>G28-G27</f>
        <v>13</v>
      </c>
      <c r="I28" s="9">
        <f>I27+J28</f>
        <v>0</v>
      </c>
      <c r="J28" s="9">
        <v>0</v>
      </c>
      <c r="K28" s="9">
        <v>2803</v>
      </c>
      <c r="L28" s="9">
        <f>K28-K27</f>
        <v>582</v>
      </c>
    </row>
    <row r="29" ht="20.05" customHeight="1">
      <c r="A29" s="7">
        <f>$A28+1</f>
        <v>27</v>
      </c>
      <c r="B29" s="8">
        <f>1-E29/67000000</f>
        <v>0.999945358208955</v>
      </c>
      <c r="C29" s="9">
        <f>K29/67000000</f>
        <v>5.32835820895522e-05</v>
      </c>
      <c r="D29" s="9">
        <f>(G29+I29)/67000000</f>
        <v>1.17910447761194e-06</v>
      </c>
      <c r="E29" s="9">
        <v>3661</v>
      </c>
      <c r="F29" s="9">
        <f>E29-E28</f>
        <v>785</v>
      </c>
      <c r="G29" s="9">
        <v>79</v>
      </c>
      <c r="H29" s="9">
        <f>G29-G28</f>
        <v>18</v>
      </c>
      <c r="I29" s="9">
        <f>I28+J29</f>
        <v>0</v>
      </c>
      <c r="J29" s="9">
        <v>0</v>
      </c>
      <c r="K29" s="9">
        <v>3570</v>
      </c>
      <c r="L29" s="9">
        <f>K29-K28</f>
        <v>767</v>
      </c>
    </row>
    <row r="30" ht="20.05" customHeight="1">
      <c r="A30" s="7">
        <f>$A29+1</f>
        <v>28</v>
      </c>
      <c r="B30" s="8">
        <f>1-E30/67000000</f>
        <v>0.999932850746269</v>
      </c>
      <c r="C30" s="9">
        <f>K30/67000000</f>
        <v>6.561194029850751e-05</v>
      </c>
      <c r="D30" s="9">
        <f>(G30+I30)/67000000</f>
        <v>1.35820895522388e-06</v>
      </c>
      <c r="E30" s="9">
        <v>4499</v>
      </c>
      <c r="F30" s="9">
        <f>E30-E29</f>
        <v>838</v>
      </c>
      <c r="G30" s="9">
        <v>91</v>
      </c>
      <c r="H30" s="9">
        <f>G30-G29</f>
        <v>12</v>
      </c>
      <c r="I30" s="9">
        <f>I29+J30</f>
        <v>0</v>
      </c>
      <c r="J30" s="9">
        <v>0</v>
      </c>
      <c r="K30" s="9">
        <v>4396</v>
      </c>
      <c r="L30" s="9">
        <f>K30-K29</f>
        <v>826</v>
      </c>
    </row>
    <row r="31" ht="20.05" customHeight="1">
      <c r="A31" s="7">
        <f>$A30+1</f>
        <v>29</v>
      </c>
      <c r="B31" s="8">
        <f>1-E31/67000000</f>
        <v>0.999919059701493</v>
      </c>
      <c r="C31" s="9">
        <f>K31/67000000</f>
        <v>7.8865671641791e-05</v>
      </c>
      <c r="D31" s="9">
        <f>(G31+I31)/67000000</f>
        <v>1.8955223880597e-06</v>
      </c>
      <c r="E31" s="9">
        <v>5423</v>
      </c>
      <c r="F31" s="9">
        <f>E31-E30</f>
        <v>924</v>
      </c>
      <c r="G31" s="9">
        <v>127</v>
      </c>
      <c r="H31" s="9">
        <f>G31-G30</f>
        <v>36</v>
      </c>
      <c r="I31" s="9">
        <f>I30+J31</f>
        <v>0</v>
      </c>
      <c r="J31" s="9">
        <v>0</v>
      </c>
      <c r="K31" s="9">
        <v>5284</v>
      </c>
      <c r="L31" s="9">
        <f>K31-K30</f>
        <v>888</v>
      </c>
    </row>
    <row r="32" ht="20.05" customHeight="1">
      <c r="A32" s="7">
        <f>$A31+1</f>
        <v>30</v>
      </c>
      <c r="B32" s="8">
        <f>1-E32/67000000</f>
        <v>0.999901</v>
      </c>
      <c r="C32" s="9">
        <f>K32/67000000</f>
        <v>9.66119402985075e-05</v>
      </c>
      <c r="D32" s="9">
        <f>(G32+I32)/67000000</f>
        <v>2.2089552238806e-06</v>
      </c>
      <c r="E32" s="9">
        <v>6633</v>
      </c>
      <c r="F32" s="9">
        <f>E32-E31</f>
        <v>1210</v>
      </c>
      <c r="G32" s="9">
        <v>148</v>
      </c>
      <c r="H32" s="9">
        <f>G32-G31</f>
        <v>21</v>
      </c>
      <c r="I32" s="9">
        <f>I31+J32</f>
        <v>0</v>
      </c>
      <c r="J32" s="9">
        <v>0</v>
      </c>
      <c r="K32" s="9">
        <v>6473</v>
      </c>
      <c r="L32" s="9">
        <f>K32-K31</f>
        <v>1189</v>
      </c>
    </row>
    <row r="33" ht="20.05" customHeight="1">
      <c r="A33" s="7">
        <f>$A32+1</f>
        <v>31</v>
      </c>
      <c r="B33" s="8">
        <f>1-E33/67000000</f>
        <v>0.999884626865672</v>
      </c>
      <c r="C33" s="9">
        <f>K33/67000000</f>
        <v>0.000103776119402985</v>
      </c>
      <c r="D33" s="9">
        <f>(G33+I33)/67000000</f>
        <v>1.14179104477612e-05</v>
      </c>
      <c r="E33" s="9">
        <v>7730</v>
      </c>
      <c r="F33" s="9">
        <f>E33-E32</f>
        <v>1097</v>
      </c>
      <c r="G33" s="9">
        <v>175</v>
      </c>
      <c r="H33" s="9">
        <f>G33-G32</f>
        <v>27</v>
      </c>
      <c r="I33" s="9">
        <f>I32+J33</f>
        <v>590</v>
      </c>
      <c r="J33" s="9">
        <v>590</v>
      </c>
      <c r="K33" s="9">
        <v>6953</v>
      </c>
      <c r="L33" s="9">
        <f>K33-K32</f>
        <v>480</v>
      </c>
    </row>
    <row r="34" ht="20.05" customHeight="1">
      <c r="A34" s="7">
        <f>$A33+1</f>
        <v>32</v>
      </c>
      <c r="B34" s="8">
        <f>1-E34/67000000</f>
        <v>0.999863671641791</v>
      </c>
      <c r="C34" s="9">
        <f>K34/67000000</f>
        <v>0.000123402985074627</v>
      </c>
      <c r="D34" s="9">
        <f>(G34+I34)/67000000</f>
        <v>1.27462686567164e-05</v>
      </c>
      <c r="E34" s="9">
        <v>9134</v>
      </c>
      <c r="F34" s="9">
        <f>E34-E33</f>
        <v>1404</v>
      </c>
      <c r="G34" s="9">
        <v>264</v>
      </c>
      <c r="H34" s="9">
        <f>G34-G33</f>
        <v>89</v>
      </c>
      <c r="I34" s="9">
        <f>I33+J34</f>
        <v>590</v>
      </c>
      <c r="J34" s="9">
        <v>0</v>
      </c>
      <c r="K34" s="9">
        <v>8268</v>
      </c>
      <c r="L34" s="9">
        <f>K34-K33</f>
        <v>1315</v>
      </c>
    </row>
    <row r="35" ht="20.05" customHeight="1">
      <c r="A35" s="7">
        <f>$A34+1</f>
        <v>33</v>
      </c>
      <c r="B35" s="8">
        <f>1-E35/67000000</f>
        <v>0.9998358955223881</v>
      </c>
      <c r="C35" s="9">
        <f>K35/67000000</f>
        <v>0.000139223880597015</v>
      </c>
      <c r="D35" s="9">
        <f>(G35+I35)/67000000</f>
        <v>2.47014925373134e-05</v>
      </c>
      <c r="E35" s="9">
        <v>10995</v>
      </c>
      <c r="F35" s="9">
        <f>E35-E34</f>
        <v>1861</v>
      </c>
      <c r="G35" s="9">
        <v>372</v>
      </c>
      <c r="H35" s="9">
        <f>G35-G34</f>
        <v>108</v>
      </c>
      <c r="I35" s="9">
        <f>I34+J35</f>
        <v>1283</v>
      </c>
      <c r="J35" s="9">
        <v>693</v>
      </c>
      <c r="K35" s="9">
        <v>9328</v>
      </c>
      <c r="L35" s="9">
        <f>K35-K34</f>
        <v>1060</v>
      </c>
    </row>
    <row r="36" ht="20.05" customHeight="1">
      <c r="A36" s="7">
        <f>$A35+1</f>
        <v>34</v>
      </c>
      <c r="B36" s="8">
        <f>1-E36/67000000</f>
        <v>0.99981176119403</v>
      </c>
      <c r="C36" s="9">
        <f>K36/67000000</f>
        <v>0.000157835820895522</v>
      </c>
      <c r="D36" s="9">
        <f>(G36+I36)/67000000</f>
        <v>3.02238805970149e-05</v>
      </c>
      <c r="E36" s="9">
        <v>12612</v>
      </c>
      <c r="F36" s="9">
        <f>E36-E35</f>
        <v>1617</v>
      </c>
      <c r="G36" s="9">
        <v>450</v>
      </c>
      <c r="H36" s="9">
        <f>G36-G35</f>
        <v>78</v>
      </c>
      <c r="I36" s="9">
        <f>I35+J36</f>
        <v>1575</v>
      </c>
      <c r="J36" s="9">
        <v>292</v>
      </c>
      <c r="K36" s="9">
        <v>10575</v>
      </c>
      <c r="L36" s="9">
        <f>K36-K35</f>
        <v>1247</v>
      </c>
    </row>
    <row r="37" ht="20.05" customHeight="1">
      <c r="A37" s="7">
        <f>$A36+1</f>
        <v>35</v>
      </c>
      <c r="B37" s="8">
        <f>1-E37/67000000</f>
        <v>0.999784194029851</v>
      </c>
      <c r="C37" s="9">
        <f>K37/67000000</f>
        <v>0.000183731343283582</v>
      </c>
      <c r="D37" s="9">
        <f>(G37+I37)/67000000</f>
        <v>3.18955223880597e-05</v>
      </c>
      <c r="E37" s="9">
        <v>14459</v>
      </c>
      <c r="F37" s="9">
        <f>E37-E36</f>
        <v>1847</v>
      </c>
      <c r="G37" s="9">
        <v>562</v>
      </c>
      <c r="H37" s="9">
        <f>G37-G36</f>
        <v>112</v>
      </c>
      <c r="I37" s="9">
        <f>I36+J37</f>
        <v>1575</v>
      </c>
      <c r="J37" s="9">
        <v>0</v>
      </c>
      <c r="K37" s="9">
        <v>12310</v>
      </c>
      <c r="L37" s="9">
        <f>K37-K36</f>
        <v>1735</v>
      </c>
    </row>
    <row r="38" ht="20.05" customHeight="1">
      <c r="A38" s="7">
        <f>$A37+1</f>
        <v>36</v>
      </c>
      <c r="B38" s="8">
        <f>1-E38/67000000</f>
        <v>0.999760925373134</v>
      </c>
      <c r="C38" s="9">
        <f>K38/67000000</f>
        <v>0.000196179104477612</v>
      </c>
      <c r="D38" s="9">
        <f>(G38+I38)/67000000</f>
        <v>4.27164179104478e-05</v>
      </c>
      <c r="E38" s="9">
        <v>16018</v>
      </c>
      <c r="F38" s="9">
        <f>E38-E37</f>
        <v>1559</v>
      </c>
      <c r="G38" s="9">
        <v>674</v>
      </c>
      <c r="H38" s="9">
        <f>G38-G37</f>
        <v>112</v>
      </c>
      <c r="I38" s="9">
        <f>I37+J38</f>
        <v>2188</v>
      </c>
      <c r="J38" s="9">
        <v>613</v>
      </c>
      <c r="K38" s="9">
        <v>13144</v>
      </c>
      <c r="L38" s="9">
        <f>K38-K37</f>
        <v>834</v>
      </c>
    </row>
    <row r="39" ht="20.05" customHeight="1">
      <c r="A39" s="7">
        <f>$A38+1</f>
        <v>37</v>
      </c>
      <c r="B39" s="8">
        <f>1-E39/67000000</f>
        <v>0.999703641791045</v>
      </c>
      <c r="C39" s="9">
        <f>K39/67000000</f>
        <v>0.000250686567164179</v>
      </c>
      <c r="D39" s="9">
        <f>(G39+I39)/67000000</f>
        <v>4.54925373134328e-05</v>
      </c>
      <c r="E39" s="9">
        <v>19856</v>
      </c>
      <c r="F39" s="9">
        <f>E39-E38</f>
        <v>3838</v>
      </c>
      <c r="G39" s="9">
        <v>860</v>
      </c>
      <c r="H39" s="9">
        <f>G39-G38</f>
        <v>186</v>
      </c>
      <c r="I39" s="9">
        <f>I38+J39</f>
        <v>2188</v>
      </c>
      <c r="J39" s="9">
        <v>0</v>
      </c>
      <c r="K39" s="9">
        <v>16796</v>
      </c>
      <c r="L39" s="9">
        <f>K39-K38</f>
        <v>3652</v>
      </c>
    </row>
    <row r="40" ht="20.05" customHeight="1">
      <c r="A40" s="7">
        <f>$A39+1</f>
        <v>38</v>
      </c>
      <c r="B40" s="8">
        <f>1-E40/67000000</f>
        <v>0.999667104477612</v>
      </c>
      <c r="C40" s="9">
        <f>K40/67000000</f>
        <v>0.000267507462686567</v>
      </c>
      <c r="D40" s="9">
        <f>(G40+I40)/67000000</f>
        <v>6.52089552238806e-05</v>
      </c>
      <c r="E40" s="9">
        <v>22304</v>
      </c>
      <c r="F40" s="9">
        <f>E40-E39</f>
        <v>2448</v>
      </c>
      <c r="G40" s="9">
        <v>1100</v>
      </c>
      <c r="H40" s="9">
        <f>G40-G39</f>
        <v>240</v>
      </c>
      <c r="I40" s="9">
        <f>I39+J40</f>
        <v>3269</v>
      </c>
      <c r="J40" s="9">
        <v>1081</v>
      </c>
      <c r="K40" s="9">
        <v>17923</v>
      </c>
      <c r="L40" s="9">
        <f>K40-K39</f>
        <v>1127</v>
      </c>
    </row>
    <row r="41" ht="20.05" customHeight="1">
      <c r="A41" s="7">
        <f>$A40+1</f>
        <v>39</v>
      </c>
      <c r="B41" s="8">
        <f>1-E41/67000000</f>
        <v>0.999623388059701</v>
      </c>
      <c r="C41" s="9">
        <f>K41/67000000</f>
        <v>0.000298537313432836</v>
      </c>
      <c r="D41" s="9">
        <f>(G41+I41)/67000000</f>
        <v>7.78955223880597e-05</v>
      </c>
      <c r="E41" s="9">
        <v>25233</v>
      </c>
      <c r="F41" s="9">
        <f>E41-E40</f>
        <v>2929</v>
      </c>
      <c r="G41" s="9">
        <v>1331</v>
      </c>
      <c r="H41" s="9">
        <f>G41-G40</f>
        <v>231</v>
      </c>
      <c r="I41" s="9">
        <f>I40+J41</f>
        <v>3888</v>
      </c>
      <c r="J41" s="9">
        <v>619</v>
      </c>
      <c r="K41" s="9">
        <v>20002</v>
      </c>
      <c r="L41" s="9">
        <f>K41-K40</f>
        <v>2079</v>
      </c>
    </row>
    <row r="42" ht="20.05" customHeight="1">
      <c r="A42" s="7">
        <f>$A41+1</f>
        <v>40</v>
      </c>
      <c r="B42" s="8">
        <f>1-E42/67000000</f>
        <v>0.999564850746269</v>
      </c>
      <c r="C42" s="9">
        <f>K42/67000000</f>
        <v>0.000335985074626866</v>
      </c>
      <c r="D42" s="9">
        <f>(G42+I42)/67000000</f>
        <v>9.891044776119399e-05</v>
      </c>
      <c r="E42" s="9">
        <v>29155</v>
      </c>
      <c r="F42" s="9">
        <f>E42-E41</f>
        <v>3922</v>
      </c>
      <c r="G42" s="9">
        <v>1691</v>
      </c>
      <c r="H42" s="9">
        <f>G42-G41</f>
        <v>360</v>
      </c>
      <c r="I42" s="9">
        <f>I41+J42</f>
        <v>4936</v>
      </c>
      <c r="J42" s="9">
        <v>1048</v>
      </c>
      <c r="K42" s="9">
        <v>22511</v>
      </c>
      <c r="L42" s="9">
        <f>K42-K41</f>
        <v>2509</v>
      </c>
    </row>
    <row r="43" ht="20.05" customHeight="1">
      <c r="A43" s="7">
        <f>$A42+1</f>
        <v>41</v>
      </c>
      <c r="B43" s="8">
        <f>1-E43/67000000</f>
        <v>0.999508</v>
      </c>
      <c r="C43" s="9">
        <f>K43/67000000</f>
        <v>0.000377149253731343</v>
      </c>
      <c r="D43" s="9">
        <f>(G43+I43)/67000000</f>
        <v>0.000114671641791045</v>
      </c>
      <c r="E43" s="9">
        <v>32964</v>
      </c>
      <c r="F43" s="9">
        <f>E43-E42</f>
        <v>3809</v>
      </c>
      <c r="G43" s="9">
        <v>1995</v>
      </c>
      <c r="H43" s="9">
        <f>G43-G42</f>
        <v>304</v>
      </c>
      <c r="I43" s="9">
        <f>I42+J43</f>
        <v>5688</v>
      </c>
      <c r="J43" s="9">
        <v>752</v>
      </c>
      <c r="K43" s="9">
        <v>25269</v>
      </c>
      <c r="L43" s="9">
        <f>K43-K42</f>
        <v>2758</v>
      </c>
    </row>
    <row r="44" ht="20.05" customHeight="1">
      <c r="A44" s="7">
        <f>$A43+1</f>
        <v>42</v>
      </c>
      <c r="B44" s="8">
        <f>1-E44/67000000</f>
        <v>0.999439179104478</v>
      </c>
      <c r="C44" s="9">
        <f>K44/67000000</f>
        <v>0.000441208955223881</v>
      </c>
      <c r="D44" s="9">
        <f>(G44+I44)/67000000</f>
        <v>0.000119432835820896</v>
      </c>
      <c r="E44" s="9">
        <v>37575</v>
      </c>
      <c r="F44" s="9">
        <f>E44-E43</f>
        <v>4611</v>
      </c>
      <c r="G44" s="9">
        <v>2314</v>
      </c>
      <c r="H44" s="9">
        <f>G44-G43</f>
        <v>319</v>
      </c>
      <c r="I44" s="9">
        <f>I43+J44</f>
        <v>5688</v>
      </c>
      <c r="J44" s="9">
        <v>0</v>
      </c>
      <c r="K44" s="9">
        <v>29561</v>
      </c>
      <c r="L44" s="9">
        <f>K44-K43</f>
        <v>4292</v>
      </c>
    </row>
    <row r="45" ht="20.05" customHeight="1">
      <c r="A45" s="7">
        <f>$A44+1</f>
        <v>43</v>
      </c>
      <c r="B45" s="8">
        <f>1-E45/67000000</f>
        <v>0.999400388059701</v>
      </c>
      <c r="C45" s="9">
        <f>K45/67000000</f>
        <v>0.000453223880597015</v>
      </c>
      <c r="D45" s="9">
        <f>(G45+I45)/67000000</f>
        <v>0.000146208955223881</v>
      </c>
      <c r="E45" s="9">
        <v>40174</v>
      </c>
      <c r="F45" s="9">
        <f>E45-E44</f>
        <v>2599</v>
      </c>
      <c r="G45" s="9">
        <v>2606</v>
      </c>
      <c r="H45" s="9">
        <f>G45-G44</f>
        <v>292</v>
      </c>
      <c r="I45" s="9">
        <f>I44+J45</f>
        <v>7190</v>
      </c>
      <c r="J45" s="9">
        <v>1502</v>
      </c>
      <c r="K45" s="9">
        <v>30366</v>
      </c>
      <c r="L45" s="9">
        <f>K45-K44</f>
        <v>805</v>
      </c>
    </row>
    <row r="46" ht="20.05" customHeight="1">
      <c r="A46" s="7">
        <f>$A45+1</f>
        <v>44</v>
      </c>
      <c r="B46" s="8">
        <f>1-E46/67000000</f>
        <v>0.999335074626866</v>
      </c>
      <c r="C46" s="9">
        <f>K46/67000000</f>
        <v>0.000501477611940299</v>
      </c>
      <c r="D46" s="9">
        <f>(G46+I46)/67000000</f>
        <v>0.000163268656716418</v>
      </c>
      <c r="E46" s="9">
        <v>44550</v>
      </c>
      <c r="F46" s="9">
        <f>E46-E45</f>
        <v>4376</v>
      </c>
      <c r="G46" s="9">
        <v>3024</v>
      </c>
      <c r="H46" s="9">
        <f>G46-G45</f>
        <v>418</v>
      </c>
      <c r="I46" s="9">
        <f>I45+J46</f>
        <v>7915</v>
      </c>
      <c r="J46" s="9">
        <v>725</v>
      </c>
      <c r="K46" s="9">
        <v>33599</v>
      </c>
      <c r="L46" s="9">
        <f>K46-K45</f>
        <v>3233</v>
      </c>
    </row>
    <row r="47" ht="20.05" customHeight="1">
      <c r="A47" s="7">
        <f>$A46+1</f>
        <v>45</v>
      </c>
      <c r="B47" s="8">
        <f>1-E47/67000000</f>
        <v>0.999221970149254</v>
      </c>
      <c r="C47" s="9">
        <f>K47/67000000</f>
        <v>0.000584492537313433</v>
      </c>
      <c r="D47" s="9">
        <f>(G47+I47)/67000000</f>
        <v>0.000193358208955224</v>
      </c>
      <c r="E47" s="9">
        <v>52128</v>
      </c>
      <c r="F47" s="9">
        <f>E47-E46</f>
        <v>7578</v>
      </c>
      <c r="G47" s="9">
        <v>3523</v>
      </c>
      <c r="H47" s="9">
        <f>G47-G46</f>
        <v>499</v>
      </c>
      <c r="I47" s="9">
        <f>I46+J47</f>
        <v>9432</v>
      </c>
      <c r="J47" s="9">
        <v>1517</v>
      </c>
      <c r="K47" s="9">
        <v>39161</v>
      </c>
      <c r="L47" s="9">
        <f>K47-K46</f>
        <v>5562</v>
      </c>
    </row>
    <row r="48" ht="20.05" customHeight="1">
      <c r="A48" s="7">
        <f>$A47+1</f>
        <v>46</v>
      </c>
      <c r="B48" s="8">
        <f>1-E48/67000000</f>
        <v>0.999149417910448</v>
      </c>
      <c r="C48" s="9">
        <f>K48/67000000</f>
        <v>0.000627194029850746</v>
      </c>
      <c r="D48" s="9">
        <f>(G48+I48)/67000000</f>
        <v>0.000223208955223881</v>
      </c>
      <c r="E48" s="9">
        <v>56989</v>
      </c>
      <c r="F48" s="9">
        <f>E48-E47</f>
        <v>4861</v>
      </c>
      <c r="G48" s="9">
        <v>4032</v>
      </c>
      <c r="H48" s="9">
        <f>G48-G47</f>
        <v>509</v>
      </c>
      <c r="I48" s="9">
        <f>I47+J48</f>
        <v>10923</v>
      </c>
      <c r="J48" s="9">
        <v>1491</v>
      </c>
      <c r="K48" s="9">
        <v>42022</v>
      </c>
      <c r="L48" s="9">
        <f>K48-K47</f>
        <v>2861</v>
      </c>
    </row>
    <row r="49" ht="20.05" customHeight="1">
      <c r="A49" s="7">
        <f>$A48+1</f>
        <v>47</v>
      </c>
      <c r="B49" s="8">
        <f>1-E49/67000000</f>
        <v>0.999117835820896</v>
      </c>
      <c r="C49" s="9">
        <f>K49/67000000</f>
        <v>0.000616268656716418</v>
      </c>
      <c r="D49" s="9">
        <f>(G49+I49)/67000000</f>
        <v>0.000265716417910448</v>
      </c>
      <c r="E49" s="9">
        <v>59105</v>
      </c>
      <c r="F49" s="9">
        <f>E49-E48</f>
        <v>2116</v>
      </c>
      <c r="G49" s="9">
        <v>5387</v>
      </c>
      <c r="H49" s="9">
        <f>G49-G48</f>
        <v>1355</v>
      </c>
      <c r="I49" s="9">
        <f>I48+J49</f>
        <v>12416</v>
      </c>
      <c r="J49" s="9">
        <v>1493</v>
      </c>
      <c r="K49" s="9">
        <v>41290</v>
      </c>
      <c r="L49" s="9">
        <f>K49-K48</f>
        <v>-732</v>
      </c>
    </row>
    <row r="50" ht="20.05" customHeight="1">
      <c r="A50" s="7">
        <f>$A49+1</f>
        <v>48</v>
      </c>
      <c r="B50" s="8">
        <f>1-E50/67000000</f>
        <v>0.998773656716418</v>
      </c>
      <c r="C50" s="9">
        <f>K50/67000000</f>
        <v>0.000920149253731343</v>
      </c>
      <c r="D50" s="9">
        <f>(G50+I50)/67000000</f>
        <v>0.000306014925373134</v>
      </c>
      <c r="E50" s="9">
        <v>82165</v>
      </c>
      <c r="F50" s="9">
        <f>E50-E49</f>
        <v>23060</v>
      </c>
      <c r="G50" s="9">
        <v>6507</v>
      </c>
      <c r="H50" s="9">
        <f>G50-G49</f>
        <v>1120</v>
      </c>
      <c r="I50" s="9">
        <f>I49+J50</f>
        <v>13996</v>
      </c>
      <c r="J50" s="9">
        <v>1580</v>
      </c>
      <c r="K50" s="9">
        <v>61650</v>
      </c>
      <c r="L50" s="9">
        <f>K50-K49</f>
        <v>20360</v>
      </c>
    </row>
    <row r="51" ht="20.05" customHeight="1">
      <c r="A51" s="7">
        <f>$A50+1</f>
        <v>49</v>
      </c>
      <c r="B51" s="8">
        <f>1-E51/67000000</f>
        <v>0.998657417910448</v>
      </c>
      <c r="C51" s="9">
        <f>K51/67000000</f>
        <v>0.000999328358208955</v>
      </c>
      <c r="D51" s="9">
        <f>(G51+I51)/67000000</f>
        <v>0.000343074626865672</v>
      </c>
      <c r="E51" s="9">
        <v>89953</v>
      </c>
      <c r="F51" s="9">
        <f>E51-E50</f>
        <v>7788</v>
      </c>
      <c r="G51" s="9">
        <v>7560</v>
      </c>
      <c r="H51" s="9">
        <f>G51-G50</f>
        <v>1053</v>
      </c>
      <c r="I51" s="9">
        <f>I50+J51</f>
        <v>15426</v>
      </c>
      <c r="J51" s="9">
        <v>1430</v>
      </c>
      <c r="K51" s="9">
        <v>66955</v>
      </c>
      <c r="L51" s="9">
        <f>K51-K50</f>
        <v>5305</v>
      </c>
    </row>
    <row r="52" ht="20.05" customHeight="1">
      <c r="A52" s="7">
        <f>$A51+1</f>
        <v>50</v>
      </c>
      <c r="B52" s="8">
        <f>1-E52/67000000</f>
        <v>0.998614343283582</v>
      </c>
      <c r="C52" s="9">
        <f>K52/67000000</f>
        <v>0.00102355223880597</v>
      </c>
      <c r="D52" s="9">
        <f>(G52+I52)/67000000</f>
        <v>0.000361925373134328</v>
      </c>
      <c r="E52" s="9">
        <v>92839</v>
      </c>
      <c r="F52" s="9">
        <f>E52-E51</f>
        <v>2886</v>
      </c>
      <c r="G52" s="9">
        <v>8078</v>
      </c>
      <c r="H52" s="9">
        <f>G52-G51</f>
        <v>518</v>
      </c>
      <c r="I52" s="9">
        <f>I51+J52</f>
        <v>16171</v>
      </c>
      <c r="J52" s="9">
        <v>745</v>
      </c>
      <c r="K52" s="9">
        <v>68578</v>
      </c>
      <c r="L52" s="9">
        <f>K52-K51</f>
        <v>1623</v>
      </c>
    </row>
    <row r="53" ht="20.05" customHeight="1">
      <c r="A53" s="7">
        <f>$A52+1</f>
        <v>51</v>
      </c>
      <c r="B53" s="8">
        <f>1-E53/67000000</f>
        <v>0.998537164179104</v>
      </c>
      <c r="C53" s="9">
        <f>K53/67000000</f>
        <v>0.00107237313432836</v>
      </c>
      <c r="D53" s="9">
        <f>(G53+I53)/67000000</f>
        <v>0.000390283582089552</v>
      </c>
      <c r="E53" s="9">
        <v>98010</v>
      </c>
      <c r="F53" s="9">
        <f>E53-E52</f>
        <v>5171</v>
      </c>
      <c r="G53" s="9">
        <v>8911</v>
      </c>
      <c r="H53" s="9">
        <f>G53-G52</f>
        <v>833</v>
      </c>
      <c r="I53" s="9">
        <f>I52+J53</f>
        <v>17238</v>
      </c>
      <c r="J53" s="9">
        <v>1067</v>
      </c>
      <c r="K53" s="9">
        <v>71849</v>
      </c>
      <c r="L53" s="9">
        <f>K53-K52</f>
        <v>3271</v>
      </c>
    </row>
    <row r="54" ht="20.05" customHeight="1">
      <c r="A54" s="7">
        <f>$A53+1</f>
        <v>52</v>
      </c>
      <c r="B54" s="8">
        <f>1-E54/67000000</f>
        <v>0.998372104477612</v>
      </c>
      <c r="C54" s="9">
        <f>K54/67000000</f>
        <v>0.0011849552238806</v>
      </c>
      <c r="D54" s="9">
        <f>(G54+I54)/67000000</f>
        <v>0.000442761194029851</v>
      </c>
      <c r="E54" s="9">
        <v>109069</v>
      </c>
      <c r="F54" s="9">
        <f>E54-E53</f>
        <v>11059</v>
      </c>
      <c r="G54" s="9">
        <v>10328</v>
      </c>
      <c r="H54" s="9">
        <f>G54-G53</f>
        <v>1417</v>
      </c>
      <c r="I54" s="9">
        <v>19337</v>
      </c>
      <c r="J54" s="9">
        <f>I54-I53</f>
        <v>2099</v>
      </c>
      <c r="K54" s="9">
        <f>K53+F54-H54-J54</f>
        <v>79392</v>
      </c>
      <c r="L54" s="9">
        <f>K54-K53</f>
        <v>7543</v>
      </c>
    </row>
    <row r="55" ht="20.05" customHeight="1">
      <c r="A55" s="7">
        <f>$A54+1</f>
        <v>53</v>
      </c>
      <c r="B55" s="8">
        <f>1-E55/67000000</f>
        <v>0.998314179104478</v>
      </c>
      <c r="C55" s="9">
        <f>K55/67000000</f>
        <v>0.00120637313432836</v>
      </c>
      <c r="D55" s="9">
        <f>(G55+I55)/67000000</f>
        <v>0.00047944776119403</v>
      </c>
      <c r="E55" s="9">
        <v>112950</v>
      </c>
      <c r="F55" s="9">
        <f>E55-E54</f>
        <v>3881</v>
      </c>
      <c r="G55" s="9">
        <v>10869</v>
      </c>
      <c r="H55" s="9">
        <f>G55-G54</f>
        <v>541</v>
      </c>
      <c r="I55" s="9">
        <f>I54+J55</f>
        <v>21254</v>
      </c>
      <c r="J55" s="9">
        <v>1917</v>
      </c>
      <c r="K55" s="9">
        <v>80827</v>
      </c>
      <c r="L55" s="9">
        <f>K55-K54</f>
        <v>1435</v>
      </c>
    </row>
    <row r="56" ht="20.05" customHeight="1">
      <c r="A56" s="7">
        <f>$A55+1</f>
        <v>54</v>
      </c>
      <c r="B56" s="8">
        <f>1-E56/67000000</f>
        <v>0.998242552238806</v>
      </c>
      <c r="C56" s="9">
        <f>K56/67000000</f>
        <v>0.00122885074626866</v>
      </c>
      <c r="D56" s="9">
        <f>(G56+I56)/67000000</f>
        <v>0.000528597014925373</v>
      </c>
      <c r="E56" s="9">
        <v>117749</v>
      </c>
      <c r="F56" s="9">
        <f>E56-E55</f>
        <v>4799</v>
      </c>
      <c r="G56" s="9">
        <v>12210</v>
      </c>
      <c r="H56" s="9">
        <f>G56-G55</f>
        <v>1341</v>
      </c>
      <c r="I56" s="9">
        <f>I55+J56</f>
        <v>23206</v>
      </c>
      <c r="J56" s="9">
        <v>1952</v>
      </c>
      <c r="K56" s="9">
        <v>82333</v>
      </c>
      <c r="L56" s="9">
        <f>K56-K55</f>
        <v>1506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