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赵武霞\2024\2024-8-1_P838_卵巢癌_赵武霞\P838_实验原始数据\"/>
    </mc:Choice>
  </mc:AlternateContent>
  <xr:revisionPtr revIDLastSave="0" documentId="13_ncr:1_{C2293118-F4D9-4B52-A016-39BEB14253A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A_result" sheetId="1" r:id="rId1"/>
    <sheet name="A_raw data" sheetId="2" r:id="rId2"/>
    <sheet name="B_CCK8" sheetId="5" r:id="rId3"/>
    <sheet name="B_CCK8 raw data" sheetId="6" r:id="rId4"/>
    <sheet name="C_wound" sheetId="4" r:id="rId5"/>
    <sheet name="D_invas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A5" i="5"/>
  <c r="D8" i="5" s="1"/>
  <c r="G38" i="1" l="1"/>
  <c r="G39" i="1" s="1"/>
  <c r="G44" i="1"/>
  <c r="G45" i="1" s="1"/>
  <c r="G46" i="1" s="1"/>
  <c r="G47" i="1" s="1"/>
  <c r="G48" i="1" s="1"/>
  <c r="G49" i="1" s="1"/>
  <c r="H49" i="1" s="1"/>
  <c r="I49" i="1" s="1"/>
  <c r="G20" i="1"/>
  <c r="G21" i="1" s="1"/>
  <c r="G32" i="1"/>
  <c r="G33" i="1" s="1"/>
  <c r="G34" i="1" s="1"/>
  <c r="G35" i="1" s="1"/>
  <c r="G36" i="1" s="1"/>
  <c r="G37" i="1" s="1"/>
  <c r="H37" i="1" s="1"/>
  <c r="I37" i="1" s="1"/>
  <c r="G26" i="1"/>
  <c r="G27" i="1" s="1"/>
  <c r="G28" i="1" s="1"/>
  <c r="G29" i="1" s="1"/>
  <c r="G30" i="1" s="1"/>
  <c r="G31" i="1" s="1"/>
  <c r="H31" i="1" s="1"/>
  <c r="I31" i="1" s="1"/>
  <c r="B6" i="5"/>
  <c r="B7" i="5"/>
  <c r="B8" i="5"/>
  <c r="D6" i="5"/>
  <c r="C6" i="5"/>
  <c r="C8" i="5"/>
  <c r="D7" i="5"/>
  <c r="C7" i="5"/>
  <c r="H35" i="1" l="1"/>
  <c r="I35" i="1" s="1"/>
  <c r="H36" i="1"/>
  <c r="I36" i="1" s="1"/>
  <c r="H34" i="1"/>
  <c r="I34" i="1" s="1"/>
  <c r="H30" i="1"/>
  <c r="I30" i="1" s="1"/>
  <c r="H33" i="1"/>
  <c r="I33" i="1" s="1"/>
  <c r="G40" i="1"/>
  <c r="H39" i="1"/>
  <c r="I39" i="1" s="1"/>
  <c r="H47" i="1"/>
  <c r="I47" i="1" s="1"/>
  <c r="H44" i="1"/>
  <c r="I44" i="1" s="1"/>
  <c r="H48" i="1"/>
  <c r="I48" i="1" s="1"/>
  <c r="H38" i="1"/>
  <c r="I38" i="1" s="1"/>
  <c r="H46" i="1"/>
  <c r="I46" i="1" s="1"/>
  <c r="H45" i="1"/>
  <c r="I45" i="1" s="1"/>
  <c r="H21" i="1"/>
  <c r="I21" i="1" s="1"/>
  <c r="G22" i="1"/>
  <c r="H20" i="1"/>
  <c r="I20" i="1" s="1"/>
  <c r="H26" i="1"/>
  <c r="I26" i="1" s="1"/>
  <c r="H28" i="1"/>
  <c r="I28" i="1" s="1"/>
  <c r="H32" i="1"/>
  <c r="I32" i="1" s="1"/>
  <c r="H29" i="1"/>
  <c r="I29" i="1" s="1"/>
  <c r="H27" i="1"/>
  <c r="I27" i="1" s="1"/>
  <c r="B9" i="5"/>
  <c r="D12" i="5" s="1"/>
  <c r="H4" i="4"/>
  <c r="H3" i="4"/>
  <c r="J2" i="4"/>
  <c r="H6" i="4" s="1"/>
  <c r="I6" i="4" s="1"/>
  <c r="H2" i="4"/>
  <c r="C2" i="4"/>
  <c r="C5" i="4" s="1"/>
  <c r="D5" i="4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41" i="1" l="1"/>
  <c r="H40" i="1"/>
  <c r="I40" i="1" s="1"/>
  <c r="G23" i="1"/>
  <c r="H22" i="1"/>
  <c r="I22" i="1" s="1"/>
  <c r="D11" i="5"/>
  <c r="D10" i="5"/>
  <c r="C10" i="5"/>
  <c r="C12" i="5"/>
  <c r="C11" i="5"/>
  <c r="H7" i="4"/>
  <c r="I7" i="4" s="1"/>
  <c r="C6" i="4"/>
  <c r="D6" i="4" s="1"/>
  <c r="H5" i="4"/>
  <c r="I5" i="4" s="1"/>
  <c r="C7" i="4"/>
  <c r="D7" i="4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G42" i="1" l="1"/>
  <c r="H41" i="1"/>
  <c r="I41" i="1" s="1"/>
  <c r="G24" i="1"/>
  <c r="H23" i="1"/>
  <c r="I23" i="1" s="1"/>
  <c r="C13" i="5"/>
  <c r="D17" i="5" s="1"/>
  <c r="D16" i="5"/>
  <c r="H15" i="1"/>
  <c r="I15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43" i="1" l="1"/>
  <c r="H43" i="1" s="1"/>
  <c r="I43" i="1" s="1"/>
  <c r="H42" i="1"/>
  <c r="I42" i="1" s="1"/>
  <c r="G25" i="1"/>
  <c r="H25" i="1" s="1"/>
  <c r="I25" i="1" s="1"/>
  <c r="H24" i="1"/>
  <c r="I24" i="1" s="1"/>
  <c r="C17" i="5"/>
  <c r="D15" i="5"/>
  <c r="C15" i="5"/>
  <c r="C16" i="5"/>
  <c r="G13" i="1"/>
  <c r="H13" i="1" s="1"/>
  <c r="I13" i="1" s="1"/>
  <c r="H12" i="1"/>
  <c r="I12" i="1" s="1"/>
  <c r="E15" i="5" l="1"/>
</calcChain>
</file>

<file path=xl/sharedStrings.xml><?xml version="1.0" encoding="utf-8"?>
<sst xmlns="http://schemas.openxmlformats.org/spreadsheetml/2006/main" count="358" uniqueCount="109">
  <si>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</si>
  <si>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</si>
  <si>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</si>
  <si>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</si>
  <si>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</si>
  <si>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</si>
  <si>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</si>
  <si>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</si>
  <si>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</si>
  <si>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</si>
  <si>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</si>
  <si>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</si>
  <si>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</si>
  <si>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</si>
  <si>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</si>
  <si>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</si>
  <si>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</si>
  <si>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</si>
  <si>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</si>
  <si>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</si>
  <si>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</si>
  <si>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</si>
  <si>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</si>
  <si>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</si>
  <si>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</si>
  <si>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</si>
  <si>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</si>
  <si>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</si>
  <si>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</si>
  <si>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</si>
  <si>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</si>
  <si>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</si>
  <si>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</si>
  <si>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</si>
  <si>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</si>
  <si>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</si>
  <si>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</si>
  <si>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</si>
  <si>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</si>
  <si>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</si>
  <si>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</si>
  <si>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B</t>
    <phoneticPr fontId="1" type="noConversion"/>
  </si>
  <si>
    <t>IOSE-80</t>
  </si>
  <si>
    <t>SK-OV-3</t>
  </si>
  <si>
    <t>PIK3CG</t>
  </si>
  <si>
    <t>PIK3CG</t>
    <phoneticPr fontId="1" type="noConversion"/>
  </si>
  <si>
    <t>CAMK2A</t>
  </si>
  <si>
    <t>CAMK2A</t>
    <phoneticPr fontId="1" type="noConversion"/>
  </si>
  <si>
    <t>CD38</t>
  </si>
  <si>
    <t>CD38</t>
    <phoneticPr fontId="1" type="noConversion"/>
  </si>
  <si>
    <t>NFKB1</t>
  </si>
  <si>
    <t>NFKB1</t>
    <phoneticPr fontId="1" type="noConversion"/>
  </si>
  <si>
    <t>PSMA4</t>
  </si>
  <si>
    <t>PSMA4</t>
    <phoneticPr fontId="1" type="noConversion"/>
  </si>
  <si>
    <t>PSMA8</t>
  </si>
  <si>
    <t>PSMA8</t>
    <phoneticPr fontId="1" type="noConversion"/>
  </si>
  <si>
    <t>PSMB1</t>
  </si>
  <si>
    <t>PSMB1</t>
    <phoneticPr fontId="1" type="noConversion"/>
  </si>
  <si>
    <t>STAT4</t>
  </si>
  <si>
    <t>STAT4</t>
    <phoneticPr fontId="1" type="noConversion"/>
  </si>
  <si>
    <t>C1</t>
    <phoneticPr fontId="1" type="noConversion"/>
  </si>
  <si>
    <t>C2</t>
    <phoneticPr fontId="1" type="noConversion"/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</si>
  <si>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</si>
  <si>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</si>
  <si>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</si>
  <si>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</si>
  <si>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</si>
  <si>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</si>
  <si>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</si>
  <si>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</si>
  <si>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</si>
  <si>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</si>
  <si>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</si>
  <si>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</si>
  <si>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</si>
  <si>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</si>
  <si>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</si>
  <si>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</si>
  <si>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</si>
  <si>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</si>
  <si>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</si>
  <si>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</si>
  <si>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</si>
  <si>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</si>
  <si>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</si>
  <si>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</si>
  <si>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</si>
  <si>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</si>
  <si>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</si>
  <si>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</si>
  <si>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PIK3CG</t>
    <phoneticPr fontId="1" type="noConversion"/>
  </si>
  <si>
    <t>PSMA8</t>
    <phoneticPr fontId="1" type="noConversion"/>
  </si>
  <si>
    <t>STAT4</t>
    <phoneticPr fontId="1" type="noConversion"/>
  </si>
  <si>
    <t>GAPDH</t>
    <phoneticPr fontId="1" type="noConversion"/>
  </si>
  <si>
    <t>si-PIK3CG</t>
    <phoneticPr fontId="1" type="noConversion"/>
  </si>
  <si>
    <t>si-PIK3CG</t>
    <phoneticPr fontId="1" type="noConversion"/>
  </si>
  <si>
    <t>SK-OV-3</t>
    <phoneticPr fontId="1" type="noConversion"/>
  </si>
  <si>
    <t>96-well plate</t>
  </si>
  <si>
    <t>removal 96-well plate</t>
    <phoneticPr fontId="1" type="noConversion"/>
  </si>
  <si>
    <t>Whitespace removal</t>
    <phoneticPr fontId="1" type="noConversion"/>
  </si>
  <si>
    <t>Cell survival rate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</si>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</sst>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2" applyFont="1" applyAlignment="1"/>
    <xf numFmtId="0" fontId="4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/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workbookViewId="0">
      <selection activeCell="A5" sqref="A5"/>
    </sheetView>
  </sheetViews>
  <sheetFormatPr defaultRowHeight="14" x14ac:dyDescent="0.3"/>
  <cols>
    <col min="9" max="9" width="13.25" style="10" customWidth="1"/>
  </cols>
  <sheetData>
    <row r="1" spans="1:16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0" t="s">
        <v>3</v>
      </c>
      <c r="L1" s="4"/>
      <c r="M1" s="4"/>
      <c r="N1" s="4"/>
      <c r="O1" s="4"/>
      <c r="P1" s="4"/>
    </row>
    <row r="2" spans="1:16" s="2" customFormat="1" x14ac:dyDescent="0.3">
      <c r="A2" s="2" t="s">
        <v>42</v>
      </c>
      <c r="B2" t="s">
        <v>4</v>
      </c>
      <c r="C2" s="2">
        <v>15.79</v>
      </c>
      <c r="D2" s="1">
        <f>AVERAGE(C2:C4)</f>
        <v>15.74</v>
      </c>
      <c r="E2" s="2">
        <v>23.81</v>
      </c>
      <c r="F2" s="1">
        <f>E2-D2</f>
        <v>8.0699999999999985</v>
      </c>
      <c r="G2" s="1">
        <f>AVERAGE(F2:F4)</f>
        <v>7.8433333333333337</v>
      </c>
      <c r="H2" s="1">
        <f>F2-G2</f>
        <v>0.2266666666666648</v>
      </c>
      <c r="I2" s="10">
        <f>POWER(2,-H2)</f>
        <v>0.85460717426490063</v>
      </c>
      <c r="J2" s="9" t="s">
        <v>45</v>
      </c>
      <c r="N2" s="4"/>
      <c r="O2" s="4"/>
      <c r="P2" s="4"/>
    </row>
    <row r="3" spans="1:16" s="2" customFormat="1" x14ac:dyDescent="0.3">
      <c r="A3" s="2" t="s">
        <v>42</v>
      </c>
      <c r="B3" t="s">
        <v>4</v>
      </c>
      <c r="C3" s="2">
        <v>15.61</v>
      </c>
      <c r="D3" s="1">
        <f>AVERAGE(C2:C4)</f>
        <v>15.74</v>
      </c>
      <c r="E3" s="2">
        <v>23.59</v>
      </c>
      <c r="F3" s="1">
        <f t="shared" ref="F3:F7" si="0">E3-D3</f>
        <v>7.85</v>
      </c>
      <c r="G3" s="1">
        <f>G2</f>
        <v>7.8433333333333337</v>
      </c>
      <c r="H3" s="1">
        <f t="shared" ref="H3:H7" si="1">F3-G3</f>
        <v>6.6666666666659324E-3</v>
      </c>
      <c r="I3" s="10">
        <f t="shared" ref="I3:I7" si="2">POWER(2,-H3)</f>
        <v>0.99538967910322951</v>
      </c>
      <c r="J3" s="9"/>
      <c r="N3" s="4"/>
      <c r="O3" s="4"/>
      <c r="P3" s="4"/>
    </row>
    <row r="4" spans="1:16" s="2" customFormat="1" x14ac:dyDescent="0.3">
      <c r="A4" s="2" t="s">
        <v>42</v>
      </c>
      <c r="B4" t="s">
        <v>4</v>
      </c>
      <c r="C4" s="2">
        <v>15.82</v>
      </c>
      <c r="D4" s="1">
        <f>AVERAGE(C2:C4)</f>
        <v>15.74</v>
      </c>
      <c r="E4" s="2">
        <v>23.35</v>
      </c>
      <c r="F4" s="1">
        <f t="shared" si="0"/>
        <v>7.6100000000000012</v>
      </c>
      <c r="G4" s="1">
        <f t="shared" ref="G4:G7" si="3">G3</f>
        <v>7.8433333333333337</v>
      </c>
      <c r="H4" s="1">
        <f t="shared" si="1"/>
        <v>-0.2333333333333325</v>
      </c>
      <c r="I4" s="10">
        <f t="shared" si="2"/>
        <v>1.1755479062836081</v>
      </c>
      <c r="J4" s="9"/>
      <c r="N4" s="4"/>
      <c r="O4" s="4"/>
      <c r="P4" s="4"/>
    </row>
    <row r="5" spans="1:16" s="2" customFormat="1" ht="15.5" x14ac:dyDescent="0.3">
      <c r="A5" s="5" t="s">
        <v>96</v>
      </c>
      <c r="B5" t="s">
        <v>4</v>
      </c>
      <c r="C5" s="2">
        <v>15.88</v>
      </c>
      <c r="D5" s="1">
        <f>AVERAGE(C5:C7)</f>
        <v>16.04</v>
      </c>
      <c r="E5" s="2">
        <v>21.85</v>
      </c>
      <c r="F5" s="1">
        <f t="shared" si="0"/>
        <v>5.8100000000000023</v>
      </c>
      <c r="G5" s="1">
        <f t="shared" si="3"/>
        <v>7.8433333333333337</v>
      </c>
      <c r="H5" s="1">
        <f t="shared" si="1"/>
        <v>-2.0333333333333314</v>
      </c>
      <c r="I5" s="10">
        <f t="shared" si="2"/>
        <v>4.0934955679870937</v>
      </c>
      <c r="J5" s="9"/>
      <c r="L5" s="4"/>
      <c r="M5" s="4"/>
      <c r="N5" s="4"/>
      <c r="O5" s="4"/>
      <c r="P5" s="4"/>
    </row>
    <row r="6" spans="1:16" s="2" customFormat="1" ht="15.5" x14ac:dyDescent="0.3">
      <c r="A6" s="5" t="s">
        <v>43</v>
      </c>
      <c r="B6" t="s">
        <v>4</v>
      </c>
      <c r="C6" s="2">
        <v>16.16</v>
      </c>
      <c r="D6" s="1">
        <f>AVERAGE(C5:C7)</f>
        <v>16.04</v>
      </c>
      <c r="E6" s="2">
        <v>21.82</v>
      </c>
      <c r="F6" s="1">
        <f t="shared" si="0"/>
        <v>5.7800000000000011</v>
      </c>
      <c r="G6" s="1">
        <f t="shared" si="3"/>
        <v>7.8433333333333337</v>
      </c>
      <c r="H6" s="1">
        <f t="shared" si="1"/>
        <v>-2.0633333333333326</v>
      </c>
      <c r="I6" s="10">
        <f t="shared" si="2"/>
        <v>4.1795086114434801</v>
      </c>
      <c r="J6" s="9"/>
      <c r="L6" s="4"/>
      <c r="M6" s="4"/>
      <c r="N6" s="4"/>
      <c r="O6" s="4"/>
      <c r="P6" s="4"/>
    </row>
    <row r="7" spans="1:16" s="2" customFormat="1" ht="15.5" x14ac:dyDescent="0.3">
      <c r="A7" s="5" t="s">
        <v>43</v>
      </c>
      <c r="B7" t="s">
        <v>4</v>
      </c>
      <c r="C7" s="2">
        <v>16.079999999999998</v>
      </c>
      <c r="D7" s="1">
        <f>AVERAGE(C5:C7)</f>
        <v>16.04</v>
      </c>
      <c r="E7" s="2">
        <v>21.63</v>
      </c>
      <c r="F7" s="1">
        <f t="shared" si="0"/>
        <v>5.59</v>
      </c>
      <c r="G7" s="1">
        <f t="shared" si="3"/>
        <v>7.8433333333333337</v>
      </c>
      <c r="H7" s="1">
        <f t="shared" si="1"/>
        <v>-2.2533333333333339</v>
      </c>
      <c r="I7" s="10">
        <f t="shared" si="2"/>
        <v>4.7678317740943443</v>
      </c>
      <c r="J7" s="9"/>
      <c r="L7" s="4"/>
      <c r="M7" s="4"/>
      <c r="N7" s="4"/>
      <c r="O7" s="4"/>
    </row>
    <row r="8" spans="1:16" s="2" customFormat="1" x14ac:dyDescent="0.3">
      <c r="A8" s="2" t="s">
        <v>42</v>
      </c>
      <c r="B8" t="s">
        <v>4</v>
      </c>
      <c r="C8" s="2">
        <v>15.79</v>
      </c>
      <c r="D8" s="1">
        <f>AVERAGE(C8:C10)</f>
        <v>15.74</v>
      </c>
      <c r="E8" s="2">
        <v>22.64</v>
      </c>
      <c r="F8" s="1">
        <f>E8-D8</f>
        <v>6.9</v>
      </c>
      <c r="G8" s="1">
        <f>AVERAGE(F8:F10)</f>
        <v>7.2366666666666672</v>
      </c>
      <c r="H8" s="1">
        <f>F8-G8</f>
        <v>-0.33666666666666689</v>
      </c>
      <c r="I8" s="10">
        <f>POWER(2,-H8)</f>
        <v>1.2628354511916404</v>
      </c>
      <c r="J8" s="9" t="s">
        <v>47</v>
      </c>
      <c r="M8" s="4"/>
      <c r="N8" s="4"/>
      <c r="O8" s="4"/>
    </row>
    <row r="9" spans="1:16" s="2" customFormat="1" x14ac:dyDescent="0.3">
      <c r="A9" s="2" t="s">
        <v>42</v>
      </c>
      <c r="B9" t="s">
        <v>4</v>
      </c>
      <c r="C9" s="2">
        <v>15.61</v>
      </c>
      <c r="D9" s="1">
        <f>AVERAGE(C8:C10)</f>
        <v>15.74</v>
      </c>
      <c r="E9" s="2">
        <v>22.86</v>
      </c>
      <c r="F9" s="1">
        <f t="shared" ref="F9:F13" si="4">E9-D9</f>
        <v>7.1199999999999992</v>
      </c>
      <c r="G9" s="1">
        <f>G8</f>
        <v>7.2366666666666672</v>
      </c>
      <c r="H9" s="1">
        <f t="shared" ref="H9:H13" si="5">F9-G9</f>
        <v>-0.11666666666666803</v>
      </c>
      <c r="I9" s="10">
        <f t="shared" ref="I9:I13" si="6">POWER(2,-H9)</f>
        <v>1.0842268703014195</v>
      </c>
      <c r="J9" s="9"/>
      <c r="M9" s="4"/>
      <c r="N9" s="4"/>
      <c r="O9" s="4"/>
    </row>
    <row r="10" spans="1:16" s="2" customFormat="1" x14ac:dyDescent="0.3">
      <c r="A10" s="2" t="s">
        <v>42</v>
      </c>
      <c r="B10" t="s">
        <v>4</v>
      </c>
      <c r="C10" s="2">
        <v>15.82</v>
      </c>
      <c r="D10" s="1">
        <f>AVERAGE(C8:C10)</f>
        <v>15.74</v>
      </c>
      <c r="E10" s="2">
        <v>23.43</v>
      </c>
      <c r="F10" s="1">
        <f t="shared" si="4"/>
        <v>7.6899999999999995</v>
      </c>
      <c r="G10" s="1">
        <f t="shared" ref="G10:G13" si="7">G9</f>
        <v>7.2366666666666672</v>
      </c>
      <c r="H10" s="1">
        <f t="shared" si="5"/>
        <v>0.45333333333333226</v>
      </c>
      <c r="I10" s="10">
        <f t="shared" si="6"/>
        <v>0.73035342230503686</v>
      </c>
      <c r="J10" s="9"/>
      <c r="M10" s="4"/>
      <c r="N10" s="4"/>
      <c r="O10" s="4"/>
    </row>
    <row r="11" spans="1:16" s="2" customFormat="1" ht="15.5" x14ac:dyDescent="0.3">
      <c r="A11" s="5" t="s">
        <v>96</v>
      </c>
      <c r="B11" t="s">
        <v>4</v>
      </c>
      <c r="C11" s="2">
        <v>15.88</v>
      </c>
      <c r="D11" s="1">
        <f>AVERAGE(C11:C13)</f>
        <v>16.04</v>
      </c>
      <c r="E11" s="2">
        <v>21.75</v>
      </c>
      <c r="F11" s="1">
        <f t="shared" si="4"/>
        <v>5.7100000000000009</v>
      </c>
      <c r="G11" s="1">
        <f t="shared" si="7"/>
        <v>7.2366666666666672</v>
      </c>
      <c r="H11" s="1">
        <f t="shared" si="5"/>
        <v>-1.5266666666666664</v>
      </c>
      <c r="I11" s="10">
        <f t="shared" si="6"/>
        <v>2.8811937236635052</v>
      </c>
      <c r="J11" s="9"/>
      <c r="L11" s="4"/>
      <c r="M11" s="4"/>
      <c r="N11" s="4"/>
      <c r="O11" s="4"/>
    </row>
    <row r="12" spans="1:16" s="2" customFormat="1" ht="15.5" x14ac:dyDescent="0.3">
      <c r="A12" s="5" t="s">
        <v>43</v>
      </c>
      <c r="B12" t="s">
        <v>4</v>
      </c>
      <c r="C12" s="2">
        <v>16.16</v>
      </c>
      <c r="D12" s="1">
        <f>AVERAGE(C11:C13)</f>
        <v>16.04</v>
      </c>
      <c r="E12" s="2">
        <v>22.34</v>
      </c>
      <c r="F12" s="1">
        <f t="shared" si="4"/>
        <v>6.3000000000000007</v>
      </c>
      <c r="G12" s="1">
        <f t="shared" si="7"/>
        <v>7.2366666666666672</v>
      </c>
      <c r="H12" s="1">
        <f t="shared" si="5"/>
        <v>-0.93666666666666654</v>
      </c>
      <c r="I12" s="10">
        <f t="shared" si="6"/>
        <v>1.9141006141478023</v>
      </c>
      <c r="J12" s="9"/>
      <c r="L12" s="4"/>
      <c r="M12" s="4"/>
      <c r="N12" s="4"/>
      <c r="O12" s="4"/>
    </row>
    <row r="13" spans="1:16" s="2" customFormat="1" ht="15.5" x14ac:dyDescent="0.3">
      <c r="A13" s="5" t="s">
        <v>43</v>
      </c>
      <c r="B13" t="s">
        <v>4</v>
      </c>
      <c r="C13" s="2">
        <v>16.079999999999998</v>
      </c>
      <c r="D13" s="1">
        <f>AVERAGE(C11:C13)</f>
        <v>16.04</v>
      </c>
      <c r="E13" s="2">
        <v>22.13</v>
      </c>
      <c r="F13" s="1">
        <f t="shared" si="4"/>
        <v>6.09</v>
      </c>
      <c r="G13" s="1">
        <f t="shared" si="7"/>
        <v>7.2366666666666672</v>
      </c>
      <c r="H13" s="1">
        <f t="shared" si="5"/>
        <v>-1.1466666666666674</v>
      </c>
      <c r="I13" s="10">
        <f t="shared" si="6"/>
        <v>2.2140175631906178</v>
      </c>
      <c r="J13" s="9"/>
      <c r="L13" s="4"/>
      <c r="M13" s="4"/>
      <c r="N13" s="4"/>
      <c r="O13" s="4"/>
      <c r="P13" s="4"/>
    </row>
    <row r="14" spans="1:16" s="2" customFormat="1" x14ac:dyDescent="0.3">
      <c r="A14" s="2" t="s">
        <v>42</v>
      </c>
      <c r="B14" t="s">
        <v>4</v>
      </c>
      <c r="C14" s="2">
        <v>15.79</v>
      </c>
      <c r="D14" s="1">
        <f>AVERAGE(C14:C16)</f>
        <v>15.74</v>
      </c>
      <c r="E14" s="2">
        <v>23.78</v>
      </c>
      <c r="F14" s="1">
        <f>E14-D14</f>
        <v>8.0400000000000009</v>
      </c>
      <c r="G14" s="1">
        <f>AVERAGE(F14:F16)</f>
        <v>7.9033333333333333</v>
      </c>
      <c r="H14" s="1">
        <f>F14-G14</f>
        <v>0.1366666666666676</v>
      </c>
      <c r="I14" s="10">
        <f>POWER(2,-H14)</f>
        <v>0.90961839399828082</v>
      </c>
      <c r="J14" s="9" t="s">
        <v>49</v>
      </c>
      <c r="N14" s="4"/>
      <c r="O14" s="4"/>
      <c r="P14" s="4"/>
    </row>
    <row r="15" spans="1:16" s="2" customFormat="1" x14ac:dyDescent="0.3">
      <c r="A15" s="2" t="s">
        <v>42</v>
      </c>
      <c r="B15" t="s">
        <v>4</v>
      </c>
      <c r="C15" s="2">
        <v>15.61</v>
      </c>
      <c r="D15" s="1">
        <f>AVERAGE(C14:C16)</f>
        <v>15.74</v>
      </c>
      <c r="E15" s="2">
        <v>23.44</v>
      </c>
      <c r="F15" s="1">
        <f t="shared" ref="F15:F19" si="8">E15-D15</f>
        <v>7.7000000000000011</v>
      </c>
      <c r="G15" s="1">
        <f>G14</f>
        <v>7.9033333333333333</v>
      </c>
      <c r="H15" s="1">
        <f t="shared" ref="H15:H19" si="9">F15-G15</f>
        <v>-0.20333333333333226</v>
      </c>
      <c r="I15" s="10">
        <f t="shared" ref="I15:I19" si="10">POWER(2,-H15)</f>
        <v>1.1513554801999799</v>
      </c>
      <c r="J15" s="9"/>
      <c r="N15" s="4"/>
      <c r="O15" s="4"/>
      <c r="P15" s="4"/>
    </row>
    <row r="16" spans="1:16" s="2" customFormat="1" x14ac:dyDescent="0.3">
      <c r="A16" s="2" t="s">
        <v>42</v>
      </c>
      <c r="B16" t="s">
        <v>4</v>
      </c>
      <c r="C16" s="2">
        <v>15.82</v>
      </c>
      <c r="D16" s="1">
        <f>AVERAGE(C14:C16)</f>
        <v>15.74</v>
      </c>
      <c r="E16" s="2">
        <v>23.71</v>
      </c>
      <c r="F16" s="1">
        <f t="shared" si="8"/>
        <v>7.9700000000000006</v>
      </c>
      <c r="G16" s="1">
        <f t="shared" ref="G16:G19" si="11">G15</f>
        <v>7.9033333333333333</v>
      </c>
      <c r="H16" s="1">
        <f t="shared" si="9"/>
        <v>6.6666666666667318E-2</v>
      </c>
      <c r="I16" s="10">
        <f t="shared" si="10"/>
        <v>0.95484160391041617</v>
      </c>
      <c r="J16" s="9"/>
      <c r="N16" s="4"/>
      <c r="O16" s="4"/>
      <c r="P16" s="4"/>
    </row>
    <row r="17" spans="1:16" s="2" customFormat="1" ht="15.5" x14ac:dyDescent="0.3">
      <c r="A17" s="5" t="s">
        <v>43</v>
      </c>
      <c r="B17" t="s">
        <v>4</v>
      </c>
      <c r="C17" s="2">
        <v>15.88</v>
      </c>
      <c r="D17" s="1">
        <f>AVERAGE(C17:C19)</f>
        <v>16.04</v>
      </c>
      <c r="E17" s="2">
        <v>23.55</v>
      </c>
      <c r="F17" s="1">
        <f t="shared" si="8"/>
        <v>7.5100000000000016</v>
      </c>
      <c r="G17" s="1">
        <f t="shared" si="11"/>
        <v>7.9033333333333333</v>
      </c>
      <c r="H17" s="1">
        <f t="shared" si="9"/>
        <v>-0.39333333333333176</v>
      </c>
      <c r="I17" s="10">
        <f t="shared" si="10"/>
        <v>1.3134245558784019</v>
      </c>
      <c r="J17" s="9"/>
      <c r="L17" s="4"/>
      <c r="M17" s="4"/>
      <c r="N17" s="4"/>
      <c r="O17" s="4"/>
      <c r="P17" s="4"/>
    </row>
    <row r="18" spans="1:16" s="2" customFormat="1" ht="15.5" x14ac:dyDescent="0.3">
      <c r="A18" s="5" t="s">
        <v>43</v>
      </c>
      <c r="B18" t="s">
        <v>4</v>
      </c>
      <c r="C18" s="2">
        <v>16.16</v>
      </c>
      <c r="D18" s="1">
        <f>AVERAGE(C17:C19)</f>
        <v>16.04</v>
      </c>
      <c r="E18" s="2">
        <v>23.46</v>
      </c>
      <c r="F18" s="1">
        <f t="shared" si="8"/>
        <v>7.4200000000000017</v>
      </c>
      <c r="G18" s="1">
        <f t="shared" si="11"/>
        <v>7.9033333333333333</v>
      </c>
      <c r="H18" s="1">
        <f t="shared" si="9"/>
        <v>-0.48333333333333162</v>
      </c>
      <c r="I18" s="10">
        <f t="shared" si="10"/>
        <v>1.3979699341790177</v>
      </c>
      <c r="J18" s="9"/>
      <c r="L18" s="4"/>
      <c r="M18" s="4"/>
      <c r="N18" s="4"/>
      <c r="O18" s="4"/>
      <c r="P18" s="4"/>
    </row>
    <row r="19" spans="1:16" s="2" customFormat="1" ht="15.5" x14ac:dyDescent="0.3">
      <c r="A19" s="5" t="s">
        <v>43</v>
      </c>
      <c r="B19" t="s">
        <v>4</v>
      </c>
      <c r="C19" s="2">
        <v>16.079999999999998</v>
      </c>
      <c r="D19" s="1">
        <f>AVERAGE(C17:C19)</f>
        <v>16.04</v>
      </c>
      <c r="E19" s="2">
        <v>23.47</v>
      </c>
      <c r="F19" s="1">
        <f t="shared" si="8"/>
        <v>7.43</v>
      </c>
      <c r="G19" s="1">
        <f t="shared" si="11"/>
        <v>7.9033333333333333</v>
      </c>
      <c r="H19" s="1">
        <f t="shared" si="9"/>
        <v>-0.47333333333333361</v>
      </c>
      <c r="I19" s="10">
        <f t="shared" si="10"/>
        <v>1.3883134504797916</v>
      </c>
      <c r="J19" s="9"/>
      <c r="L19" s="4"/>
      <c r="M19" s="4"/>
      <c r="N19" s="4"/>
      <c r="O19" s="4"/>
      <c r="P19" s="4"/>
    </row>
    <row r="20" spans="1:16" x14ac:dyDescent="0.3">
      <c r="A20" s="2" t="s">
        <v>42</v>
      </c>
      <c r="B20" t="s">
        <v>4</v>
      </c>
      <c r="C20" s="2">
        <v>15.79</v>
      </c>
      <c r="D20" s="1">
        <f>AVERAGE(C20:C22)</f>
        <v>15.74</v>
      </c>
      <c r="E20" s="2">
        <v>23.78</v>
      </c>
      <c r="F20" s="1">
        <f>E20-D20</f>
        <v>8.0400000000000009</v>
      </c>
      <c r="G20" s="1">
        <f>AVERAGE(F20:F22)</f>
        <v>7.8933333333333335</v>
      </c>
      <c r="H20" s="1">
        <f>F20-G20</f>
        <v>0.14666666666666739</v>
      </c>
      <c r="I20" s="10">
        <f>POWER(2,-H20)</f>
        <v>0.90333520079118168</v>
      </c>
      <c r="J20" s="9" t="s">
        <v>51</v>
      </c>
    </row>
    <row r="21" spans="1:16" x14ac:dyDescent="0.3">
      <c r="A21" s="2" t="s">
        <v>42</v>
      </c>
      <c r="B21" t="s">
        <v>4</v>
      </c>
      <c r="C21" s="2">
        <v>15.61</v>
      </c>
      <c r="D21" s="1">
        <f>AVERAGE(C20:C22)</f>
        <v>15.74</v>
      </c>
      <c r="E21" s="2">
        <v>23.56</v>
      </c>
      <c r="F21" s="1">
        <f t="shared" ref="F21:F25" si="12">E21-D21</f>
        <v>7.8199999999999985</v>
      </c>
      <c r="G21" s="1">
        <f>G20</f>
        <v>7.8933333333333335</v>
      </c>
      <c r="H21" s="1">
        <f t="shared" ref="H21:H25" si="13">F21-G21</f>
        <v>-7.3333333333335027E-2</v>
      </c>
      <c r="I21" s="10">
        <f t="shared" ref="I21:I25" si="14">POWER(2,-H21)</f>
        <v>1.0521448482007176</v>
      </c>
      <c r="J21" s="9"/>
    </row>
    <row r="22" spans="1:16" x14ac:dyDescent="0.3">
      <c r="A22" s="2" t="s">
        <v>42</v>
      </c>
      <c r="B22" t="s">
        <v>4</v>
      </c>
      <c r="C22" s="2">
        <v>15.82</v>
      </c>
      <c r="D22" s="1">
        <f>AVERAGE(C20:C22)</f>
        <v>15.74</v>
      </c>
      <c r="E22" s="2">
        <v>23.56</v>
      </c>
      <c r="F22" s="1">
        <f t="shared" si="12"/>
        <v>7.8199999999999985</v>
      </c>
      <c r="G22" s="1">
        <f t="shared" ref="G22:G25" si="15">G21</f>
        <v>7.8933333333333335</v>
      </c>
      <c r="H22" s="1">
        <f t="shared" si="13"/>
        <v>-7.3333333333335027E-2</v>
      </c>
      <c r="I22" s="10">
        <f t="shared" si="14"/>
        <v>1.0521448482007176</v>
      </c>
      <c r="J22" s="9"/>
    </row>
    <row r="23" spans="1:16" ht="15.5" x14ac:dyDescent="0.3">
      <c r="A23" s="5" t="s">
        <v>43</v>
      </c>
      <c r="B23" t="s">
        <v>4</v>
      </c>
      <c r="C23" s="2">
        <v>15.88</v>
      </c>
      <c r="D23" s="1">
        <f>AVERAGE(C23:C25)</f>
        <v>16.04</v>
      </c>
      <c r="E23" s="2">
        <v>21.27</v>
      </c>
      <c r="F23" s="1">
        <f t="shared" si="12"/>
        <v>5.23</v>
      </c>
      <c r="G23" s="1">
        <f t="shared" si="15"/>
        <v>7.8933333333333335</v>
      </c>
      <c r="H23" s="1">
        <f t="shared" si="13"/>
        <v>-2.6633333333333331</v>
      </c>
      <c r="I23" s="10">
        <f t="shared" si="14"/>
        <v>6.3349504422377567</v>
      </c>
      <c r="J23" s="9"/>
    </row>
    <row r="24" spans="1:16" ht="15.5" x14ac:dyDescent="0.3">
      <c r="A24" s="5" t="s">
        <v>43</v>
      </c>
      <c r="B24" t="s">
        <v>4</v>
      </c>
      <c r="C24" s="2">
        <v>16.16</v>
      </c>
      <c r="D24" s="1">
        <f>AVERAGE(C23:C25)</f>
        <v>16.04</v>
      </c>
      <c r="E24" s="2">
        <v>21.37</v>
      </c>
      <c r="F24" s="1">
        <f t="shared" si="12"/>
        <v>5.3300000000000018</v>
      </c>
      <c r="G24" s="1">
        <f t="shared" si="15"/>
        <v>7.8933333333333335</v>
      </c>
      <c r="H24" s="1">
        <f t="shared" si="13"/>
        <v>-2.5633333333333317</v>
      </c>
      <c r="I24" s="10">
        <f t="shared" si="14"/>
        <v>5.9107177623585088</v>
      </c>
      <c r="J24" s="9"/>
    </row>
    <row r="25" spans="1:16" ht="15.5" x14ac:dyDescent="0.3">
      <c r="A25" s="5" t="s">
        <v>43</v>
      </c>
      <c r="B25" t="s">
        <v>4</v>
      </c>
      <c r="C25" s="2">
        <v>16.079999999999998</v>
      </c>
      <c r="D25" s="1">
        <f>AVERAGE(C23:C25)</f>
        <v>16.04</v>
      </c>
      <c r="E25" s="2">
        <v>21.34</v>
      </c>
      <c r="F25" s="1">
        <f t="shared" si="12"/>
        <v>5.3000000000000007</v>
      </c>
      <c r="G25" s="1">
        <f t="shared" si="15"/>
        <v>7.8933333333333335</v>
      </c>
      <c r="H25" s="1">
        <f t="shared" si="13"/>
        <v>-2.5933333333333328</v>
      </c>
      <c r="I25" s="10">
        <f t="shared" si="14"/>
        <v>6.0349145070009307</v>
      </c>
      <c r="J25" s="9"/>
    </row>
    <row r="26" spans="1:16" x14ac:dyDescent="0.3">
      <c r="A26" s="2" t="s">
        <v>42</v>
      </c>
      <c r="B26" t="s">
        <v>4</v>
      </c>
      <c r="C26" s="2">
        <v>15.79</v>
      </c>
      <c r="D26" s="1">
        <f>AVERAGE(C26:C28)</f>
        <v>15.74</v>
      </c>
      <c r="E26" s="2">
        <v>24.38</v>
      </c>
      <c r="F26" s="1">
        <f>E26-D26</f>
        <v>8.6399999999999988</v>
      </c>
      <c r="G26" s="1">
        <f>AVERAGE(F26:F28)</f>
        <v>8.6966666666666654</v>
      </c>
      <c r="H26" s="1">
        <f>F26-G26</f>
        <v>-5.6666666666666643E-2</v>
      </c>
      <c r="I26" s="10">
        <f>POWER(2,-H26)</f>
        <v>1.0400599338884777</v>
      </c>
      <c r="J26" s="9" t="s">
        <v>53</v>
      </c>
    </row>
    <row r="27" spans="1:16" x14ac:dyDescent="0.3">
      <c r="A27" s="2" t="s">
        <v>42</v>
      </c>
      <c r="B27" t="s">
        <v>4</v>
      </c>
      <c r="C27" s="2">
        <v>15.61</v>
      </c>
      <c r="D27" s="1">
        <f>AVERAGE(C26:C28)</f>
        <v>15.74</v>
      </c>
      <c r="E27" s="2">
        <v>24.48</v>
      </c>
      <c r="F27" s="1">
        <f t="shared" ref="F27:F31" si="16">E27-D27</f>
        <v>8.74</v>
      </c>
      <c r="G27" s="1">
        <f>G26</f>
        <v>8.6966666666666654</v>
      </c>
      <c r="H27" s="1">
        <f t="shared" ref="H27:H31" si="17">F27-G27</f>
        <v>4.3333333333334778E-2</v>
      </c>
      <c r="I27" s="10">
        <f t="shared" ref="I27:I31" si="18">POWER(2,-H27)</f>
        <v>0.97041023149353955</v>
      </c>
      <c r="J27" s="9"/>
    </row>
    <row r="28" spans="1:16" x14ac:dyDescent="0.3">
      <c r="A28" s="2" t="s">
        <v>42</v>
      </c>
      <c r="B28" t="s">
        <v>4</v>
      </c>
      <c r="C28" s="2">
        <v>15.82</v>
      </c>
      <c r="D28" s="1">
        <f>AVERAGE(C26:C28)</f>
        <v>15.74</v>
      </c>
      <c r="E28" s="2">
        <v>24.45</v>
      </c>
      <c r="F28" s="1">
        <f t="shared" si="16"/>
        <v>8.7099999999999991</v>
      </c>
      <c r="G28" s="1">
        <f t="shared" ref="G28:G31" si="19">G27</f>
        <v>8.6966666666666654</v>
      </c>
      <c r="H28" s="1">
        <f t="shared" si="17"/>
        <v>1.3333333333333641E-2</v>
      </c>
      <c r="I28" s="10">
        <f t="shared" si="18"/>
        <v>0.99080061326522906</v>
      </c>
      <c r="J28" s="9"/>
    </row>
    <row r="29" spans="1:16" ht="15.5" x14ac:dyDescent="0.3">
      <c r="A29" s="5" t="s">
        <v>43</v>
      </c>
      <c r="B29" t="s">
        <v>4</v>
      </c>
      <c r="C29" s="2">
        <v>15.88</v>
      </c>
      <c r="D29" s="1">
        <f>AVERAGE(C29:C31)</f>
        <v>16.04</v>
      </c>
      <c r="E29" s="2">
        <v>23.84</v>
      </c>
      <c r="F29" s="1">
        <f t="shared" si="16"/>
        <v>7.8000000000000007</v>
      </c>
      <c r="G29" s="1">
        <f t="shared" si="19"/>
        <v>8.6966666666666654</v>
      </c>
      <c r="H29" s="1">
        <f t="shared" si="17"/>
        <v>-0.89666666666666472</v>
      </c>
      <c r="I29" s="10">
        <f t="shared" si="18"/>
        <v>1.8617594321957516</v>
      </c>
      <c r="J29" s="9"/>
    </row>
    <row r="30" spans="1:16" ht="15.5" x14ac:dyDescent="0.3">
      <c r="A30" s="5" t="s">
        <v>43</v>
      </c>
      <c r="B30" t="s">
        <v>4</v>
      </c>
      <c r="C30" s="2">
        <v>16.16</v>
      </c>
      <c r="D30" s="1">
        <f>AVERAGE(C29:C31)</f>
        <v>16.04</v>
      </c>
      <c r="E30" s="2">
        <v>23.63</v>
      </c>
      <c r="F30" s="1">
        <f t="shared" si="16"/>
        <v>7.59</v>
      </c>
      <c r="G30" s="1">
        <f t="shared" si="19"/>
        <v>8.6966666666666654</v>
      </c>
      <c r="H30" s="1">
        <f t="shared" si="17"/>
        <v>-1.1066666666666656</v>
      </c>
      <c r="I30" s="10">
        <f t="shared" si="18"/>
        <v>2.1534751364950444</v>
      </c>
      <c r="J30" s="9"/>
    </row>
    <row r="31" spans="1:16" ht="15.5" x14ac:dyDescent="0.3">
      <c r="A31" s="5" t="s">
        <v>43</v>
      </c>
      <c r="B31" t="s">
        <v>4</v>
      </c>
      <c r="C31" s="2">
        <v>16.079999999999998</v>
      </c>
      <c r="D31" s="1">
        <f>AVERAGE(C29:C31)</f>
        <v>16.04</v>
      </c>
      <c r="E31" s="2">
        <v>23.4</v>
      </c>
      <c r="F31" s="1">
        <f t="shared" si="16"/>
        <v>7.3599999999999994</v>
      </c>
      <c r="G31" s="1">
        <f t="shared" si="19"/>
        <v>8.6966666666666654</v>
      </c>
      <c r="H31" s="1">
        <f t="shared" si="17"/>
        <v>-1.336666666666666</v>
      </c>
      <c r="I31" s="10">
        <f t="shared" si="18"/>
        <v>2.5256709023832795</v>
      </c>
      <c r="J31" s="9"/>
    </row>
    <row r="32" spans="1:16" x14ac:dyDescent="0.3">
      <c r="A32" s="2" t="s">
        <v>42</v>
      </c>
      <c r="B32" t="s">
        <v>4</v>
      </c>
      <c r="C32" s="2">
        <v>15.79</v>
      </c>
      <c r="D32" s="1">
        <f>AVERAGE(C32:C34)</f>
        <v>15.74</v>
      </c>
      <c r="E32" s="2">
        <v>29.24</v>
      </c>
      <c r="F32" s="1">
        <f>E32-D32</f>
        <v>13.499999999999998</v>
      </c>
      <c r="G32" s="1">
        <f>AVERAGE(F32:F34)</f>
        <v>13.473333333333334</v>
      </c>
      <c r="H32" s="1">
        <f>F32-G32</f>
        <v>2.666666666666373E-2</v>
      </c>
      <c r="I32" s="10">
        <f>POWER(2,-H32)</f>
        <v>0.98168585524675656</v>
      </c>
      <c r="J32" s="9" t="s">
        <v>55</v>
      </c>
    </row>
    <row r="33" spans="1:10" x14ac:dyDescent="0.3">
      <c r="A33" s="2" t="s">
        <v>42</v>
      </c>
      <c r="B33" t="s">
        <v>4</v>
      </c>
      <c r="C33" s="2">
        <v>15.61</v>
      </c>
      <c r="D33" s="1">
        <f>AVERAGE(C32:C34)</f>
        <v>15.74</v>
      </c>
      <c r="E33" s="2">
        <v>29.35</v>
      </c>
      <c r="F33" s="1">
        <f t="shared" ref="F33:F37" si="20">E33-D33</f>
        <v>13.610000000000001</v>
      </c>
      <c r="G33" s="1">
        <f>G32</f>
        <v>13.473333333333334</v>
      </c>
      <c r="H33" s="1">
        <f t="shared" ref="H33:H37" si="21">F33-G33</f>
        <v>0.13666666666666671</v>
      </c>
      <c r="I33" s="10">
        <f t="shared" ref="I33:I37" si="22">POWER(2,-H33)</f>
        <v>0.90961839399828137</v>
      </c>
      <c r="J33" s="9"/>
    </row>
    <row r="34" spans="1:10" x14ac:dyDescent="0.3">
      <c r="A34" s="2" t="s">
        <v>42</v>
      </c>
      <c r="B34" t="s">
        <v>4</v>
      </c>
      <c r="C34" s="2">
        <v>15.82</v>
      </c>
      <c r="D34" s="1">
        <f>AVERAGE(C32:C34)</f>
        <v>15.74</v>
      </c>
      <c r="E34" s="2">
        <v>29.05</v>
      </c>
      <c r="F34" s="1">
        <f t="shared" si="20"/>
        <v>13.31</v>
      </c>
      <c r="G34" s="1">
        <f t="shared" ref="G34:G37" si="23">G33</f>
        <v>13.473333333333334</v>
      </c>
      <c r="H34" s="1">
        <f t="shared" si="21"/>
        <v>-0.163333333333334</v>
      </c>
      <c r="I34" s="10">
        <f t="shared" si="22"/>
        <v>1.1198716040467596</v>
      </c>
      <c r="J34" s="9"/>
    </row>
    <row r="35" spans="1:10" ht="15.5" x14ac:dyDescent="0.3">
      <c r="A35" s="5" t="s">
        <v>43</v>
      </c>
      <c r="B35" t="s">
        <v>4</v>
      </c>
      <c r="C35" s="2">
        <v>15.88</v>
      </c>
      <c r="D35" s="1">
        <f>AVERAGE(C35:C37)</f>
        <v>16.04</v>
      </c>
      <c r="E35" s="2">
        <v>30.71</v>
      </c>
      <c r="F35" s="1">
        <f t="shared" si="20"/>
        <v>14.670000000000002</v>
      </c>
      <c r="G35" s="1">
        <f t="shared" si="23"/>
        <v>13.473333333333334</v>
      </c>
      <c r="H35" s="1">
        <f t="shared" si="21"/>
        <v>1.1966666666666672</v>
      </c>
      <c r="I35" s="10">
        <f t="shared" si="22"/>
        <v>0.43628214382041125</v>
      </c>
      <c r="J35" s="9"/>
    </row>
    <row r="36" spans="1:10" ht="15.5" x14ac:dyDescent="0.3">
      <c r="A36" s="5" t="s">
        <v>43</v>
      </c>
      <c r="B36" t="s">
        <v>4</v>
      </c>
      <c r="C36" s="2">
        <v>16.16</v>
      </c>
      <c r="D36" s="1">
        <f>AVERAGE(C35:C37)</f>
        <v>16.04</v>
      </c>
      <c r="E36" s="2">
        <v>30.93</v>
      </c>
      <c r="F36" s="1">
        <f t="shared" si="20"/>
        <v>14.89</v>
      </c>
      <c r="G36" s="1">
        <f t="shared" si="23"/>
        <v>13.473333333333334</v>
      </c>
      <c r="H36" s="1">
        <f t="shared" si="21"/>
        <v>1.4166666666666661</v>
      </c>
      <c r="I36" s="10">
        <f t="shared" si="22"/>
        <v>0.37457676921917055</v>
      </c>
      <c r="J36" s="9"/>
    </row>
    <row r="37" spans="1:10" ht="15.5" x14ac:dyDescent="0.3">
      <c r="A37" s="5" t="s">
        <v>43</v>
      </c>
      <c r="B37" t="s">
        <v>4</v>
      </c>
      <c r="C37" s="2">
        <v>16.079999999999998</v>
      </c>
      <c r="D37" s="1">
        <f>AVERAGE(C35:C37)</f>
        <v>16.04</v>
      </c>
      <c r="E37" s="2">
        <v>30.55</v>
      </c>
      <c r="F37" s="1">
        <f t="shared" si="20"/>
        <v>14.510000000000002</v>
      </c>
      <c r="G37" s="1">
        <f t="shared" si="23"/>
        <v>13.473333333333334</v>
      </c>
      <c r="H37" s="1">
        <f t="shared" si="21"/>
        <v>1.0366666666666671</v>
      </c>
      <c r="I37" s="10">
        <f t="shared" si="22"/>
        <v>0.48745242786112003</v>
      </c>
      <c r="J37" s="9"/>
    </row>
    <row r="38" spans="1:10" x14ac:dyDescent="0.3">
      <c r="A38" s="2" t="s">
        <v>42</v>
      </c>
      <c r="B38" t="s">
        <v>4</v>
      </c>
      <c r="C38" s="2">
        <v>15.79</v>
      </c>
      <c r="D38" s="1">
        <f>AVERAGE(C38:C40)</f>
        <v>15.74</v>
      </c>
      <c r="E38" s="2">
        <v>26.72</v>
      </c>
      <c r="F38" s="1">
        <f>E38-D38</f>
        <v>10.979999999999999</v>
      </c>
      <c r="G38" s="1">
        <f>AVERAGE(F38:F40)</f>
        <v>11.089999999999998</v>
      </c>
      <c r="H38" s="1">
        <f>F38-G38</f>
        <v>-0.10999999999999943</v>
      </c>
      <c r="I38" s="10">
        <f>POWER(2,-H38)</f>
        <v>1.0792282365044268</v>
      </c>
      <c r="J38" s="9" t="s">
        <v>57</v>
      </c>
    </row>
    <row r="39" spans="1:10" x14ac:dyDescent="0.3">
      <c r="A39" s="2" t="s">
        <v>42</v>
      </c>
      <c r="B39" t="s">
        <v>4</v>
      </c>
      <c r="C39" s="2">
        <v>15.61</v>
      </c>
      <c r="D39" s="1">
        <f>AVERAGE(C38:C40)</f>
        <v>15.74</v>
      </c>
      <c r="E39" s="2">
        <v>26.93</v>
      </c>
      <c r="F39" s="1">
        <f t="shared" ref="F39:F43" si="24">E39-D39</f>
        <v>11.19</v>
      </c>
      <c r="G39" s="1">
        <f>G38</f>
        <v>11.089999999999998</v>
      </c>
      <c r="H39" s="1">
        <f t="shared" ref="H39:H43" si="25">F39-G39</f>
        <v>0.10000000000000142</v>
      </c>
      <c r="I39" s="10">
        <f t="shared" ref="I39:I43" si="26">POWER(2,-H39)</f>
        <v>0.93303299153680652</v>
      </c>
      <c r="J39" s="9"/>
    </row>
    <row r="40" spans="1:10" x14ac:dyDescent="0.3">
      <c r="A40" s="2" t="s">
        <v>42</v>
      </c>
      <c r="B40" t="s">
        <v>4</v>
      </c>
      <c r="C40" s="2">
        <v>15.82</v>
      </c>
      <c r="D40" s="1">
        <f>AVERAGE(C38:C40)</f>
        <v>15.74</v>
      </c>
      <c r="E40" s="2">
        <v>26.84</v>
      </c>
      <c r="F40" s="1">
        <f t="shared" si="24"/>
        <v>11.1</v>
      </c>
      <c r="G40" s="1">
        <f t="shared" ref="G40:G43" si="27">G39</f>
        <v>11.089999999999998</v>
      </c>
      <c r="H40" s="1">
        <f t="shared" si="25"/>
        <v>1.0000000000001563E-2</v>
      </c>
      <c r="I40" s="10">
        <f t="shared" si="26"/>
        <v>0.99309249543703471</v>
      </c>
      <c r="J40" s="9"/>
    </row>
    <row r="41" spans="1:10" ht="15.5" x14ac:dyDescent="0.3">
      <c r="A41" s="5" t="s">
        <v>43</v>
      </c>
      <c r="B41" t="s">
        <v>4</v>
      </c>
      <c r="C41" s="2">
        <v>15.88</v>
      </c>
      <c r="D41" s="1">
        <f>AVERAGE(C41:C43)</f>
        <v>16.04</v>
      </c>
      <c r="E41" s="2">
        <v>25.91</v>
      </c>
      <c r="F41" s="1">
        <f t="shared" si="24"/>
        <v>9.870000000000001</v>
      </c>
      <c r="G41" s="1">
        <f t="shared" si="27"/>
        <v>11.089999999999998</v>
      </c>
      <c r="H41" s="1">
        <f t="shared" si="25"/>
        <v>-1.2199999999999971</v>
      </c>
      <c r="I41" s="10">
        <f t="shared" si="26"/>
        <v>2.3294671729369067</v>
      </c>
      <c r="J41" s="9"/>
    </row>
    <row r="42" spans="1:10" ht="15.5" x14ac:dyDescent="0.3">
      <c r="A42" s="5" t="s">
        <v>43</v>
      </c>
      <c r="B42" t="s">
        <v>4</v>
      </c>
      <c r="C42" s="2">
        <v>16.16</v>
      </c>
      <c r="D42" s="1">
        <f>AVERAGE(C41:C43)</f>
        <v>16.04</v>
      </c>
      <c r="E42" s="2">
        <v>26.17</v>
      </c>
      <c r="F42" s="1">
        <f t="shared" si="24"/>
        <v>10.130000000000003</v>
      </c>
      <c r="G42" s="1">
        <f t="shared" si="27"/>
        <v>11.089999999999998</v>
      </c>
      <c r="H42" s="1">
        <f t="shared" si="25"/>
        <v>-0.95999999999999552</v>
      </c>
      <c r="I42" s="10">
        <f t="shared" si="26"/>
        <v>1.9453098948245651</v>
      </c>
      <c r="J42" s="9"/>
    </row>
    <row r="43" spans="1:10" ht="15.5" x14ac:dyDescent="0.3">
      <c r="A43" s="5" t="s">
        <v>43</v>
      </c>
      <c r="B43" t="s">
        <v>4</v>
      </c>
      <c r="C43" s="2">
        <v>16.079999999999998</v>
      </c>
      <c r="D43" s="1">
        <f>AVERAGE(C41:C43)</f>
        <v>16.04</v>
      </c>
      <c r="E43" s="2">
        <v>25.89</v>
      </c>
      <c r="F43" s="1">
        <f t="shared" si="24"/>
        <v>9.8500000000000014</v>
      </c>
      <c r="G43" s="1">
        <f t="shared" si="27"/>
        <v>11.089999999999998</v>
      </c>
      <c r="H43" s="1">
        <f t="shared" si="25"/>
        <v>-1.2399999999999967</v>
      </c>
      <c r="I43" s="10">
        <f t="shared" si="26"/>
        <v>2.3619853228590553</v>
      </c>
      <c r="J43" s="9"/>
    </row>
    <row r="44" spans="1:10" x14ac:dyDescent="0.3">
      <c r="A44" s="2" t="s">
        <v>42</v>
      </c>
      <c r="B44" t="s">
        <v>4</v>
      </c>
      <c r="C44" s="2">
        <v>15.79</v>
      </c>
      <c r="D44" s="1">
        <f>AVERAGE(C44:C46)</f>
        <v>15.74</v>
      </c>
      <c r="E44" s="2">
        <v>18.77</v>
      </c>
      <c r="F44" s="1">
        <f>E44-D44</f>
        <v>3.0299999999999994</v>
      </c>
      <c r="G44" s="1">
        <f>AVERAGE(F44:F46)</f>
        <v>3.0566666666666666</v>
      </c>
      <c r="H44" s="1">
        <f>F44-G44</f>
        <v>-2.6666666666667282E-2</v>
      </c>
      <c r="I44" s="10">
        <f>POWER(2,-H44)</f>
        <v>1.0186558099572929</v>
      </c>
      <c r="J44" s="9" t="s">
        <v>59</v>
      </c>
    </row>
    <row r="45" spans="1:10" x14ac:dyDescent="0.3">
      <c r="A45" s="2" t="s">
        <v>42</v>
      </c>
      <c r="B45" t="s">
        <v>4</v>
      </c>
      <c r="C45" s="2">
        <v>15.61</v>
      </c>
      <c r="D45" s="1">
        <f>AVERAGE(C44:C46)</f>
        <v>15.74</v>
      </c>
      <c r="E45" s="2">
        <v>18.84</v>
      </c>
      <c r="F45" s="1">
        <f t="shared" ref="F45:F49" si="28">E45-D45</f>
        <v>3.0999999999999996</v>
      </c>
      <c r="G45" s="1">
        <f>G44</f>
        <v>3.0566666666666666</v>
      </c>
      <c r="H45" s="1">
        <f t="shared" ref="H45:H49" si="29">F45-G45</f>
        <v>4.3333333333333002E-2</v>
      </c>
      <c r="I45" s="10">
        <f t="shared" ref="I45:I49" si="30">POWER(2,-H45)</f>
        <v>0.97041023149354089</v>
      </c>
      <c r="J45" s="9"/>
    </row>
    <row r="46" spans="1:10" x14ac:dyDescent="0.3">
      <c r="A46" s="2" t="s">
        <v>42</v>
      </c>
      <c r="B46" t="s">
        <v>4</v>
      </c>
      <c r="C46" s="2">
        <v>15.82</v>
      </c>
      <c r="D46" s="1">
        <f>AVERAGE(C44:C46)</f>
        <v>15.74</v>
      </c>
      <c r="E46" s="2">
        <v>18.78</v>
      </c>
      <c r="F46" s="1">
        <f t="shared" si="28"/>
        <v>3.0400000000000009</v>
      </c>
      <c r="G46" s="1">
        <f t="shared" ref="G46:G49" si="31">G45</f>
        <v>3.0566666666666666</v>
      </c>
      <c r="H46" s="1">
        <f t="shared" si="29"/>
        <v>-1.6666666666665719E-2</v>
      </c>
      <c r="I46" s="10">
        <f t="shared" si="30"/>
        <v>1.0116194403019219</v>
      </c>
      <c r="J46" s="9"/>
    </row>
    <row r="47" spans="1:10" ht="15.5" x14ac:dyDescent="0.3">
      <c r="A47" s="5" t="s">
        <v>43</v>
      </c>
      <c r="B47" t="s">
        <v>4</v>
      </c>
      <c r="C47" s="2">
        <v>15.88</v>
      </c>
      <c r="D47" s="1">
        <f>AVERAGE(C47:C49)</f>
        <v>16.04</v>
      </c>
      <c r="E47" s="2">
        <v>18.79</v>
      </c>
      <c r="F47" s="1">
        <f t="shared" si="28"/>
        <v>2.75</v>
      </c>
      <c r="G47" s="1">
        <f t="shared" si="31"/>
        <v>3.0566666666666666</v>
      </c>
      <c r="H47" s="1">
        <f t="shared" si="29"/>
        <v>-0.30666666666666664</v>
      </c>
      <c r="I47" s="10">
        <f t="shared" si="30"/>
        <v>1.2368466734094374</v>
      </c>
      <c r="J47" s="9"/>
    </row>
    <row r="48" spans="1:10" ht="15.5" x14ac:dyDescent="0.3">
      <c r="A48" s="5" t="s">
        <v>43</v>
      </c>
      <c r="B48" t="s">
        <v>4</v>
      </c>
      <c r="C48" s="2">
        <v>16.16</v>
      </c>
      <c r="D48" s="1">
        <f>AVERAGE(C47:C49)</f>
        <v>16.04</v>
      </c>
      <c r="E48" s="2">
        <v>18.809999999999999</v>
      </c>
      <c r="F48" s="1">
        <f t="shared" si="28"/>
        <v>2.7699999999999996</v>
      </c>
      <c r="G48" s="1">
        <f t="shared" si="31"/>
        <v>3.0566666666666666</v>
      </c>
      <c r="H48" s="1">
        <f t="shared" si="29"/>
        <v>-0.28666666666666707</v>
      </c>
      <c r="I48" s="10">
        <f t="shared" si="30"/>
        <v>1.2198186397602044</v>
      </c>
      <c r="J48" s="9"/>
    </row>
    <row r="49" spans="1:10" ht="15.5" x14ac:dyDescent="0.3">
      <c r="A49" s="5" t="s">
        <v>43</v>
      </c>
      <c r="B49" t="s">
        <v>4</v>
      </c>
      <c r="C49" s="2">
        <v>16.079999999999998</v>
      </c>
      <c r="D49" s="1">
        <f>AVERAGE(C47:C49)</f>
        <v>16.04</v>
      </c>
      <c r="E49" s="2">
        <v>18.73</v>
      </c>
      <c r="F49" s="1">
        <f t="shared" si="28"/>
        <v>2.6900000000000013</v>
      </c>
      <c r="G49" s="1">
        <f t="shared" si="31"/>
        <v>3.0566666666666666</v>
      </c>
      <c r="H49" s="1">
        <f t="shared" si="29"/>
        <v>-0.36666666666666536</v>
      </c>
      <c r="I49" s="10">
        <f t="shared" si="30"/>
        <v>1.289370308439578</v>
      </c>
      <c r="J49" s="9"/>
    </row>
  </sheetData>
  <mergeCells count="8">
    <mergeCell ref="J32:J37"/>
    <mergeCell ref="J38:J43"/>
    <mergeCell ref="J44:J49"/>
    <mergeCell ref="J2:J7"/>
    <mergeCell ref="J8:J13"/>
    <mergeCell ref="J14:J19"/>
    <mergeCell ref="J20:J25"/>
    <mergeCell ref="J26:J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55"/>
  <sheetViews>
    <sheetView workbookViewId="0">
      <selection activeCell="H4" sqref="H4"/>
    </sheetView>
  </sheetViews>
  <sheetFormatPr defaultRowHeight="14" x14ac:dyDescent="0.3"/>
  <sheetData>
    <row r="1" spans="1:6" s="2" customFormat="1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6" s="2" customFormat="1" x14ac:dyDescent="0.3">
      <c r="A2" s="2" t="s">
        <v>5</v>
      </c>
      <c r="B2" s="2" t="s">
        <v>6</v>
      </c>
      <c r="C2" s="2">
        <v>23.81</v>
      </c>
      <c r="D2" s="2">
        <v>86.5</v>
      </c>
      <c r="E2" s="2" t="s">
        <v>45</v>
      </c>
      <c r="F2" s="2" t="s">
        <v>42</v>
      </c>
    </row>
    <row r="3" spans="1:6" s="2" customFormat="1" x14ac:dyDescent="0.3">
      <c r="A3" s="2" t="s">
        <v>7</v>
      </c>
      <c r="B3" s="2" t="s">
        <v>6</v>
      </c>
      <c r="C3" s="2">
        <v>23.59</v>
      </c>
      <c r="D3" s="2">
        <v>86.5</v>
      </c>
      <c r="E3" s="2" t="s">
        <v>90</v>
      </c>
      <c r="F3" s="2" t="s">
        <v>42</v>
      </c>
    </row>
    <row r="4" spans="1:6" s="2" customFormat="1" x14ac:dyDescent="0.3">
      <c r="A4" s="2" t="s">
        <v>8</v>
      </c>
      <c r="B4" s="2" t="s">
        <v>6</v>
      </c>
      <c r="C4" s="2">
        <v>23.35</v>
      </c>
      <c r="D4" s="2">
        <v>86.5</v>
      </c>
      <c r="E4" s="2" t="s">
        <v>44</v>
      </c>
      <c r="F4" s="2" t="s">
        <v>42</v>
      </c>
    </row>
    <row r="5" spans="1:6" s="2" customFormat="1" ht="15.5" x14ac:dyDescent="0.3">
      <c r="A5" s="2" t="s">
        <v>9</v>
      </c>
      <c r="B5" s="2" t="s">
        <v>6</v>
      </c>
      <c r="C5" s="2">
        <v>21.85</v>
      </c>
      <c r="D5" s="2">
        <v>86.5</v>
      </c>
      <c r="E5" s="2" t="s">
        <v>44</v>
      </c>
      <c r="F5" s="5" t="s">
        <v>43</v>
      </c>
    </row>
    <row r="6" spans="1:6" s="2" customFormat="1" ht="15.5" x14ac:dyDescent="0.3">
      <c r="A6" s="2" t="s">
        <v>10</v>
      </c>
      <c r="B6" s="2" t="s">
        <v>6</v>
      </c>
      <c r="C6" s="2">
        <v>21.82</v>
      </c>
      <c r="D6" s="2">
        <v>86.5</v>
      </c>
      <c r="E6" s="2" t="s">
        <v>44</v>
      </c>
      <c r="F6" s="5" t="s">
        <v>43</v>
      </c>
    </row>
    <row r="7" spans="1:6" s="2" customFormat="1" ht="15.5" x14ac:dyDescent="0.3">
      <c r="A7" s="2" t="s">
        <v>11</v>
      </c>
      <c r="B7" s="2" t="s">
        <v>6</v>
      </c>
      <c r="C7" s="2">
        <v>21.63</v>
      </c>
      <c r="D7" s="2">
        <v>86.5</v>
      </c>
      <c r="E7" s="2" t="s">
        <v>44</v>
      </c>
      <c r="F7" s="5" t="s">
        <v>43</v>
      </c>
    </row>
    <row r="8" spans="1:6" s="2" customFormat="1" x14ac:dyDescent="0.3">
      <c r="A8" s="2" t="s">
        <v>12</v>
      </c>
      <c r="B8" s="2" t="s">
        <v>6</v>
      </c>
      <c r="C8" s="2">
        <v>22.64</v>
      </c>
      <c r="D8" s="2">
        <v>87.5</v>
      </c>
      <c r="E8" s="2" t="s">
        <v>46</v>
      </c>
      <c r="F8" s="2" t="s">
        <v>42</v>
      </c>
    </row>
    <row r="9" spans="1:6" s="2" customFormat="1" x14ac:dyDescent="0.3">
      <c r="A9" s="2" t="s">
        <v>13</v>
      </c>
      <c r="B9" s="2" t="s">
        <v>6</v>
      </c>
      <c r="C9" s="2">
        <v>22.86</v>
      </c>
      <c r="D9" s="2">
        <v>87.5</v>
      </c>
      <c r="E9" s="2" t="s">
        <v>46</v>
      </c>
      <c r="F9" s="2" t="s">
        <v>42</v>
      </c>
    </row>
    <row r="10" spans="1:6" s="2" customFormat="1" x14ac:dyDescent="0.3">
      <c r="A10" s="2" t="s">
        <v>14</v>
      </c>
      <c r="B10" s="2" t="s">
        <v>6</v>
      </c>
      <c r="C10" s="2">
        <v>23.43</v>
      </c>
      <c r="D10" s="2">
        <v>87.5</v>
      </c>
      <c r="E10" s="2" t="s">
        <v>46</v>
      </c>
      <c r="F10" s="2" t="s">
        <v>42</v>
      </c>
    </row>
    <row r="11" spans="1:6" s="2" customFormat="1" ht="15.5" x14ac:dyDescent="0.3">
      <c r="A11" s="2" t="s">
        <v>15</v>
      </c>
      <c r="B11" s="2" t="s">
        <v>6</v>
      </c>
      <c r="C11" s="2">
        <v>21.75</v>
      </c>
      <c r="D11" s="2">
        <v>87.5</v>
      </c>
      <c r="E11" s="2" t="s">
        <v>46</v>
      </c>
      <c r="F11" s="5" t="s">
        <v>43</v>
      </c>
    </row>
    <row r="12" spans="1:6" s="2" customFormat="1" ht="15.5" x14ac:dyDescent="0.3">
      <c r="A12" s="2" t="s">
        <v>16</v>
      </c>
      <c r="B12" s="2" t="s">
        <v>6</v>
      </c>
      <c r="C12" s="2">
        <v>22.34</v>
      </c>
      <c r="D12" s="2">
        <v>87.5</v>
      </c>
      <c r="E12" s="2" t="s">
        <v>46</v>
      </c>
      <c r="F12" s="5" t="s">
        <v>43</v>
      </c>
    </row>
    <row r="13" spans="1:6" s="2" customFormat="1" ht="15.5" x14ac:dyDescent="0.3">
      <c r="A13" s="2" t="s">
        <v>17</v>
      </c>
      <c r="B13" s="2" t="s">
        <v>6</v>
      </c>
      <c r="C13" s="2">
        <v>22.13</v>
      </c>
      <c r="D13" s="2">
        <v>87.5</v>
      </c>
      <c r="E13" s="2" t="s">
        <v>46</v>
      </c>
      <c r="F13" s="5" t="s">
        <v>43</v>
      </c>
    </row>
    <row r="14" spans="1:6" s="2" customFormat="1" x14ac:dyDescent="0.3">
      <c r="A14" s="2" t="s">
        <v>18</v>
      </c>
      <c r="B14" s="2" t="s">
        <v>6</v>
      </c>
      <c r="C14" s="2">
        <v>23.78</v>
      </c>
      <c r="D14" s="2">
        <v>87</v>
      </c>
      <c r="E14" s="2" t="s">
        <v>49</v>
      </c>
      <c r="F14" s="2" t="s">
        <v>42</v>
      </c>
    </row>
    <row r="15" spans="1:6" s="2" customFormat="1" x14ac:dyDescent="0.3">
      <c r="A15" s="2" t="s">
        <v>19</v>
      </c>
      <c r="B15" s="2" t="s">
        <v>6</v>
      </c>
      <c r="C15" s="2">
        <v>23.44</v>
      </c>
      <c r="D15" s="2">
        <v>87</v>
      </c>
      <c r="E15" s="2" t="s">
        <v>49</v>
      </c>
      <c r="F15" s="2" t="s">
        <v>42</v>
      </c>
    </row>
    <row r="16" spans="1:6" s="2" customFormat="1" x14ac:dyDescent="0.3">
      <c r="A16" s="2" t="s">
        <v>20</v>
      </c>
      <c r="B16" s="2" t="s">
        <v>6</v>
      </c>
      <c r="C16" s="2">
        <v>23.71</v>
      </c>
      <c r="D16" s="2">
        <v>87</v>
      </c>
      <c r="E16" s="2" t="s">
        <v>48</v>
      </c>
      <c r="F16" s="2" t="s">
        <v>42</v>
      </c>
    </row>
    <row r="17" spans="1:6" s="2" customFormat="1" ht="15.5" x14ac:dyDescent="0.3">
      <c r="A17" s="2" t="s">
        <v>21</v>
      </c>
      <c r="B17" s="2" t="s">
        <v>6</v>
      </c>
      <c r="C17" s="2">
        <v>23.55</v>
      </c>
      <c r="D17" s="2">
        <v>87</v>
      </c>
      <c r="E17" s="2" t="s">
        <v>48</v>
      </c>
      <c r="F17" s="5" t="s">
        <v>43</v>
      </c>
    </row>
    <row r="18" spans="1:6" s="2" customFormat="1" ht="15.5" x14ac:dyDescent="0.3">
      <c r="A18" s="2" t="s">
        <v>22</v>
      </c>
      <c r="B18" s="2" t="s">
        <v>6</v>
      </c>
      <c r="C18" s="2">
        <v>23.46</v>
      </c>
      <c r="D18" s="2">
        <v>87</v>
      </c>
      <c r="E18" s="2" t="s">
        <v>48</v>
      </c>
      <c r="F18" s="5" t="s">
        <v>43</v>
      </c>
    </row>
    <row r="19" spans="1:6" s="2" customFormat="1" ht="15.5" x14ac:dyDescent="0.3">
      <c r="A19" s="2" t="s">
        <v>23</v>
      </c>
      <c r="B19" s="2" t="s">
        <v>6</v>
      </c>
      <c r="C19" s="2">
        <v>23.47</v>
      </c>
      <c r="D19" s="2">
        <v>87</v>
      </c>
      <c r="E19" s="2" t="s">
        <v>48</v>
      </c>
      <c r="F19" s="5" t="s">
        <v>43</v>
      </c>
    </row>
    <row r="20" spans="1:6" s="2" customFormat="1" x14ac:dyDescent="0.3">
      <c r="A20" s="2" t="s">
        <v>24</v>
      </c>
      <c r="B20" s="2" t="s">
        <v>6</v>
      </c>
      <c r="C20" s="2">
        <v>23.78</v>
      </c>
      <c r="D20" s="2">
        <v>86</v>
      </c>
      <c r="E20" s="2" t="s">
        <v>51</v>
      </c>
      <c r="F20" s="2" t="s">
        <v>42</v>
      </c>
    </row>
    <row r="21" spans="1:6" s="2" customFormat="1" x14ac:dyDescent="0.3">
      <c r="A21" s="2" t="s">
        <v>25</v>
      </c>
      <c r="B21" s="2" t="s">
        <v>6</v>
      </c>
      <c r="C21" s="2">
        <v>23.56</v>
      </c>
      <c r="D21" s="2">
        <v>86</v>
      </c>
      <c r="E21" s="2" t="s">
        <v>51</v>
      </c>
      <c r="F21" s="2" t="s">
        <v>42</v>
      </c>
    </row>
    <row r="22" spans="1:6" s="2" customFormat="1" x14ac:dyDescent="0.3">
      <c r="A22" s="2" t="s">
        <v>26</v>
      </c>
      <c r="B22" s="2" t="s">
        <v>6</v>
      </c>
      <c r="C22" s="2">
        <v>23.56</v>
      </c>
      <c r="D22" s="2">
        <v>86</v>
      </c>
      <c r="E22" s="2" t="s">
        <v>50</v>
      </c>
      <c r="F22" s="2" t="s">
        <v>42</v>
      </c>
    </row>
    <row r="23" spans="1:6" s="2" customFormat="1" ht="15.5" x14ac:dyDescent="0.3">
      <c r="A23" s="2" t="s">
        <v>27</v>
      </c>
      <c r="B23" s="2" t="s">
        <v>6</v>
      </c>
      <c r="C23" s="2">
        <v>21.27</v>
      </c>
      <c r="D23" s="2">
        <v>86</v>
      </c>
      <c r="E23" s="2" t="s">
        <v>50</v>
      </c>
      <c r="F23" s="5" t="s">
        <v>43</v>
      </c>
    </row>
    <row r="24" spans="1:6" s="2" customFormat="1" ht="15.5" x14ac:dyDescent="0.3">
      <c r="A24" s="2" t="s">
        <v>28</v>
      </c>
      <c r="B24" s="2" t="s">
        <v>6</v>
      </c>
      <c r="C24" s="2">
        <v>21.37</v>
      </c>
      <c r="D24" s="2">
        <v>86</v>
      </c>
      <c r="E24" s="2" t="s">
        <v>50</v>
      </c>
      <c r="F24" s="5" t="s">
        <v>43</v>
      </c>
    </row>
    <row r="25" spans="1:6" s="2" customFormat="1" ht="15.5" x14ac:dyDescent="0.3">
      <c r="A25" s="2" t="s">
        <v>29</v>
      </c>
      <c r="B25" s="2" t="s">
        <v>6</v>
      </c>
      <c r="C25" s="2">
        <v>21.34</v>
      </c>
      <c r="D25" s="2">
        <v>86</v>
      </c>
      <c r="E25" s="2" t="s">
        <v>50</v>
      </c>
      <c r="F25" s="5" t="s">
        <v>43</v>
      </c>
    </row>
    <row r="26" spans="1:6" s="2" customFormat="1" x14ac:dyDescent="0.3">
      <c r="A26" s="2" t="s">
        <v>60</v>
      </c>
      <c r="B26" s="2" t="s">
        <v>6</v>
      </c>
      <c r="C26" s="2">
        <v>24.38</v>
      </c>
      <c r="D26" s="2">
        <v>87</v>
      </c>
      <c r="E26" s="2" t="s">
        <v>53</v>
      </c>
      <c r="F26" s="2" t="s">
        <v>42</v>
      </c>
    </row>
    <row r="27" spans="1:6" s="2" customFormat="1" x14ac:dyDescent="0.3">
      <c r="A27" s="2" t="s">
        <v>61</v>
      </c>
      <c r="B27" s="2" t="s">
        <v>6</v>
      </c>
      <c r="C27" s="2">
        <v>24.48</v>
      </c>
      <c r="D27" s="2">
        <v>87</v>
      </c>
      <c r="E27" s="2" t="s">
        <v>53</v>
      </c>
      <c r="F27" s="2" t="s">
        <v>42</v>
      </c>
    </row>
    <row r="28" spans="1:6" s="2" customFormat="1" x14ac:dyDescent="0.3">
      <c r="A28" s="2" t="s">
        <v>62</v>
      </c>
      <c r="B28" s="2" t="s">
        <v>6</v>
      </c>
      <c r="C28" s="2">
        <v>24.45</v>
      </c>
      <c r="D28" s="2">
        <v>87</v>
      </c>
      <c r="E28" s="2" t="s">
        <v>52</v>
      </c>
      <c r="F28" s="2" t="s">
        <v>42</v>
      </c>
    </row>
    <row r="29" spans="1:6" s="2" customFormat="1" x14ac:dyDescent="0.3">
      <c r="A29" s="2" t="s">
        <v>63</v>
      </c>
      <c r="B29" s="2" t="s">
        <v>6</v>
      </c>
      <c r="C29" s="2">
        <v>23.84</v>
      </c>
      <c r="D29" s="2">
        <v>87</v>
      </c>
      <c r="E29" s="2" t="s">
        <v>52</v>
      </c>
      <c r="F29" s="2" t="s">
        <v>43</v>
      </c>
    </row>
    <row r="30" spans="1:6" s="2" customFormat="1" x14ac:dyDescent="0.3">
      <c r="A30" s="2" t="s">
        <v>64</v>
      </c>
      <c r="B30" s="2" t="s">
        <v>6</v>
      </c>
      <c r="C30" s="2">
        <v>23.63</v>
      </c>
      <c r="D30" s="2">
        <v>87</v>
      </c>
      <c r="E30" s="2" t="s">
        <v>52</v>
      </c>
      <c r="F30" s="2" t="s">
        <v>43</v>
      </c>
    </row>
    <row r="31" spans="1:6" s="2" customFormat="1" x14ac:dyDescent="0.3">
      <c r="A31" s="2" t="s">
        <v>65</v>
      </c>
      <c r="B31" s="2" t="s">
        <v>6</v>
      </c>
      <c r="C31" s="2">
        <v>23.4</v>
      </c>
      <c r="D31" s="2">
        <v>87</v>
      </c>
      <c r="E31" s="2" t="s">
        <v>52</v>
      </c>
      <c r="F31" s="2" t="s">
        <v>43</v>
      </c>
    </row>
    <row r="32" spans="1:6" s="2" customFormat="1" x14ac:dyDescent="0.3">
      <c r="A32" s="2" t="s">
        <v>66</v>
      </c>
      <c r="B32" s="2" t="s">
        <v>6</v>
      </c>
      <c r="C32" s="2">
        <v>29.24</v>
      </c>
      <c r="D32" s="2">
        <v>87.5</v>
      </c>
      <c r="E32" s="2" t="s">
        <v>91</v>
      </c>
      <c r="F32" s="2" t="s">
        <v>42</v>
      </c>
    </row>
    <row r="33" spans="1:6" s="2" customFormat="1" x14ac:dyDescent="0.3">
      <c r="A33" s="2" t="s">
        <v>67</v>
      </c>
      <c r="B33" s="2" t="s">
        <v>6</v>
      </c>
      <c r="C33" s="2">
        <v>29.35</v>
      </c>
      <c r="D33" s="2">
        <v>87.5</v>
      </c>
      <c r="E33" s="2" t="s">
        <v>54</v>
      </c>
      <c r="F33" s="2" t="s">
        <v>42</v>
      </c>
    </row>
    <row r="34" spans="1:6" s="2" customFormat="1" x14ac:dyDescent="0.3">
      <c r="A34" s="2" t="s">
        <v>68</v>
      </c>
      <c r="B34" s="2" t="s">
        <v>6</v>
      </c>
      <c r="C34" s="2">
        <v>29.05</v>
      </c>
      <c r="D34" s="2">
        <v>87.5</v>
      </c>
      <c r="E34" s="2" t="s">
        <v>54</v>
      </c>
      <c r="F34" s="2" t="s">
        <v>42</v>
      </c>
    </row>
    <row r="35" spans="1:6" s="2" customFormat="1" x14ac:dyDescent="0.3">
      <c r="A35" s="2" t="s">
        <v>69</v>
      </c>
      <c r="B35" s="2" t="s">
        <v>6</v>
      </c>
      <c r="C35" s="2">
        <v>30.71</v>
      </c>
      <c r="D35" s="2">
        <v>87.5</v>
      </c>
      <c r="E35" s="2" t="s">
        <v>54</v>
      </c>
      <c r="F35" s="2" t="s">
        <v>43</v>
      </c>
    </row>
    <row r="36" spans="1:6" s="2" customFormat="1" x14ac:dyDescent="0.3">
      <c r="A36" s="2" t="s">
        <v>70</v>
      </c>
      <c r="B36" s="2" t="s">
        <v>6</v>
      </c>
      <c r="C36" s="2">
        <v>30.93</v>
      </c>
      <c r="D36" s="2">
        <v>87.5</v>
      </c>
      <c r="E36" s="2" t="s">
        <v>54</v>
      </c>
      <c r="F36" s="2" t="s">
        <v>43</v>
      </c>
    </row>
    <row r="37" spans="1:6" s="2" customFormat="1" x14ac:dyDescent="0.3">
      <c r="A37" s="2" t="s">
        <v>71</v>
      </c>
      <c r="B37" s="2" t="s">
        <v>6</v>
      </c>
      <c r="C37" s="2">
        <v>30.55</v>
      </c>
      <c r="D37" s="2">
        <v>87.5</v>
      </c>
      <c r="E37" s="2" t="s">
        <v>54</v>
      </c>
      <c r="F37" s="2" t="s">
        <v>43</v>
      </c>
    </row>
    <row r="38" spans="1:6" x14ac:dyDescent="0.3">
      <c r="A38" s="2" t="s">
        <v>72</v>
      </c>
      <c r="B38" s="2" t="s">
        <v>6</v>
      </c>
      <c r="C38">
        <v>26.72</v>
      </c>
      <c r="D38" s="2">
        <v>84.5</v>
      </c>
      <c r="E38" s="2" t="s">
        <v>56</v>
      </c>
      <c r="F38" t="s">
        <v>42</v>
      </c>
    </row>
    <row r="39" spans="1:6" x14ac:dyDescent="0.3">
      <c r="A39" s="2" t="s">
        <v>73</v>
      </c>
      <c r="B39" s="2" t="s">
        <v>6</v>
      </c>
      <c r="C39">
        <v>26.93</v>
      </c>
      <c r="D39" s="2">
        <v>84.5</v>
      </c>
      <c r="E39" s="2" t="s">
        <v>56</v>
      </c>
      <c r="F39" t="s">
        <v>42</v>
      </c>
    </row>
    <row r="40" spans="1:6" x14ac:dyDescent="0.3">
      <c r="A40" s="2" t="s">
        <v>74</v>
      </c>
      <c r="B40" s="2" t="s">
        <v>6</v>
      </c>
      <c r="C40">
        <v>26.84</v>
      </c>
      <c r="D40" s="2">
        <v>84.5</v>
      </c>
      <c r="E40" s="2" t="s">
        <v>56</v>
      </c>
      <c r="F40" t="s">
        <v>42</v>
      </c>
    </row>
    <row r="41" spans="1:6" x14ac:dyDescent="0.3">
      <c r="A41" s="2" t="s">
        <v>75</v>
      </c>
      <c r="B41" s="2" t="s">
        <v>6</v>
      </c>
      <c r="C41">
        <v>25.91</v>
      </c>
      <c r="D41" s="2">
        <v>84.5</v>
      </c>
      <c r="E41" s="2" t="s">
        <v>56</v>
      </c>
      <c r="F41" t="s">
        <v>43</v>
      </c>
    </row>
    <row r="42" spans="1:6" x14ac:dyDescent="0.3">
      <c r="A42" s="2" t="s">
        <v>76</v>
      </c>
      <c r="B42" s="2" t="s">
        <v>6</v>
      </c>
      <c r="C42">
        <v>26.17</v>
      </c>
      <c r="D42" s="2">
        <v>84.5</v>
      </c>
      <c r="E42" s="2" t="s">
        <v>56</v>
      </c>
      <c r="F42" t="s">
        <v>43</v>
      </c>
    </row>
    <row r="43" spans="1:6" x14ac:dyDescent="0.3">
      <c r="A43" s="2" t="s">
        <v>77</v>
      </c>
      <c r="B43" s="2" t="s">
        <v>6</v>
      </c>
      <c r="C43">
        <v>25.89</v>
      </c>
      <c r="D43" s="2">
        <v>84.5</v>
      </c>
      <c r="E43" s="2" t="s">
        <v>56</v>
      </c>
      <c r="F43" t="s">
        <v>43</v>
      </c>
    </row>
    <row r="44" spans="1:6" x14ac:dyDescent="0.3">
      <c r="A44" s="2" t="s">
        <v>78</v>
      </c>
      <c r="B44" s="2" t="s">
        <v>6</v>
      </c>
      <c r="C44">
        <v>18.77</v>
      </c>
      <c r="D44" s="2">
        <v>81.5</v>
      </c>
      <c r="E44" s="2" t="s">
        <v>92</v>
      </c>
      <c r="F44" t="s">
        <v>42</v>
      </c>
    </row>
    <row r="45" spans="1:6" x14ac:dyDescent="0.3">
      <c r="A45" s="2" t="s">
        <v>79</v>
      </c>
      <c r="B45" s="2" t="s">
        <v>6</v>
      </c>
      <c r="C45">
        <v>18.84</v>
      </c>
      <c r="D45" s="2">
        <v>81.5</v>
      </c>
      <c r="E45" t="s">
        <v>58</v>
      </c>
      <c r="F45" t="s">
        <v>42</v>
      </c>
    </row>
    <row r="46" spans="1:6" x14ac:dyDescent="0.3">
      <c r="A46" s="2" t="s">
        <v>80</v>
      </c>
      <c r="B46" s="2" t="s">
        <v>6</v>
      </c>
      <c r="C46">
        <v>18.78</v>
      </c>
      <c r="D46" s="2">
        <v>81.5</v>
      </c>
      <c r="E46" s="2" t="s">
        <v>58</v>
      </c>
      <c r="F46" t="s">
        <v>42</v>
      </c>
    </row>
    <row r="47" spans="1:6" x14ac:dyDescent="0.3">
      <c r="A47" s="2" t="s">
        <v>81</v>
      </c>
      <c r="B47" s="2" t="s">
        <v>6</v>
      </c>
      <c r="C47">
        <v>18.79</v>
      </c>
      <c r="D47" s="2">
        <v>81.5</v>
      </c>
      <c r="E47" t="s">
        <v>58</v>
      </c>
      <c r="F47" t="s">
        <v>43</v>
      </c>
    </row>
    <row r="48" spans="1:6" x14ac:dyDescent="0.3">
      <c r="A48" s="2" t="s">
        <v>82</v>
      </c>
      <c r="B48" s="2" t="s">
        <v>6</v>
      </c>
      <c r="C48">
        <v>18.809999999999999</v>
      </c>
      <c r="D48" s="2">
        <v>81.5</v>
      </c>
      <c r="E48" s="2" t="s">
        <v>58</v>
      </c>
      <c r="F48" t="s">
        <v>43</v>
      </c>
    </row>
    <row r="49" spans="1:6" x14ac:dyDescent="0.3">
      <c r="A49" s="2" t="s">
        <v>83</v>
      </c>
      <c r="B49" s="2" t="s">
        <v>6</v>
      </c>
      <c r="C49">
        <v>18.73</v>
      </c>
      <c r="D49" s="2">
        <v>81.5</v>
      </c>
      <c r="E49" t="s">
        <v>58</v>
      </c>
      <c r="F49" t="s">
        <v>43</v>
      </c>
    </row>
    <row r="50" spans="1:6" x14ac:dyDescent="0.3">
      <c r="A50" s="2" t="s">
        <v>84</v>
      </c>
      <c r="B50" s="2" t="s">
        <v>6</v>
      </c>
      <c r="C50">
        <v>15.79</v>
      </c>
      <c r="D50" s="2">
        <v>87</v>
      </c>
      <c r="E50" s="2" t="s">
        <v>93</v>
      </c>
      <c r="F50" t="s">
        <v>42</v>
      </c>
    </row>
    <row r="51" spans="1:6" x14ac:dyDescent="0.3">
      <c r="A51" s="2" t="s">
        <v>85</v>
      </c>
      <c r="B51" s="2" t="s">
        <v>6</v>
      </c>
      <c r="C51">
        <v>15.61</v>
      </c>
      <c r="D51" s="2">
        <v>87</v>
      </c>
      <c r="E51" s="2" t="s">
        <v>93</v>
      </c>
      <c r="F51" t="s">
        <v>42</v>
      </c>
    </row>
    <row r="52" spans="1:6" x14ac:dyDescent="0.3">
      <c r="A52" s="2" t="s">
        <v>86</v>
      </c>
      <c r="B52" s="2" t="s">
        <v>6</v>
      </c>
      <c r="C52">
        <v>15.82</v>
      </c>
      <c r="D52" s="2">
        <v>87</v>
      </c>
      <c r="E52" s="2" t="s">
        <v>93</v>
      </c>
      <c r="F52" t="s">
        <v>42</v>
      </c>
    </row>
    <row r="53" spans="1:6" x14ac:dyDescent="0.3">
      <c r="A53" s="2" t="s">
        <v>87</v>
      </c>
      <c r="B53" s="2" t="s">
        <v>6</v>
      </c>
      <c r="C53">
        <v>15.88</v>
      </c>
      <c r="D53" s="2">
        <v>87</v>
      </c>
      <c r="E53" s="2" t="s">
        <v>93</v>
      </c>
      <c r="F53" t="s">
        <v>43</v>
      </c>
    </row>
    <row r="54" spans="1:6" x14ac:dyDescent="0.3">
      <c r="A54" s="2" t="s">
        <v>88</v>
      </c>
      <c r="B54" s="2" t="s">
        <v>6</v>
      </c>
      <c r="C54">
        <v>16.16</v>
      </c>
      <c r="D54" s="2">
        <v>87</v>
      </c>
      <c r="E54" s="2" t="s">
        <v>93</v>
      </c>
      <c r="F54" t="s">
        <v>43</v>
      </c>
    </row>
    <row r="55" spans="1:6" x14ac:dyDescent="0.3">
      <c r="A55" s="2" t="s">
        <v>89</v>
      </c>
      <c r="B55" s="2" t="s">
        <v>6</v>
      </c>
      <c r="C55">
        <v>16.079999999999998</v>
      </c>
      <c r="D55" s="2">
        <v>87</v>
      </c>
      <c r="E55" s="2" t="s">
        <v>93</v>
      </c>
      <c r="F55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2C12-5C21-48DB-BFA0-D304461F0323}">
  <dimension ref="A1:E17"/>
  <sheetViews>
    <sheetView workbookViewId="0">
      <selection activeCell="G28" sqref="G28"/>
    </sheetView>
  </sheetViews>
  <sheetFormatPr defaultRowHeight="14" x14ac:dyDescent="0.3"/>
  <cols>
    <col min="1" max="1" width="15.83203125" customWidth="1"/>
  </cols>
  <sheetData>
    <row r="1" spans="1:5" x14ac:dyDescent="0.3">
      <c r="A1" t="s">
        <v>97</v>
      </c>
      <c r="B1" t="s">
        <v>41</v>
      </c>
      <c r="C1" t="s">
        <v>36</v>
      </c>
      <c r="D1" t="s">
        <v>95</v>
      </c>
    </row>
    <row r="2" spans="1:5" x14ac:dyDescent="0.3">
      <c r="A2">
        <v>4.3499999999999997E-2</v>
      </c>
      <c r="B2">
        <v>0.17799999999999999</v>
      </c>
      <c r="C2">
        <v>0.82350000000000001</v>
      </c>
      <c r="D2">
        <v>0.49480000000000002</v>
      </c>
    </row>
    <row r="3" spans="1:5" x14ac:dyDescent="0.3">
      <c r="A3">
        <v>4.1599999999999998E-2</v>
      </c>
      <c r="B3">
        <v>0.18360000000000001</v>
      </c>
      <c r="C3">
        <v>0.80530000000000002</v>
      </c>
      <c r="D3">
        <v>0.495</v>
      </c>
    </row>
    <row r="4" spans="1:5" x14ac:dyDescent="0.3">
      <c r="A4">
        <v>3.8699999999999998E-2</v>
      </c>
      <c r="B4">
        <v>0.17130000000000001</v>
      </c>
      <c r="C4">
        <v>0.7319</v>
      </c>
      <c r="D4">
        <v>0.46550000000000002</v>
      </c>
    </row>
    <row r="5" spans="1:5" x14ac:dyDescent="0.3">
      <c r="A5">
        <f>AVERAGE(A2:A4)</f>
        <v>4.1266666666666667E-2</v>
      </c>
    </row>
    <row r="6" spans="1:5" x14ac:dyDescent="0.3">
      <c r="A6" t="s">
        <v>98</v>
      </c>
      <c r="B6">
        <f>B2-A5</f>
        <v>0.13673333333333332</v>
      </c>
      <c r="C6">
        <f>C2-A5</f>
        <v>0.78223333333333334</v>
      </c>
      <c r="D6">
        <f>D2-A5</f>
        <v>0.45353333333333334</v>
      </c>
    </row>
    <row r="7" spans="1:5" x14ac:dyDescent="0.3">
      <c r="B7">
        <f>B3-A5</f>
        <v>0.14233333333333334</v>
      </c>
      <c r="C7">
        <f>C3-A5</f>
        <v>0.76403333333333334</v>
      </c>
      <c r="D7">
        <f>D3-A5</f>
        <v>0.45373333333333332</v>
      </c>
    </row>
    <row r="8" spans="1:5" x14ac:dyDescent="0.3">
      <c r="B8">
        <f>B4-A5</f>
        <v>0.13003333333333333</v>
      </c>
      <c r="C8">
        <f>C4-A5</f>
        <v>0.69063333333333332</v>
      </c>
      <c r="D8">
        <f>D4-A5</f>
        <v>0.42423333333333335</v>
      </c>
    </row>
    <row r="9" spans="1:5" x14ac:dyDescent="0.3">
      <c r="B9">
        <f>AVERAGE(B6:B8)</f>
        <v>0.13636666666666666</v>
      </c>
    </row>
    <row r="10" spans="1:5" x14ac:dyDescent="0.3">
      <c r="A10" t="s">
        <v>99</v>
      </c>
      <c r="C10">
        <f>C6-B9</f>
        <v>0.6458666666666667</v>
      </c>
      <c r="D10">
        <f>D6-B9</f>
        <v>0.31716666666666671</v>
      </c>
    </row>
    <row r="11" spans="1:5" x14ac:dyDescent="0.3">
      <c r="C11">
        <f>C7-B9</f>
        <v>0.62766666666666671</v>
      </c>
      <c r="D11">
        <f>D7-B9</f>
        <v>0.31736666666666669</v>
      </c>
    </row>
    <row r="12" spans="1:5" x14ac:dyDescent="0.3">
      <c r="C12">
        <f>C8-B9</f>
        <v>0.55426666666666669</v>
      </c>
      <c r="D12">
        <f>D8-B9</f>
        <v>0.28786666666666672</v>
      </c>
    </row>
    <row r="13" spans="1:5" x14ac:dyDescent="0.3">
      <c r="C13">
        <f>AVERAGE(C10:C12)</f>
        <v>0.60926666666666673</v>
      </c>
    </row>
    <row r="14" spans="1:5" x14ac:dyDescent="0.3">
      <c r="C14" t="s">
        <v>36</v>
      </c>
      <c r="D14" t="s">
        <v>95</v>
      </c>
      <c r="E14" t="s">
        <v>37</v>
      </c>
    </row>
    <row r="15" spans="1:5" x14ac:dyDescent="0.3">
      <c r="A15" t="s">
        <v>100</v>
      </c>
      <c r="C15" s="7">
        <f>C10/C13</f>
        <v>1.0600722179669548</v>
      </c>
      <c r="D15" s="7">
        <f>D10/C13</f>
        <v>0.52057117846591527</v>
      </c>
      <c r="E15">
        <f>_xlfn.T.TEST(C15:C17,D15:D17,2,3)</f>
        <v>4.371512855697742E-3</v>
      </c>
    </row>
    <row r="16" spans="1:5" x14ac:dyDescent="0.3">
      <c r="C16" s="7">
        <f>C11/C13</f>
        <v>1.0302002407265565</v>
      </c>
      <c r="D16" s="7">
        <f>D11/C13</f>
        <v>0.52089944195207349</v>
      </c>
    </row>
    <row r="17" spans="3:4" x14ac:dyDescent="0.3">
      <c r="C17" s="7">
        <f>C12/C13</f>
        <v>0.90972754130648859</v>
      </c>
      <c r="D17" s="7">
        <f>D12/C13</f>
        <v>0.47248057774373564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6C29-2CCC-4F6C-A750-5CA11640F3C5}">
  <dimension ref="A1:M9"/>
  <sheetViews>
    <sheetView tabSelected="1" workbookViewId="0">
      <selection activeCell="H31" sqref="H31"/>
    </sheetView>
  </sheetViews>
  <sheetFormatPr defaultRowHeight="14" x14ac:dyDescent="0.3"/>
  <sheetData>
    <row r="1" spans="1:13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3">
      <c r="A2" s="2" t="s">
        <v>101</v>
      </c>
      <c r="B2" s="2">
        <v>4.0500000000000001E-2</v>
      </c>
      <c r="C2" s="2">
        <v>4.1799999999999997E-2</v>
      </c>
      <c r="D2" s="2">
        <v>4.1000000000000002E-2</v>
      </c>
      <c r="E2" s="2">
        <v>4.0500000000000001E-2</v>
      </c>
      <c r="F2" s="2">
        <v>4.2599999999999999E-2</v>
      </c>
      <c r="G2" s="2">
        <v>4.2500000000000003E-2</v>
      </c>
      <c r="H2" s="2">
        <v>4.3299999999999998E-2</v>
      </c>
      <c r="I2" s="2">
        <v>4.1700000000000001E-2</v>
      </c>
      <c r="J2" s="2">
        <v>4.5199999999999997E-2</v>
      </c>
      <c r="K2" s="2">
        <v>4.24E-2</v>
      </c>
      <c r="L2" s="2">
        <v>4.2099999999999999E-2</v>
      </c>
      <c r="M2" s="2">
        <v>4.2500000000000003E-2</v>
      </c>
    </row>
    <row r="3" spans="1:13" x14ac:dyDescent="0.3">
      <c r="A3" s="2" t="s">
        <v>102</v>
      </c>
      <c r="B3" s="2">
        <v>4.24E-2</v>
      </c>
      <c r="C3" s="2">
        <v>4.1500000000000002E-2</v>
      </c>
      <c r="D3" s="2">
        <v>4.2200000000000001E-2</v>
      </c>
      <c r="E3" s="2">
        <v>4.24E-2</v>
      </c>
      <c r="F3" s="2">
        <v>4.1700000000000001E-2</v>
      </c>
      <c r="G3" s="2">
        <v>4.2000000000000003E-2</v>
      </c>
      <c r="H3" s="2">
        <v>4.4499999999999998E-2</v>
      </c>
      <c r="I3" s="2">
        <v>4.3999999999999997E-2</v>
      </c>
      <c r="J3" s="2">
        <v>4.3999999999999997E-2</v>
      </c>
      <c r="K3" s="2">
        <v>4.3299999999999998E-2</v>
      </c>
      <c r="L3" s="2">
        <v>4.1799999999999997E-2</v>
      </c>
      <c r="M3" s="2">
        <v>4.1700000000000001E-2</v>
      </c>
    </row>
    <row r="4" spans="1:13" x14ac:dyDescent="0.3">
      <c r="A4" s="2" t="s">
        <v>103</v>
      </c>
      <c r="B4" s="2">
        <v>4.0300000000000002E-2</v>
      </c>
      <c r="C4" s="2">
        <v>4.0599999999999997E-2</v>
      </c>
      <c r="D4" s="2">
        <v>4.3499999999999997E-2</v>
      </c>
      <c r="E4" s="2">
        <v>0.17799999999999999</v>
      </c>
      <c r="F4" s="2">
        <v>0.82350000000000001</v>
      </c>
      <c r="G4" s="2">
        <v>0.49480000000000002</v>
      </c>
      <c r="H4" s="2">
        <v>7.0599999999999996E-2</v>
      </c>
      <c r="I4" s="2">
        <v>6.3799999999999996E-2</v>
      </c>
      <c r="J4" s="2">
        <v>5.0200000000000002E-2</v>
      </c>
      <c r="K4" s="2">
        <v>4.2099999999999999E-2</v>
      </c>
      <c r="L4" s="2">
        <v>4.07E-2</v>
      </c>
      <c r="M4" s="2">
        <v>4.1099999999999998E-2</v>
      </c>
    </row>
    <row r="5" spans="1:13" x14ac:dyDescent="0.3">
      <c r="A5" s="2" t="s">
        <v>104</v>
      </c>
      <c r="B5" s="2">
        <v>3.7699999999999997E-2</v>
      </c>
      <c r="C5" s="2">
        <v>3.8300000000000001E-2</v>
      </c>
      <c r="D5" s="2">
        <v>4.1599999999999998E-2</v>
      </c>
      <c r="E5" s="2">
        <v>0.18360000000000001</v>
      </c>
      <c r="F5" s="2">
        <v>0.80530000000000002</v>
      </c>
      <c r="G5" s="2">
        <v>0.495</v>
      </c>
      <c r="H5" s="2">
        <v>8.6900000000000005E-2</v>
      </c>
      <c r="I5" s="2">
        <v>7.9000000000000001E-2</v>
      </c>
      <c r="J5" s="2">
        <v>6.9599999999999995E-2</v>
      </c>
      <c r="K5" s="2">
        <v>5.91E-2</v>
      </c>
      <c r="L5" s="2">
        <v>4.1000000000000002E-2</v>
      </c>
      <c r="M5" s="2">
        <v>3.9899999999999998E-2</v>
      </c>
    </row>
    <row r="6" spans="1:13" x14ac:dyDescent="0.3">
      <c r="A6" s="2" t="s">
        <v>105</v>
      </c>
      <c r="B6" s="2">
        <v>6.4500000000000002E-2</v>
      </c>
      <c r="C6" s="2">
        <v>4.0500000000000001E-2</v>
      </c>
      <c r="D6" s="2">
        <v>3.8699999999999998E-2</v>
      </c>
      <c r="E6" s="2">
        <v>0.17130000000000001</v>
      </c>
      <c r="F6" s="2">
        <v>0.7319</v>
      </c>
      <c r="G6" s="2">
        <v>0.46550000000000002</v>
      </c>
      <c r="H6" s="2">
        <v>6.5000000000000002E-2</v>
      </c>
      <c r="I6" s="2">
        <v>5.4800000000000001E-2</v>
      </c>
      <c r="J6" s="2">
        <v>4.2500000000000003E-2</v>
      </c>
      <c r="K6" s="2">
        <v>4.3099999999999999E-2</v>
      </c>
      <c r="L6" s="2">
        <v>4.2000000000000003E-2</v>
      </c>
      <c r="M6" s="2">
        <v>4.3099999999999999E-2</v>
      </c>
    </row>
    <row r="7" spans="1:13" x14ac:dyDescent="0.3">
      <c r="A7" s="2" t="s">
        <v>106</v>
      </c>
      <c r="B7" s="2">
        <v>4.0300000000000002E-2</v>
      </c>
      <c r="C7" s="2">
        <v>4.0399999999999998E-2</v>
      </c>
      <c r="D7" s="2">
        <v>4.0300000000000002E-2</v>
      </c>
      <c r="E7" s="2">
        <v>5.0500000000000003E-2</v>
      </c>
      <c r="F7" s="2">
        <v>4.3700000000000003E-2</v>
      </c>
      <c r="G7" s="2">
        <v>4.3499999999999997E-2</v>
      </c>
      <c r="H7" s="2">
        <v>4.1799999999999997E-2</v>
      </c>
      <c r="I7" s="2">
        <v>4.3200000000000002E-2</v>
      </c>
      <c r="J7" s="2">
        <v>4.1599999999999998E-2</v>
      </c>
      <c r="K7" s="2">
        <v>4.24E-2</v>
      </c>
      <c r="L7" s="2">
        <v>4.0899999999999999E-2</v>
      </c>
      <c r="M7" s="2">
        <v>4.2000000000000003E-2</v>
      </c>
    </row>
    <row r="8" spans="1:13" x14ac:dyDescent="0.3">
      <c r="A8" s="2" t="s">
        <v>107</v>
      </c>
      <c r="B8" s="2">
        <v>3.9E-2</v>
      </c>
      <c r="C8" s="2">
        <v>4.0099999999999997E-2</v>
      </c>
      <c r="D8" s="2">
        <v>4.02E-2</v>
      </c>
      <c r="E8" s="2">
        <v>4.1799999999999997E-2</v>
      </c>
      <c r="F8" s="2">
        <v>4.19E-2</v>
      </c>
      <c r="G8" s="2">
        <v>4.3099999999999999E-2</v>
      </c>
      <c r="H8" s="2">
        <v>4.1300000000000003E-2</v>
      </c>
      <c r="I8" s="2">
        <v>4.0800000000000003E-2</v>
      </c>
      <c r="J8" s="2">
        <v>4.1000000000000002E-2</v>
      </c>
      <c r="K8" s="2">
        <v>4.2299999999999997E-2</v>
      </c>
      <c r="L8" s="2">
        <v>4.1599999999999998E-2</v>
      </c>
      <c r="M8" s="2">
        <v>4.2700000000000002E-2</v>
      </c>
    </row>
    <row r="9" spans="1:13" x14ac:dyDescent="0.3">
      <c r="A9" s="2" t="s">
        <v>108</v>
      </c>
      <c r="B9" s="2">
        <v>4.1000000000000002E-2</v>
      </c>
      <c r="C9" s="2">
        <v>4.5999999999999999E-2</v>
      </c>
      <c r="D9" s="2">
        <v>4.6899999999999997E-2</v>
      </c>
      <c r="E9" s="2">
        <v>5.0999999999999997E-2</v>
      </c>
      <c r="F9" s="2">
        <v>5.74E-2</v>
      </c>
      <c r="G9" s="2">
        <v>5.2999999999999999E-2</v>
      </c>
      <c r="H9" s="2">
        <v>5.2299999999999999E-2</v>
      </c>
      <c r="I9" s="2">
        <v>4.2099999999999999E-2</v>
      </c>
      <c r="J9" s="2">
        <v>4.3400000000000001E-2</v>
      </c>
      <c r="K9" s="2">
        <v>4.2999999999999997E-2</v>
      </c>
      <c r="L9" s="2">
        <v>4.2099999999999999E-2</v>
      </c>
      <c r="M9" s="2">
        <v>4.6199999999999998E-2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J7"/>
  <sheetViews>
    <sheetView workbookViewId="0">
      <selection activeCell="G30" sqref="G30"/>
    </sheetView>
  </sheetViews>
  <sheetFormatPr defaultRowHeight="14" x14ac:dyDescent="0.3"/>
  <cols>
    <col min="6" max="6" width="10.5" bestFit="1" customWidth="1"/>
  </cols>
  <sheetData>
    <row r="1" spans="1:10" ht="15.5" x14ac:dyDescent="0.35">
      <c r="A1" t="s">
        <v>36</v>
      </c>
      <c r="B1" t="s">
        <v>39</v>
      </c>
      <c r="D1" t="s">
        <v>40</v>
      </c>
      <c r="F1" s="8" t="s">
        <v>95</v>
      </c>
      <c r="G1" t="s">
        <v>39</v>
      </c>
      <c r="I1" t="s">
        <v>40</v>
      </c>
    </row>
    <row r="2" spans="1:10" x14ac:dyDescent="0.3">
      <c r="A2">
        <v>1</v>
      </c>
      <c r="B2">
        <v>959868</v>
      </c>
      <c r="C2">
        <f>AVERAGE(B2:B4)</f>
        <v>981124</v>
      </c>
      <c r="F2">
        <v>1</v>
      </c>
      <c r="G2">
        <v>964446</v>
      </c>
      <c r="H2">
        <f>G2/G2</f>
        <v>1</v>
      </c>
      <c r="J2">
        <f>AVERAGE(G2:G4)</f>
        <v>938289.33333333337</v>
      </c>
    </row>
    <row r="3" spans="1:10" x14ac:dyDescent="0.3">
      <c r="A3">
        <v>1</v>
      </c>
      <c r="B3">
        <v>1026586</v>
      </c>
      <c r="F3">
        <v>1</v>
      </c>
      <c r="G3">
        <v>1005387</v>
      </c>
      <c r="H3">
        <f t="shared" ref="H3:H4" si="0">G3/G3</f>
        <v>1</v>
      </c>
    </row>
    <row r="4" spans="1:10" x14ac:dyDescent="0.3">
      <c r="A4">
        <v>1</v>
      </c>
      <c r="B4">
        <v>956918</v>
      </c>
      <c r="F4">
        <v>1</v>
      </c>
      <c r="G4">
        <v>845035</v>
      </c>
      <c r="H4">
        <f t="shared" si="0"/>
        <v>1</v>
      </c>
    </row>
    <row r="5" spans="1:10" x14ac:dyDescent="0.3">
      <c r="A5">
        <v>1</v>
      </c>
      <c r="B5">
        <v>603264</v>
      </c>
      <c r="C5" s="7">
        <f>B5/C2</f>
        <v>0.61487029162470797</v>
      </c>
      <c r="D5" s="7">
        <f>1-C5</f>
        <v>0.38512970837529203</v>
      </c>
      <c r="F5">
        <v>1</v>
      </c>
      <c r="G5">
        <v>745699</v>
      </c>
      <c r="H5" s="7">
        <f>G5/J2</f>
        <v>0.79474312827457627</v>
      </c>
      <c r="I5" s="7">
        <f>1-H5</f>
        <v>0.20525687172542373</v>
      </c>
    </row>
    <row r="6" spans="1:10" x14ac:dyDescent="0.3">
      <c r="A6">
        <v>1</v>
      </c>
      <c r="B6">
        <v>562160</v>
      </c>
      <c r="C6" s="7">
        <f>B6/C2</f>
        <v>0.57297548525976327</v>
      </c>
      <c r="D6" s="7">
        <f t="shared" ref="D6:D7" si="1">1-C6</f>
        <v>0.42702451474023673</v>
      </c>
      <c r="F6">
        <v>1</v>
      </c>
      <c r="G6">
        <v>717946</v>
      </c>
      <c r="H6" s="7">
        <f>G6/J2</f>
        <v>0.76516483188554485</v>
      </c>
      <c r="I6" s="7">
        <f t="shared" ref="I6:I7" si="2">1-H6</f>
        <v>0.23483516811445515</v>
      </c>
    </row>
    <row r="7" spans="1:10" x14ac:dyDescent="0.3">
      <c r="A7">
        <v>1</v>
      </c>
      <c r="B7">
        <v>518398</v>
      </c>
      <c r="C7" s="7">
        <f>B7/C2</f>
        <v>0.5283715412119161</v>
      </c>
      <c r="D7" s="7">
        <f t="shared" si="1"/>
        <v>0.4716284587880839</v>
      </c>
      <c r="F7">
        <v>1</v>
      </c>
      <c r="G7">
        <v>707450</v>
      </c>
      <c r="H7" s="7">
        <f>G7/J2</f>
        <v>0.75397851693223272</v>
      </c>
      <c r="I7" s="7">
        <f t="shared" si="2"/>
        <v>0.24602148306776728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G32" sqref="G32"/>
    </sheetView>
  </sheetViews>
  <sheetFormatPr defaultRowHeight="14" x14ac:dyDescent="0.3"/>
  <sheetData>
    <row r="1" spans="1:5" ht="15.5" x14ac:dyDescent="0.3">
      <c r="A1" s="5" t="s">
        <v>43</v>
      </c>
      <c r="C1" s="3" t="s">
        <v>36</v>
      </c>
      <c r="D1" s="3" t="s">
        <v>94</v>
      </c>
      <c r="E1" s="3"/>
    </row>
    <row r="2" spans="1:5" x14ac:dyDescent="0.3">
      <c r="B2" s="3" t="s">
        <v>38</v>
      </c>
      <c r="C2" s="6">
        <v>869</v>
      </c>
      <c r="D2" s="6">
        <v>171</v>
      </c>
      <c r="E2" s="3"/>
    </row>
    <row r="3" spans="1:5" x14ac:dyDescent="0.3">
      <c r="B3" s="3"/>
      <c r="C3" s="6">
        <v>890</v>
      </c>
      <c r="D3" s="6">
        <v>208</v>
      </c>
      <c r="E3" s="3"/>
    </row>
    <row r="4" spans="1:5" x14ac:dyDescent="0.3">
      <c r="B4" s="3"/>
      <c r="C4" s="6">
        <v>967</v>
      </c>
      <c r="D4" s="6">
        <v>186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A_result</vt:lpstr>
      <vt:lpstr>A_raw data</vt:lpstr>
      <vt:lpstr>B_CCK8</vt:lpstr>
      <vt:lpstr>B_CCK8 raw data</vt:lpstr>
      <vt:lpstr>C_wound</vt:lpstr>
      <vt:lpstr>D_invasion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2025-03-07T04:19:03Z</dcterms:modified>
</cp:coreProperties>
</file>