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defaultThemeVersion="202300"/>
  <mc:AlternateContent xmlns:mc="http://schemas.openxmlformats.org/markup-compatibility/2006">
    <mc:Choice Requires="x15">
      <x15ac:absPath xmlns:x15ac="http://schemas.microsoft.com/office/spreadsheetml/2010/11/ac" url="/Users/jiajiezhang/EYProject/Mempool Updating/nightfall_4_PV/doc/"/>
    </mc:Choice>
  </mc:AlternateContent>
  <xr:revisionPtr revIDLastSave="0" documentId="13_ncr:1_{C6F24788-5585-3C46-8E0F-4CD290E5C1C8}" xr6:coauthVersionLast="47" xr6:coauthVersionMax="47" xr10:uidLastSave="{00000000-0000-0000-0000-000000000000}"/>
  <bookViews>
    <workbookView xWindow="34560" yWindow="500" windowWidth="38400" windowHeight="21100" xr2:uid="{D9018C70-0619-8C45-A3B7-969D52F133EC}"/>
  </bookViews>
  <sheets>
    <sheet name="64 blocksize" sheetId="4" r:id="rId1"/>
    <sheet name="different blocksize" sheetId="10" r:id="rId2"/>
    <sheet name="Circuits Bench"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0" l="1"/>
  <c r="F6" i="10"/>
  <c r="F4" i="10"/>
  <c r="C5" i="10"/>
  <c r="C6" i="10"/>
  <c r="C4" i="10"/>
  <c r="N23" i="4"/>
  <c r="M8" i="4"/>
  <c r="F15" i="4"/>
  <c r="M25" i="4"/>
  <c r="M14" i="4"/>
  <c r="N17" i="4"/>
  <c r="H15" i="4"/>
  <c r="F21" i="4"/>
  <c r="A7" i="10"/>
  <c r="F7" i="10" s="1"/>
  <c r="J21" i="4"/>
  <c r="J15" i="4"/>
  <c r="M19" i="4"/>
  <c r="N19" i="4"/>
  <c r="H21" i="4"/>
  <c r="M18" i="4"/>
  <c r="N21" i="4"/>
  <c r="N22" i="4"/>
  <c r="M24" i="4"/>
  <c r="N18" i="4"/>
  <c r="N16" i="4"/>
  <c r="N15" i="4"/>
  <c r="F4" i="6"/>
  <c r="F6" i="6"/>
  <c r="F8" i="6"/>
  <c r="N25" i="4"/>
  <c r="N24" i="4"/>
  <c r="M13" i="4"/>
  <c r="M7" i="4"/>
  <c r="C7" i="10" l="1"/>
</calcChain>
</file>

<file path=xl/sharedStrings.xml><?xml version="1.0" encoding="utf-8"?>
<sst xmlns="http://schemas.openxmlformats.org/spreadsheetml/2006/main" count="112" uniqueCount="71">
  <si>
    <t>propose_block gas</t>
  </si>
  <si>
    <t>Prover Type</t>
  </si>
  <si>
    <t>Mock</t>
  </si>
  <si>
    <t>Real</t>
  </si>
  <si>
    <t>64 Transfer</t>
  </si>
  <si>
    <t>Gas Per Transaction</t>
  </si>
  <si>
    <t>BlockSize</t>
  </si>
  <si>
    <t>Block Real Content</t>
  </si>
  <si>
    <t>----------</t>
  </si>
  <si>
    <t>Version</t>
  </si>
  <si>
    <t>Baseline</t>
  </si>
  <si>
    <t xml:space="preserve">escrow_fund Win </t>
  </si>
  <si>
    <t>Machine</t>
  </si>
  <si>
    <t>Block Gas Win</t>
  </si>
  <si>
    <t>Circuit</t>
  </si>
  <si>
    <t>Proving Time(ms)</t>
  </si>
  <si>
    <t>Verification Time(ms)</t>
  </si>
  <si>
    <t>Deposit</t>
  </si>
  <si>
    <t>Withdraw</t>
  </si>
  <si>
    <t>Transfer</t>
  </si>
  <si>
    <t>When we just started</t>
  </si>
  <si>
    <t>Proving Time(s)</t>
  </si>
  <si>
    <t>Constraints Num</t>
  </si>
  <si>
    <t>Client Transaction Circuits Benchamrk (Apple M1 Pro 10 cores)</t>
  </si>
  <si>
    <t>Now</t>
  </si>
  <si>
    <t>Optimised Version</t>
  </si>
  <si>
    <t xml:space="preserve"> </t>
  </si>
  <si>
    <t>Apple M1 Pro 16 GB</t>
  </si>
  <si>
    <t xml:space="preserve">escrow_funds gas </t>
  </si>
  <si>
    <t>Escrow one real value Deposit + Deposit_fee</t>
  </si>
  <si>
    <t>De-escrow Fund Win</t>
  </si>
  <si>
    <t>64 Withdraw</t>
  </si>
  <si>
    <t xml:space="preserve">256 deposits (128 Value Deposit + 128 Fee Deposit) </t>
  </si>
  <si>
    <t xml:space="preserve">2 Transfer +  (64-2)*4 default Deposit </t>
  </si>
  <si>
    <t>8 deposits (4 Value Deposit + 4 Fee Deposit) + (64-8/4)*4 default Deposit</t>
  </si>
  <si>
    <t xml:space="preserve">256 deposits  (128 Value Deposit + 128 Fee Deposit) </t>
  </si>
  <si>
    <t>Setup</t>
  </si>
  <si>
    <t xml:space="preserve">Escrow Funds Gas </t>
  </si>
  <si>
    <t xml:space="preserve">De-Escrow Funds Gas </t>
  </si>
  <si>
    <t>Block Gas</t>
  </si>
  <si>
    <t>Escrow one real value Deposit</t>
  </si>
  <si>
    <t>Server 144 cores 768GB RAM</t>
  </si>
  <si>
    <t>De-escrow one Token</t>
  </si>
  <si>
    <t>These are the settings</t>
  </si>
  <si>
    <t>Explanation</t>
  </si>
  <si>
    <t>This is the gas we saved in escrow_funds   function of nf.sol</t>
  </si>
  <si>
    <t>This is how much gas we saved in escrow_funds   function of nf.sol</t>
  </si>
  <si>
    <t>This records what kind of data are assembled in a block</t>
  </si>
  <si>
    <t>This is  how much gas we saved in propose_block function of nf.sol</t>
  </si>
  <si>
    <t xml:space="preserve">2 Withdraw +  (64-1)*4 default Deposit </t>
  </si>
  <si>
    <t>This is measure by whole block gas/tx_number, it's only fair if the block has same type of tx, and without default deposit as we ignore default ones in nf.sol</t>
  </si>
  <si>
    <t>This is the gas of calling propose_block of nf.sol. Note that for transfer, we don't do much in nf.sol, so the gas cant be optimised significantly.</t>
  </si>
  <si>
    <t>This is the gas of calling escrow_funds  in nf.sol,  deposit_fee = 0, so it only has value escrow. This gas won't be changed much using prover_type. As the first time writing takes more gas, so we take the gas from the second call</t>
  </si>
  <si>
    <t>This is the gas of calling escrow_fund in nf.sol,  deposit_fee != 0, so it  has value escrow, and deposit_fee escrow. This gas won't be changed much using prover_type.  As the first time writing takes more gas, so we take the gas from the second call</t>
  </si>
  <si>
    <t>This is  the gas of calling descrow_fund in nf.sol,  to descrow one token. his gas won't be changed much using prover_type. As the first time writing takes more gas, so we take the gas from the second call</t>
  </si>
  <si>
    <t>Block Size</t>
  </si>
  <si>
    <t>Full of Real Transfers</t>
  </si>
  <si>
    <t>Block Generation Time</t>
  </si>
  <si>
    <t>Bench Block with real prover of different block size</t>
  </si>
  <si>
    <t>This is  how much gas we saved in descrow_funds   function of nf.sol, (we save gas by removing keccka hash and token_id_mapping, it's not a lot)</t>
  </si>
  <si>
    <t xml:space="preserve">2 Withdraw +  (64-2)*4 default Deposit </t>
  </si>
  <si>
    <t>Whole Block Gas</t>
  </si>
  <si>
    <t xml:space="preserve"> Gas/Per Deposit</t>
  </si>
  <si>
    <t xml:space="preserve"> Gas/Per Transfer</t>
  </si>
  <si>
    <t>Before Padding</t>
  </si>
  <si>
    <t>After Padding</t>
  </si>
  <si>
    <t xml:space="preserve">Full of Real Deposits </t>
  </si>
  <si>
    <t xml:space="preserve">Something needs to know when benchmarking NF_4
Currently, we define NF4_BLOCK_SIZE == 64 in .github/workflows/on-pull-request.yml, we think it can be 256/1024, but I need to do more benchmarks to make a decision about this number later. I will keep everyone updated when I finish.
If NF4_BLOCK_SIZE == 64, it means we can have at most 64 on-chain transactions in one block. And, 1 on-chain transaction has 4 commitments, so we can have 64*4=256 commitments in 1 block. On-chain transaction can be withdraw, transfer, and deposit. We squeezed 4 deposit_requests from clients into 1 on-chain transaction, so 1 on-chain transaction = 1 withdraw request = 1 transfer request = 4 deposit requests, in terms of on-chain transaction information. But note that it doesn’t mean 1 deposit only cost 1/4 gas of transfer in propose_block, it’s just because we do different computations for deposit/transfer/withdraw. But the call data size of deposit  on-chain transaction is 1/4 of transfer on-chain transaction.
If proposer only has less than 64 transactions to assemble, we will pad some transaction_data, each transaction_data has 4 default deposit_data. Therefore, during benchmarking, if proposer only gets 2 transfer request to assemble, in the final block, it will have 2 transfer tx and (64-2)*4 default deposits. The reason I mention this is that, it will be unfair to use the gas in this block divided by 2 or 64 to measure the gas / per transfer tx. So during my benchmark, I made sure, 1 block is full of deposits or transfers to get the total gas of the block and divide it by the number of deposits/transfer to get the gas per tx.
Escrow_fund is another interesting point. When we talk about escrow_fund gas, we should be clear if this escrow_fund generate 1 deposit_data or 2 deposit_data. In NF_4, a deposit request has value, deposit_fee. if deposit_fee = 0, we will only have 1 deposit_data on chain, if deposit_fee != 0, the gas of escrow_fund will be 1.5 times more roughly, as we will have 2 deposit_data. (Deposit_fee is the real money that client saved in NF_world, so client can use that to pay proposer in the future for other transactions client will make).
</t>
  </si>
  <si>
    <t>It's hard to do exactly apple to apple comparison for the circuits, as we have different commitment, nullifiers size now (By hard, I mean it's hard to run the benchmark again for old version, as library changed, I will need to fix some errors, so I used the old benchmark results I did when we started). But this should give us a rough idea how far we have come on this adventure! Deposit circuit may not show what we like at first glance, but note that this is for 4 Depositdata,  and we also do sha256 in new Deposit circuit. and the old deposit benched only has 1 commitment. Additionally, proposer will run Deposit circuit, it will have more powerful machine than my mac, so it will be quicker in practice. Transfer and Withdraw are the ones we care more on client side, they look good.</t>
  </si>
  <si>
    <t>Benchmark Date: 16 April 2025</t>
  </si>
  <si>
    <t>Benchmark Date:  25 Mar,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</si>
</sst>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6"/>
      <color theme="1"/>
      <name val="Aptos Narrow"/>
      <family val="2"/>
      <scheme val="minor"/>
    </font>
    <font>
      <b/>
      <sz val="14"/>
      <color theme="1"/>
      <name val="Aptos Narrow"/>
      <scheme val="minor"/>
    </font>
    <font>
      <sz val="14"/>
      <color theme="1"/>
      <name val="Aptos Narrow"/>
      <scheme val="minor"/>
    </font>
    <font>
      <b/>
      <sz val="16"/>
      <color theme="1"/>
      <name val="Aptos Narrow"/>
      <scheme val="minor"/>
    </font>
    <font>
      <b/>
      <sz val="24"/>
      <color theme="1"/>
      <name val="Aptos Narrow"/>
      <scheme val="minor"/>
    </font>
    <font>
      <sz val="18"/>
      <color theme="1"/>
      <name val="Aptos Narrow"/>
      <family val="2"/>
      <scheme val="minor"/>
    </font>
    <font>
      <sz val="14"/>
      <color theme="0"/>
      <name val="Aptos Narrow"/>
      <scheme val="minor"/>
    </font>
    <font>
      <sz val="20"/>
      <color theme="1"/>
      <name val="Aptos Narrow"/>
      <family val="2"/>
      <scheme val="minor"/>
    </font>
    <font>
      <b/>
      <sz val="20"/>
      <color theme="1"/>
      <name val="Aptos Narrow"/>
      <scheme val="minor"/>
    </font>
  </fonts>
  <fills count="17">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9F26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728E"/>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E2CBF2"/>
        <bgColor indexed="64"/>
      </patternFill>
    </fill>
    <fill>
      <patternFill patternType="solid">
        <fgColor rgb="FFF80CAD"/>
        <bgColor indexed="64"/>
      </patternFill>
    </fill>
    <fill>
      <patternFill patternType="solid">
        <fgColor theme="7" tint="0.39997558519241921"/>
        <bgColor indexed="64"/>
      </patternFill>
    </fill>
    <fill>
      <patternFill patternType="solid">
        <fgColor rgb="FF0706F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80">
    <xf numFmtId="0" fontId="0" fillId="0" borderId="0" xfId="0"/>
    <xf numFmtId="0" fontId="2" fillId="0" borderId="1" xfId="0" applyFont="1"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4" fillId="0" borderId="0" xfId="0" applyFont="1" applyAlignment="1">
      <alignment horizontal="center" wrapText="1"/>
    </xf>
    <xf numFmtId="0" fontId="0" fillId="2" borderId="1" xfId="0" applyFill="1" applyBorder="1" applyAlignment="1">
      <alignment horizontal="center" vertical="center" wrapText="1"/>
    </xf>
    <xf numFmtId="10" fontId="0" fillId="2" borderId="1" xfId="0" applyNumberFormat="1" applyFill="1" applyBorder="1" applyAlignment="1">
      <alignment horizontal="center" vertical="center" wrapText="1"/>
    </xf>
    <xf numFmtId="10" fontId="0" fillId="0" borderId="0" xfId="0" applyNumberFormat="1" applyAlignment="1">
      <alignment horizontal="center" wrapText="1"/>
    </xf>
    <xf numFmtId="10" fontId="2" fillId="3" borderId="1" xfId="0" applyNumberFormat="1" applyFont="1" applyFill="1" applyBorder="1" applyAlignment="1">
      <alignment horizontal="center" vertical="center" wrapText="1"/>
    </xf>
    <xf numFmtId="10" fontId="2" fillId="11"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10" fontId="3" fillId="13" borderId="1" xfId="0" applyNumberFormat="1" applyFont="1" applyFill="1" applyBorder="1" applyAlignment="1">
      <alignment horizontal="center" vertical="center" wrapText="1"/>
    </xf>
    <xf numFmtId="0" fontId="3" fillId="13" borderId="1" xfId="0" applyFont="1" applyFill="1" applyBorder="1" applyAlignment="1">
      <alignment horizontal="center" vertical="top" wrapText="1"/>
    </xf>
    <xf numFmtId="0" fontId="3" fillId="7"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10" fontId="3" fillId="0" borderId="1" xfId="0" applyNumberFormat="1" applyFont="1" applyBorder="1" applyAlignment="1">
      <alignment horizontal="center" vertical="center" wrapText="1"/>
    </xf>
    <xf numFmtId="10" fontId="3" fillId="7" borderId="1" xfId="0" applyNumberFormat="1" applyFont="1" applyFill="1" applyBorder="1" applyAlignment="1">
      <alignment horizontal="center" vertical="center" wrapText="1"/>
    </xf>
    <xf numFmtId="10" fontId="3" fillId="15" borderId="1" xfId="0" applyNumberFormat="1" applyFont="1" applyFill="1" applyBorder="1" applyAlignment="1">
      <alignment horizontal="center" vertical="center" wrapText="1"/>
    </xf>
    <xf numFmtId="0" fontId="8" fillId="0" borderId="1" xfId="0" applyFont="1" applyBorder="1" applyAlignment="1">
      <alignment horizontal="center" wrapText="1"/>
    </xf>
    <xf numFmtId="0" fontId="3" fillId="0" borderId="0" xfId="0" applyFont="1" applyAlignment="1">
      <alignment horizontal="center" vertical="center" wrapText="1"/>
    </xf>
    <xf numFmtId="10" fontId="3" fillId="0" borderId="0" xfId="0" applyNumberFormat="1" applyFont="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xf>
    <xf numFmtId="0" fontId="6" fillId="0" borderId="0" xfId="0" applyFont="1" applyAlignment="1">
      <alignment horizontal="left" vertical="top" wrapText="1"/>
    </xf>
    <xf numFmtId="0" fontId="4" fillId="0" borderId="8" xfId="0" applyFont="1" applyBorder="1" applyAlignment="1">
      <alignment horizontal="center" wrapText="1"/>
    </xf>
    <xf numFmtId="0" fontId="4" fillId="0" borderId="0" xfId="0" applyFont="1" applyAlignment="1">
      <alignment horizontal="center" wrapText="1"/>
    </xf>
    <xf numFmtId="0" fontId="0" fillId="2" borderId="1" xfId="0" applyFill="1" applyBorder="1" applyAlignment="1">
      <alignment horizontal="center" vertical="center" wrapText="1"/>
    </xf>
    <xf numFmtId="0" fontId="3" fillId="0" borderId="2" xfId="0" quotePrefix="1" applyFont="1" applyBorder="1" applyAlignment="1">
      <alignment horizontal="center" vertical="center" wrapText="1"/>
    </xf>
    <xf numFmtId="0" fontId="3" fillId="0" borderId="4" xfId="0" quotePrefix="1" applyFont="1" applyBorder="1" applyAlignment="1">
      <alignment horizontal="center" vertical="center" wrapText="1"/>
    </xf>
    <xf numFmtId="0" fontId="3" fillId="0" borderId="3" xfId="0" quotePrefix="1" applyFont="1" applyBorder="1" applyAlignment="1">
      <alignment horizontal="center" vertical="center" wrapText="1"/>
    </xf>
    <xf numFmtId="0" fontId="3" fillId="13" borderId="2" xfId="0" quotePrefix="1" applyFont="1" applyFill="1" applyBorder="1" applyAlignment="1">
      <alignment horizontal="center" vertical="center" wrapText="1"/>
    </xf>
    <xf numFmtId="0" fontId="3" fillId="13" borderId="4" xfId="0" quotePrefix="1" applyFont="1" applyFill="1" applyBorder="1" applyAlignment="1">
      <alignment horizontal="center" vertical="center" wrapText="1"/>
    </xf>
    <xf numFmtId="0" fontId="3" fillId="13" borderId="3" xfId="0" quotePrefix="1"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10" fontId="3" fillId="0" borderId="1" xfId="0" quotePrefix="1" applyNumberFormat="1" applyFont="1" applyBorder="1" applyAlignment="1">
      <alignment horizontal="center" vertical="center" wrapText="1"/>
    </xf>
    <xf numFmtId="0" fontId="3" fillId="0" borderId="1" xfId="0" quotePrefix="1" applyFont="1" applyBorder="1" applyAlignment="1">
      <alignment horizontal="center" vertical="center" wrapText="1"/>
    </xf>
    <xf numFmtId="0" fontId="2"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0" borderId="1" xfId="0" applyFont="1" applyBorder="1" applyAlignment="1">
      <alignment horizontal="center" vertical="center" wrapText="1"/>
    </xf>
    <xf numFmtId="10" fontId="3" fillId="0" borderId="1" xfId="0" applyNumberFormat="1" applyFont="1" applyBorder="1" applyAlignment="1">
      <alignment horizontal="center" vertical="center" wrapText="1"/>
    </xf>
    <xf numFmtId="10" fontId="3" fillId="13" borderId="1" xfId="0" quotePrefix="1" applyNumberFormat="1" applyFont="1" applyFill="1" applyBorder="1" applyAlignment="1">
      <alignment horizontal="center" vertical="center" wrapText="1"/>
    </xf>
    <xf numFmtId="10" fontId="3" fillId="13" borderId="1" xfId="0" applyNumberFormat="1" applyFont="1" applyFill="1" applyBorder="1" applyAlignment="1">
      <alignment horizontal="center" vertical="center" wrapText="1"/>
    </xf>
    <xf numFmtId="0" fontId="7" fillId="16"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0" xfId="0" applyFont="1" applyFill="1" applyBorder="1" applyAlignment="1">
      <alignment horizontal="center" vertical="center" wrapText="1"/>
    </xf>
    <xf numFmtId="0" fontId="2" fillId="9" borderId="9" xfId="0" applyFont="1" applyFill="1" applyBorder="1" applyAlignment="1">
      <alignment horizontal="center" vertical="center" wrapText="1"/>
    </xf>
    <xf numFmtId="10" fontId="2" fillId="9" borderId="1" xfId="0" applyNumberFormat="1"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10" fontId="2" fillId="8" borderId="1" xfId="0" applyNumberFormat="1"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3" borderId="1" xfId="0" quotePrefix="1" applyFont="1" applyFill="1" applyBorder="1" applyAlignment="1">
      <alignment horizontal="center" vertical="center" wrapText="1"/>
    </xf>
    <xf numFmtId="0" fontId="3" fillId="14" borderId="1" xfId="0" quotePrefix="1" applyFont="1" applyFill="1" applyBorder="1" applyAlignment="1">
      <alignment horizontal="center" vertical="center" wrapText="1"/>
    </xf>
    <xf numFmtId="0" fontId="9"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Border="1" applyAlignment="1">
      <alignment horizontal="center" vertical="center"/>
    </xf>
    <xf numFmtId="0" fontId="5" fillId="0" borderId="7" xfId="0" applyFont="1" applyBorder="1" applyAlignment="1">
      <alignment horizontal="center"/>
    </xf>
    <xf numFmtId="0" fontId="1" fillId="0" borderId="0" xfId="0" applyFont="1" applyAlignment="1">
      <alignment horizontal="left" vertical="center" wrapText="1"/>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706F5"/>
      <color rgb="FFF80CAD"/>
      <color rgb="FFE2CBF2"/>
      <color rgb="FFFF728E"/>
      <color rgb="FFF9F2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BF7F1-20BD-0D46-88F7-E2F41B598D07}">
  <dimension ref="A1:T44"/>
  <sheetViews>
    <sheetView tabSelected="1" workbookViewId="0">
      <pane xSplit="1" topLeftCell="B1" activePane="topRight" state="frozen"/>
      <selection pane="topRight" activeCell="J4" sqref="J4:J9"/>
    </sheetView>
  </sheetViews>
  <sheetFormatPr baseColWidth="10" defaultRowHeight="30" customHeight="1" x14ac:dyDescent="0.2"/>
  <cols>
    <col min="1" max="1" width="10.6640625" style="2" customWidth="1"/>
    <col min="2" max="2" width="9.33203125" style="2" customWidth="1"/>
    <col min="3" max="3" width="8" style="2" customWidth="1"/>
    <col min="4" max="4" width="7.5" style="2" customWidth="1"/>
    <col min="5" max="5" width="16.5" style="2" customWidth="1"/>
    <col min="6" max="6" width="15" style="13" customWidth="1"/>
    <col min="7" max="7" width="15.6640625" style="2" customWidth="1"/>
    <col min="8" max="8" width="13.33203125" style="13" customWidth="1"/>
    <col min="9" max="9" width="13" style="2" customWidth="1"/>
    <col min="10" max="10" width="13.6640625" style="13" customWidth="1"/>
    <col min="11" max="11" width="52.6640625" style="2" customWidth="1"/>
    <col min="12" max="12" width="17.1640625" style="2" customWidth="1"/>
    <col min="13" max="13" width="16.1640625" style="2" customWidth="1"/>
    <col min="14" max="14" width="12.6640625" style="13" customWidth="1"/>
    <col min="15" max="15" width="10.83203125" style="2"/>
    <col min="16" max="16" width="11.6640625" style="2" bestFit="1" customWidth="1"/>
    <col min="17" max="16384" width="10.83203125" style="2"/>
  </cols>
  <sheetData>
    <row r="1" spans="1:20" s="10" customFormat="1" ht="30" customHeight="1" x14ac:dyDescent="0.3">
      <c r="A1" s="42" t="s">
        <v>36</v>
      </c>
      <c r="B1" s="42"/>
      <c r="C1" s="42"/>
      <c r="D1" s="42"/>
      <c r="E1" s="43" t="s">
        <v>37</v>
      </c>
      <c r="F1" s="43"/>
      <c r="G1" s="43"/>
      <c r="H1" s="43"/>
      <c r="I1" s="44" t="s">
        <v>38</v>
      </c>
      <c r="J1" s="44"/>
      <c r="K1" s="45" t="s">
        <v>39</v>
      </c>
      <c r="L1" s="45"/>
      <c r="M1" s="45"/>
      <c r="N1" s="45"/>
      <c r="O1" s="33"/>
      <c r="P1" s="34"/>
      <c r="Q1" s="34"/>
      <c r="R1" s="34"/>
      <c r="S1" s="34"/>
      <c r="T1" s="34"/>
    </row>
    <row r="2" spans="1:20" ht="46" customHeight="1" x14ac:dyDescent="0.2">
      <c r="A2" s="55" t="s">
        <v>9</v>
      </c>
      <c r="B2" s="55" t="s">
        <v>12</v>
      </c>
      <c r="C2" s="55" t="s">
        <v>1</v>
      </c>
      <c r="D2" s="55" t="s">
        <v>6</v>
      </c>
      <c r="E2" s="60" t="s">
        <v>40</v>
      </c>
      <c r="F2" s="60"/>
      <c r="G2" s="59" t="s">
        <v>29</v>
      </c>
      <c r="H2" s="59"/>
      <c r="I2" s="62" t="s">
        <v>42</v>
      </c>
      <c r="J2" s="63" t="s">
        <v>30</v>
      </c>
      <c r="K2" s="56" t="s">
        <v>7</v>
      </c>
      <c r="L2" s="61" t="s">
        <v>0</v>
      </c>
      <c r="M2" s="61" t="s">
        <v>5</v>
      </c>
      <c r="N2" s="58" t="s">
        <v>13</v>
      </c>
      <c r="O2" s="33"/>
      <c r="P2" s="34"/>
      <c r="Q2" s="34"/>
      <c r="R2" s="34"/>
      <c r="S2" s="34"/>
      <c r="T2" s="34"/>
    </row>
    <row r="3" spans="1:20" ht="37" customHeight="1" x14ac:dyDescent="0.2">
      <c r="A3" s="55"/>
      <c r="B3" s="55"/>
      <c r="C3" s="55"/>
      <c r="D3" s="55"/>
      <c r="E3" s="8" t="s">
        <v>28</v>
      </c>
      <c r="F3" s="14" t="s">
        <v>11</v>
      </c>
      <c r="G3" s="9" t="s">
        <v>28</v>
      </c>
      <c r="H3" s="15" t="s">
        <v>11</v>
      </c>
      <c r="I3" s="62"/>
      <c r="J3" s="63"/>
      <c r="K3" s="57"/>
      <c r="L3" s="61"/>
      <c r="M3" s="61"/>
      <c r="N3" s="58"/>
    </row>
    <row r="4" spans="1:20" ht="50" customHeight="1" x14ac:dyDescent="0.2">
      <c r="A4" s="48" t="s">
        <v>10</v>
      </c>
      <c r="B4" s="50" t="s">
        <v>27</v>
      </c>
      <c r="C4" s="50" t="s">
        <v>2</v>
      </c>
      <c r="D4" s="50">
        <v>64</v>
      </c>
      <c r="E4" s="50">
        <v>210314</v>
      </c>
      <c r="F4" s="46" t="s">
        <v>8</v>
      </c>
      <c r="G4" s="50">
        <v>411173</v>
      </c>
      <c r="H4" s="46" t="s">
        <v>8</v>
      </c>
      <c r="I4" s="47">
        <v>68753</v>
      </c>
      <c r="J4" s="46" t="s">
        <v>8</v>
      </c>
      <c r="K4" s="16" t="s">
        <v>34</v>
      </c>
      <c r="L4" s="16">
        <v>1015070</v>
      </c>
      <c r="M4" s="36" t="s">
        <v>8</v>
      </c>
      <c r="N4" s="46" t="s">
        <v>8</v>
      </c>
      <c r="O4" t="s">
        <v>70</v>
      </c>
    </row>
    <row r="5" spans="1:20" ht="25" customHeight="1" x14ac:dyDescent="0.2">
      <c r="A5" s="48"/>
      <c r="B5" s="50"/>
      <c r="C5" s="50"/>
      <c r="D5" s="50"/>
      <c r="E5" s="50"/>
      <c r="F5" s="46"/>
      <c r="G5" s="50"/>
      <c r="H5" s="46"/>
      <c r="I5" s="47"/>
      <c r="J5" s="46"/>
      <c r="K5" s="16" t="s">
        <v>33</v>
      </c>
      <c r="L5" s="16">
        <v>852920</v>
      </c>
      <c r="M5" s="37"/>
      <c r="N5" s="46"/>
    </row>
    <row r="6" spans="1:20" ht="25" customHeight="1" x14ac:dyDescent="0.2">
      <c r="A6" s="48"/>
      <c r="B6" s="50"/>
      <c r="C6" s="50"/>
      <c r="D6" s="50"/>
      <c r="E6" s="50"/>
      <c r="F6" s="46"/>
      <c r="G6" s="50"/>
      <c r="H6" s="46"/>
      <c r="I6" s="47"/>
      <c r="J6" s="46"/>
      <c r="K6" s="16" t="s">
        <v>49</v>
      </c>
      <c r="L6" s="16">
        <v>889459</v>
      </c>
      <c r="M6" s="38"/>
      <c r="N6" s="46"/>
    </row>
    <row r="7" spans="1:20" ht="26" customHeight="1" x14ac:dyDescent="0.2">
      <c r="A7" s="48"/>
      <c r="B7" s="50"/>
      <c r="C7" s="50"/>
      <c r="D7" s="50"/>
      <c r="E7" s="50"/>
      <c r="F7" s="46"/>
      <c r="G7" s="50"/>
      <c r="H7" s="46"/>
      <c r="I7" s="47"/>
      <c r="J7" s="46"/>
      <c r="K7" s="16" t="s">
        <v>32</v>
      </c>
      <c r="L7" s="17">
        <v>6113648</v>
      </c>
      <c r="M7" s="17">
        <f>L7/256</f>
        <v>23881.4375</v>
      </c>
      <c r="N7" s="46"/>
    </row>
    <row r="8" spans="1:20" ht="25" customHeight="1" x14ac:dyDescent="0.2">
      <c r="A8" s="48"/>
      <c r="B8" s="50"/>
      <c r="C8" s="50"/>
      <c r="D8" s="50"/>
      <c r="E8" s="50"/>
      <c r="F8" s="46"/>
      <c r="G8" s="50"/>
      <c r="H8" s="46"/>
      <c r="I8" s="47"/>
      <c r="J8" s="46"/>
      <c r="K8" s="16" t="s">
        <v>4</v>
      </c>
      <c r="L8" s="18">
        <v>946653</v>
      </c>
      <c r="M8" s="18">
        <f>L8/64</f>
        <v>14791.453125</v>
      </c>
      <c r="N8" s="46"/>
    </row>
    <row r="9" spans="1:20" ht="25" hidden="1" customHeight="1" x14ac:dyDescent="0.2">
      <c r="A9" s="48"/>
      <c r="B9" s="50"/>
      <c r="C9" s="50"/>
      <c r="D9" s="50"/>
      <c r="E9" s="50"/>
      <c r="F9" s="46"/>
      <c r="G9" s="50"/>
      <c r="H9" s="46"/>
      <c r="I9" s="47"/>
      <c r="J9" s="46"/>
      <c r="K9" s="16" t="s">
        <v>31</v>
      </c>
      <c r="L9" s="18"/>
      <c r="M9" s="18"/>
      <c r="N9" s="46"/>
    </row>
    <row r="10" spans="1:20" ht="47" customHeight="1" x14ac:dyDescent="0.2">
      <c r="A10" s="48"/>
      <c r="B10" s="49" t="s">
        <v>41</v>
      </c>
      <c r="C10" s="49" t="s">
        <v>3</v>
      </c>
      <c r="D10" s="49">
        <v>64</v>
      </c>
      <c r="E10" s="54">
        <v>210326</v>
      </c>
      <c r="F10" s="52" t="s">
        <v>8</v>
      </c>
      <c r="G10" s="64">
        <v>411173</v>
      </c>
      <c r="H10" s="52" t="s">
        <v>8</v>
      </c>
      <c r="I10" s="65">
        <v>68753</v>
      </c>
      <c r="J10" s="52" t="s">
        <v>8</v>
      </c>
      <c r="K10" s="19" t="s">
        <v>34</v>
      </c>
      <c r="L10" s="19">
        <v>1597281</v>
      </c>
      <c r="M10" s="39" t="s">
        <v>8</v>
      </c>
      <c r="N10" s="52" t="s">
        <v>8</v>
      </c>
    </row>
    <row r="11" spans="1:20" ht="25" customHeight="1" x14ac:dyDescent="0.2">
      <c r="A11" s="48"/>
      <c r="B11" s="49"/>
      <c r="C11" s="49"/>
      <c r="D11" s="49"/>
      <c r="E11" s="54"/>
      <c r="F11" s="53"/>
      <c r="G11" s="64"/>
      <c r="H11" s="52"/>
      <c r="I11" s="65"/>
      <c r="J11" s="52"/>
      <c r="K11" s="19" t="s">
        <v>33</v>
      </c>
      <c r="L11" s="19">
        <v>1346746</v>
      </c>
      <c r="M11" s="40"/>
      <c r="N11" s="52"/>
    </row>
    <row r="12" spans="1:20" ht="25" customHeight="1" x14ac:dyDescent="0.2">
      <c r="A12" s="48"/>
      <c r="B12" s="49"/>
      <c r="C12" s="49"/>
      <c r="D12" s="49"/>
      <c r="E12" s="54"/>
      <c r="F12" s="53"/>
      <c r="G12" s="64"/>
      <c r="H12" s="52"/>
      <c r="I12" s="65"/>
      <c r="J12" s="52"/>
      <c r="K12" s="19" t="s">
        <v>49</v>
      </c>
      <c r="L12" s="19">
        <v>1383384</v>
      </c>
      <c r="M12" s="41"/>
      <c r="N12" s="52"/>
    </row>
    <row r="13" spans="1:20" ht="25" customHeight="1" x14ac:dyDescent="0.2">
      <c r="A13" s="48"/>
      <c r="B13" s="49"/>
      <c r="C13" s="49"/>
      <c r="D13" s="49"/>
      <c r="E13" s="54"/>
      <c r="F13" s="53"/>
      <c r="G13" s="64"/>
      <c r="H13" s="52"/>
      <c r="I13" s="65"/>
      <c r="J13" s="52"/>
      <c r="K13" s="21" t="s">
        <v>35</v>
      </c>
      <c r="L13" s="22">
        <v>6609109</v>
      </c>
      <c r="M13" s="22">
        <f>L13/256</f>
        <v>25816.83203125</v>
      </c>
      <c r="N13" s="52"/>
    </row>
    <row r="14" spans="1:20" ht="25" customHeight="1" x14ac:dyDescent="0.2">
      <c r="A14" s="48"/>
      <c r="B14" s="49"/>
      <c r="C14" s="49"/>
      <c r="D14" s="49"/>
      <c r="E14" s="54"/>
      <c r="F14" s="53"/>
      <c r="G14" s="64"/>
      <c r="H14" s="52"/>
      <c r="I14" s="65"/>
      <c r="J14" s="52"/>
      <c r="K14" s="19" t="s">
        <v>4</v>
      </c>
      <c r="L14" s="23">
        <v>1440402</v>
      </c>
      <c r="M14" s="23">
        <f>L14/64</f>
        <v>22506.28125</v>
      </c>
      <c r="N14" s="52"/>
    </row>
    <row r="15" spans="1:20" ht="45" customHeight="1" x14ac:dyDescent="0.2">
      <c r="A15" s="48" t="s">
        <v>25</v>
      </c>
      <c r="B15" s="50" t="s">
        <v>27</v>
      </c>
      <c r="C15" s="50" t="s">
        <v>2</v>
      </c>
      <c r="D15" s="50">
        <v>64</v>
      </c>
      <c r="E15" s="50">
        <v>112049</v>
      </c>
      <c r="F15" s="51">
        <f>(E4-E15)/E4</f>
        <v>0.46722995140599294</v>
      </c>
      <c r="G15" s="50">
        <v>160272</v>
      </c>
      <c r="H15" s="51">
        <f>(G4-G15)/G4</f>
        <v>0.61020786870733246</v>
      </c>
      <c r="I15" s="50">
        <v>64459</v>
      </c>
      <c r="J15" s="51">
        <f>(I4-I15)/I4</f>
        <v>6.2455456489171383E-2</v>
      </c>
      <c r="K15" s="16" t="s">
        <v>34</v>
      </c>
      <c r="L15" s="16">
        <v>589300</v>
      </c>
      <c r="M15" s="36" t="s">
        <v>8</v>
      </c>
      <c r="N15" s="24">
        <f>(L4-L15)/L4</f>
        <v>0.41944890500162552</v>
      </c>
    </row>
    <row r="16" spans="1:20" ht="25" customHeight="1" x14ac:dyDescent="0.2">
      <c r="A16" s="48"/>
      <c r="B16" s="50"/>
      <c r="C16" s="50"/>
      <c r="D16" s="50"/>
      <c r="E16" s="50"/>
      <c r="F16" s="51"/>
      <c r="G16" s="50"/>
      <c r="H16" s="51"/>
      <c r="I16" s="50"/>
      <c r="J16" s="51"/>
      <c r="K16" s="16" t="s">
        <v>33</v>
      </c>
      <c r="L16" s="16">
        <v>484875</v>
      </c>
      <c r="M16" s="37"/>
      <c r="N16" s="24">
        <f>(L5-L16)/L5</f>
        <v>0.43151174787787833</v>
      </c>
    </row>
    <row r="17" spans="1:14" ht="25" customHeight="1" x14ac:dyDescent="0.2">
      <c r="A17" s="48"/>
      <c r="B17" s="50"/>
      <c r="C17" s="50"/>
      <c r="D17" s="50"/>
      <c r="E17" s="50"/>
      <c r="F17" s="51"/>
      <c r="G17" s="50"/>
      <c r="H17" s="51"/>
      <c r="I17" s="50"/>
      <c r="J17" s="51"/>
      <c r="K17" s="16" t="s">
        <v>60</v>
      </c>
      <c r="L17" s="16">
        <v>521349</v>
      </c>
      <c r="M17" s="38"/>
      <c r="N17" s="24">
        <f>(L6-L17)/L6</f>
        <v>0.41385831162538128</v>
      </c>
    </row>
    <row r="18" spans="1:14" ht="25" customHeight="1" x14ac:dyDescent="0.2">
      <c r="A18" s="48"/>
      <c r="B18" s="50"/>
      <c r="C18" s="50"/>
      <c r="D18" s="50"/>
      <c r="E18" s="50"/>
      <c r="F18" s="51"/>
      <c r="G18" s="50"/>
      <c r="H18" s="51"/>
      <c r="I18" s="50"/>
      <c r="J18" s="51"/>
      <c r="K18" s="16" t="s">
        <v>32</v>
      </c>
      <c r="L18" s="17">
        <v>1958108</v>
      </c>
      <c r="M18" s="17">
        <f>L18/256</f>
        <v>7648.859375</v>
      </c>
      <c r="N18" s="24">
        <f>(L7-L18)/L7</f>
        <v>0.67971528619246646</v>
      </c>
    </row>
    <row r="19" spans="1:14" ht="25" customHeight="1" x14ac:dyDescent="0.2">
      <c r="A19" s="48"/>
      <c r="B19" s="50"/>
      <c r="C19" s="50"/>
      <c r="D19" s="50"/>
      <c r="E19" s="50"/>
      <c r="F19" s="51"/>
      <c r="G19" s="50"/>
      <c r="H19" s="51"/>
      <c r="I19" s="50"/>
      <c r="J19" s="51"/>
      <c r="K19" s="16" t="s">
        <v>4</v>
      </c>
      <c r="L19" s="18">
        <v>724227</v>
      </c>
      <c r="M19" s="18">
        <f>L19/64</f>
        <v>11316.046875</v>
      </c>
      <c r="N19" s="24">
        <f>(L8-L19)/L8</f>
        <v>0.23496043428795979</v>
      </c>
    </row>
    <row r="20" spans="1:14" ht="25" hidden="1" customHeight="1" x14ac:dyDescent="0.2">
      <c r="A20" s="48"/>
      <c r="B20" s="50"/>
      <c r="C20" s="50"/>
      <c r="D20" s="50"/>
      <c r="E20" s="50"/>
      <c r="F20" s="51"/>
      <c r="G20" s="50"/>
      <c r="H20" s="51"/>
      <c r="I20" s="50"/>
      <c r="J20" s="51"/>
      <c r="K20" s="16" t="s">
        <v>31</v>
      </c>
      <c r="L20" s="18" t="s">
        <v>26</v>
      </c>
      <c r="M20" s="18" t="s">
        <v>26</v>
      </c>
      <c r="N20" s="24" t="s">
        <v>26</v>
      </c>
    </row>
    <row r="21" spans="1:14" ht="46" customHeight="1" x14ac:dyDescent="0.2">
      <c r="A21" s="48"/>
      <c r="B21" s="49" t="s">
        <v>41</v>
      </c>
      <c r="C21" s="49" t="s">
        <v>3</v>
      </c>
      <c r="D21" s="49">
        <v>64</v>
      </c>
      <c r="E21" s="54">
        <v>111188</v>
      </c>
      <c r="F21" s="52">
        <f>(E10-E21)/E10</f>
        <v>0.47135399332464839</v>
      </c>
      <c r="G21" s="66">
        <v>160260</v>
      </c>
      <c r="H21" s="52">
        <f>(G10-G21)/G10</f>
        <v>0.61023705350302671</v>
      </c>
      <c r="I21" s="65">
        <v>64459</v>
      </c>
      <c r="J21" s="52">
        <f>(I10-I21)/I10</f>
        <v>6.2455456489171383E-2</v>
      </c>
      <c r="K21" s="19" t="s">
        <v>34</v>
      </c>
      <c r="L21" s="19">
        <v>1083098</v>
      </c>
      <c r="M21" s="39" t="s">
        <v>8</v>
      </c>
      <c r="N21" s="20">
        <f>(L10-L21)/L10</f>
        <v>0.32191142322484273</v>
      </c>
    </row>
    <row r="22" spans="1:14" ht="25" customHeight="1" x14ac:dyDescent="0.2">
      <c r="A22" s="48"/>
      <c r="B22" s="49"/>
      <c r="C22" s="49"/>
      <c r="D22" s="49"/>
      <c r="E22" s="54"/>
      <c r="F22" s="52"/>
      <c r="G22" s="66"/>
      <c r="H22" s="52"/>
      <c r="I22" s="65"/>
      <c r="J22" s="52"/>
      <c r="K22" s="19" t="s">
        <v>33</v>
      </c>
      <c r="L22" s="19">
        <v>978694</v>
      </c>
      <c r="M22" s="40"/>
      <c r="N22" s="20">
        <f>(L11-L22)/L11</f>
        <v>0.27328984084600955</v>
      </c>
    </row>
    <row r="23" spans="1:14" ht="25" customHeight="1" x14ac:dyDescent="0.2">
      <c r="A23" s="48"/>
      <c r="B23" s="49"/>
      <c r="C23" s="49"/>
      <c r="D23" s="49"/>
      <c r="E23" s="54"/>
      <c r="F23" s="52"/>
      <c r="G23" s="66"/>
      <c r="H23" s="52"/>
      <c r="I23" s="65"/>
      <c r="J23" s="52"/>
      <c r="K23" s="19" t="s">
        <v>49</v>
      </c>
      <c r="L23" s="19">
        <v>1015274</v>
      </c>
      <c r="M23" s="41"/>
      <c r="N23" s="20">
        <f>(L12-L23)/L12</f>
        <v>0.26609386836915855</v>
      </c>
    </row>
    <row r="24" spans="1:14" ht="25" customHeight="1" x14ac:dyDescent="0.2">
      <c r="A24" s="48"/>
      <c r="B24" s="49"/>
      <c r="C24" s="49"/>
      <c r="D24" s="49"/>
      <c r="E24" s="54"/>
      <c r="F24" s="52"/>
      <c r="G24" s="66"/>
      <c r="H24" s="52"/>
      <c r="I24" s="65"/>
      <c r="J24" s="52"/>
      <c r="K24" s="21" t="s">
        <v>35</v>
      </c>
      <c r="L24" s="22">
        <v>2451545</v>
      </c>
      <c r="M24" s="22">
        <f>L24/256</f>
        <v>9576.34765625</v>
      </c>
      <c r="N24" s="25">
        <f>(L13-L24)/L13</f>
        <v>0.62906573336890037</v>
      </c>
    </row>
    <row r="25" spans="1:14" ht="25" customHeight="1" x14ac:dyDescent="0.2">
      <c r="A25" s="48"/>
      <c r="B25" s="49"/>
      <c r="C25" s="49"/>
      <c r="D25" s="49"/>
      <c r="E25" s="54"/>
      <c r="F25" s="52"/>
      <c r="G25" s="66"/>
      <c r="H25" s="52"/>
      <c r="I25" s="65"/>
      <c r="J25" s="52"/>
      <c r="K25" s="19" t="s">
        <v>4</v>
      </c>
      <c r="L25" s="23">
        <v>1217806</v>
      </c>
      <c r="M25" s="23">
        <f>L25/64</f>
        <v>19028.21875</v>
      </c>
      <c r="N25" s="26">
        <f>(L14-L25)/L14</f>
        <v>0.15453741386085273</v>
      </c>
    </row>
    <row r="26" spans="1:14" s="7" customFormat="1" ht="293" customHeight="1" x14ac:dyDescent="0.2">
      <c r="A26" s="11" t="s">
        <v>44</v>
      </c>
      <c r="B26" s="35" t="s">
        <v>43</v>
      </c>
      <c r="C26" s="35"/>
      <c r="D26" s="35"/>
      <c r="E26" s="11" t="s">
        <v>52</v>
      </c>
      <c r="F26" s="12" t="s">
        <v>46</v>
      </c>
      <c r="G26" s="11" t="s">
        <v>53</v>
      </c>
      <c r="H26" s="12" t="s">
        <v>45</v>
      </c>
      <c r="I26" s="11" t="s">
        <v>54</v>
      </c>
      <c r="J26" s="12" t="s">
        <v>59</v>
      </c>
      <c r="K26" s="11" t="s">
        <v>47</v>
      </c>
      <c r="L26" s="11" t="s">
        <v>51</v>
      </c>
      <c r="M26" s="11" t="s">
        <v>50</v>
      </c>
      <c r="N26" s="12" t="s">
        <v>48</v>
      </c>
    </row>
    <row r="28" spans="1:14" ht="30" customHeight="1" x14ac:dyDescent="0.2">
      <c r="A28" s="32" t="s">
        <v>67</v>
      </c>
      <c r="B28" s="32"/>
      <c r="C28" s="32"/>
      <c r="D28" s="32"/>
      <c r="E28" s="32"/>
      <c r="F28" s="32"/>
      <c r="G28" s="32"/>
      <c r="H28" s="32"/>
      <c r="I28" s="32"/>
      <c r="J28" s="32"/>
      <c r="K28" s="32"/>
      <c r="L28" s="32"/>
      <c r="M28" s="32"/>
      <c r="N28" s="32"/>
    </row>
    <row r="29" spans="1:14" ht="30" customHeight="1" x14ac:dyDescent="0.2">
      <c r="A29" s="32"/>
      <c r="B29" s="32"/>
      <c r="C29" s="32"/>
      <c r="D29" s="32"/>
      <c r="E29" s="32"/>
      <c r="F29" s="32"/>
      <c r="G29" s="32"/>
      <c r="H29" s="32"/>
      <c r="I29" s="32"/>
      <c r="J29" s="32"/>
      <c r="K29" s="32"/>
      <c r="L29" s="32"/>
      <c r="M29" s="32"/>
      <c r="N29" s="32"/>
    </row>
    <row r="30" spans="1:14" ht="30" customHeight="1" x14ac:dyDescent="0.2">
      <c r="A30" s="32"/>
      <c r="B30" s="32"/>
      <c r="C30" s="32"/>
      <c r="D30" s="32"/>
      <c r="E30" s="32"/>
      <c r="F30" s="32"/>
      <c r="G30" s="32"/>
      <c r="H30" s="32"/>
      <c r="I30" s="32"/>
      <c r="J30" s="32"/>
      <c r="K30" s="32"/>
      <c r="L30" s="32"/>
      <c r="M30" s="32"/>
      <c r="N30" s="32"/>
    </row>
    <row r="31" spans="1:14" ht="30" customHeight="1" x14ac:dyDescent="0.2">
      <c r="A31" s="32"/>
      <c r="B31" s="32"/>
      <c r="C31" s="32"/>
      <c r="D31" s="32"/>
      <c r="E31" s="32"/>
      <c r="F31" s="32"/>
      <c r="G31" s="32"/>
      <c r="H31" s="32"/>
      <c r="I31" s="32"/>
      <c r="J31" s="32"/>
      <c r="K31" s="32"/>
      <c r="L31" s="32"/>
      <c r="M31" s="32"/>
      <c r="N31" s="32"/>
    </row>
    <row r="32" spans="1:14" ht="30" customHeight="1" x14ac:dyDescent="0.2">
      <c r="A32" s="32"/>
      <c r="B32" s="32"/>
      <c r="C32" s="32"/>
      <c r="D32" s="32"/>
      <c r="E32" s="32"/>
      <c r="F32" s="32"/>
      <c r="G32" s="32"/>
      <c r="H32" s="32"/>
      <c r="I32" s="32"/>
      <c r="J32" s="32"/>
      <c r="K32" s="32"/>
      <c r="L32" s="32"/>
      <c r="M32" s="32"/>
      <c r="N32" s="32"/>
    </row>
    <row r="33" spans="1:14" ht="30" customHeight="1" x14ac:dyDescent="0.2">
      <c r="A33" s="32"/>
      <c r="B33" s="32"/>
      <c r="C33" s="32"/>
      <c r="D33" s="32"/>
      <c r="E33" s="32"/>
      <c r="F33" s="32"/>
      <c r="G33" s="32"/>
      <c r="H33" s="32"/>
      <c r="I33" s="32"/>
      <c r="J33" s="32"/>
      <c r="K33" s="32"/>
      <c r="L33" s="32"/>
      <c r="M33" s="32"/>
      <c r="N33" s="32"/>
    </row>
    <row r="34" spans="1:14" ht="30" customHeight="1" x14ac:dyDescent="0.2">
      <c r="A34" s="32"/>
      <c r="B34" s="32"/>
      <c r="C34" s="32"/>
      <c r="D34" s="32"/>
      <c r="E34" s="32"/>
      <c r="F34" s="32"/>
      <c r="G34" s="32"/>
      <c r="H34" s="32"/>
      <c r="I34" s="32"/>
      <c r="J34" s="32"/>
      <c r="K34" s="32"/>
      <c r="L34" s="32"/>
      <c r="M34" s="32"/>
      <c r="N34" s="32"/>
    </row>
    <row r="35" spans="1:14" ht="30" customHeight="1" x14ac:dyDescent="0.2">
      <c r="A35" s="32"/>
      <c r="B35" s="32"/>
      <c r="C35" s="32"/>
      <c r="D35" s="32"/>
      <c r="E35" s="32"/>
      <c r="F35" s="32"/>
      <c r="G35" s="32"/>
      <c r="H35" s="32"/>
      <c r="I35" s="32"/>
      <c r="J35" s="32"/>
      <c r="K35" s="32"/>
      <c r="L35" s="32"/>
      <c r="M35" s="32"/>
      <c r="N35" s="32"/>
    </row>
    <row r="36" spans="1:14" ht="30" customHeight="1" x14ac:dyDescent="0.2">
      <c r="A36" s="32"/>
      <c r="B36" s="32"/>
      <c r="C36" s="32"/>
      <c r="D36" s="32"/>
      <c r="E36" s="32"/>
      <c r="F36" s="32"/>
      <c r="G36" s="32"/>
      <c r="H36" s="32"/>
      <c r="I36" s="32"/>
      <c r="J36" s="32"/>
      <c r="K36" s="32"/>
      <c r="L36" s="32"/>
      <c r="M36" s="32"/>
      <c r="N36" s="32"/>
    </row>
    <row r="37" spans="1:14" ht="30" customHeight="1" x14ac:dyDescent="0.2">
      <c r="A37" s="32"/>
      <c r="B37" s="32"/>
      <c r="C37" s="32"/>
      <c r="D37" s="32"/>
      <c r="E37" s="32"/>
      <c r="F37" s="32"/>
      <c r="G37" s="32"/>
      <c r="H37" s="32"/>
      <c r="I37" s="32"/>
      <c r="J37" s="32"/>
      <c r="K37" s="32"/>
      <c r="L37" s="32"/>
      <c r="M37" s="32"/>
      <c r="N37" s="32"/>
    </row>
    <row r="38" spans="1:14" ht="30" customHeight="1" x14ac:dyDescent="0.2">
      <c r="A38" s="32"/>
      <c r="B38" s="32"/>
      <c r="C38" s="32"/>
      <c r="D38" s="32"/>
      <c r="E38" s="32"/>
      <c r="F38" s="32"/>
      <c r="G38" s="32"/>
      <c r="H38" s="32"/>
      <c r="I38" s="32"/>
      <c r="J38" s="32"/>
      <c r="K38" s="32"/>
      <c r="L38" s="32"/>
      <c r="M38" s="32"/>
      <c r="N38" s="32"/>
    </row>
    <row r="39" spans="1:14" ht="30" customHeight="1" x14ac:dyDescent="0.2">
      <c r="A39" s="32"/>
      <c r="B39" s="32"/>
      <c r="C39" s="32"/>
      <c r="D39" s="32"/>
      <c r="E39" s="32"/>
      <c r="F39" s="32"/>
      <c r="G39" s="32"/>
      <c r="H39" s="32"/>
      <c r="I39" s="32"/>
      <c r="J39" s="32"/>
      <c r="K39" s="32"/>
      <c r="L39" s="32"/>
      <c r="M39" s="32"/>
      <c r="N39" s="32"/>
    </row>
    <row r="40" spans="1:14" ht="30" customHeight="1" x14ac:dyDescent="0.2">
      <c r="A40" s="32"/>
      <c r="B40" s="32"/>
      <c r="C40" s="32"/>
      <c r="D40" s="32"/>
      <c r="E40" s="32"/>
      <c r="F40" s="32"/>
      <c r="G40" s="32"/>
      <c r="H40" s="32"/>
      <c r="I40" s="32"/>
      <c r="J40" s="32"/>
      <c r="K40" s="32"/>
      <c r="L40" s="32"/>
      <c r="M40" s="32"/>
      <c r="N40" s="32"/>
    </row>
    <row r="41" spans="1:14" ht="30" customHeight="1" x14ac:dyDescent="0.2">
      <c r="A41" s="32"/>
      <c r="B41" s="32"/>
      <c r="C41" s="32"/>
      <c r="D41" s="32"/>
      <c r="E41" s="32"/>
      <c r="F41" s="32"/>
      <c r="G41" s="32"/>
      <c r="H41" s="32"/>
      <c r="I41" s="32"/>
      <c r="J41" s="32"/>
      <c r="K41" s="32"/>
      <c r="L41" s="32"/>
      <c r="M41" s="32"/>
      <c r="N41" s="32"/>
    </row>
    <row r="42" spans="1:14" ht="30" customHeight="1" x14ac:dyDescent="0.2">
      <c r="A42" s="32"/>
      <c r="B42" s="32"/>
      <c r="C42" s="32"/>
      <c r="D42" s="32"/>
      <c r="E42" s="32"/>
      <c r="F42" s="32"/>
      <c r="G42" s="32"/>
      <c r="H42" s="32"/>
      <c r="I42" s="32"/>
      <c r="J42" s="32"/>
      <c r="K42" s="32"/>
      <c r="L42" s="32"/>
      <c r="M42" s="32"/>
      <c r="N42" s="32"/>
    </row>
    <row r="43" spans="1:14" ht="30" customHeight="1" x14ac:dyDescent="0.2">
      <c r="A43" s="32"/>
      <c r="B43" s="32"/>
      <c r="C43" s="32"/>
      <c r="D43" s="32"/>
      <c r="E43" s="32"/>
      <c r="F43" s="32"/>
      <c r="G43" s="32"/>
      <c r="H43" s="32"/>
      <c r="I43" s="32"/>
      <c r="J43" s="32"/>
      <c r="K43" s="32"/>
      <c r="L43" s="32"/>
      <c r="M43" s="32"/>
      <c r="N43" s="32"/>
    </row>
    <row r="44" spans="1:14" ht="30" customHeight="1" x14ac:dyDescent="0.2">
      <c r="A44" s="32"/>
      <c r="B44" s="32"/>
      <c r="C44" s="32"/>
      <c r="D44" s="32"/>
      <c r="E44" s="32"/>
      <c r="F44" s="32"/>
      <c r="G44" s="32"/>
      <c r="H44" s="32"/>
      <c r="I44" s="32"/>
      <c r="J44" s="32"/>
      <c r="K44" s="32"/>
      <c r="L44" s="32"/>
      <c r="M44" s="32"/>
      <c r="N44" s="32"/>
    </row>
  </sheetData>
  <mergeCells count="63">
    <mergeCell ref="I21:I25"/>
    <mergeCell ref="J21:J25"/>
    <mergeCell ref="F21:F25"/>
    <mergeCell ref="G21:G25"/>
    <mergeCell ref="H21:H25"/>
    <mergeCell ref="G10:G14"/>
    <mergeCell ref="N4:N9"/>
    <mergeCell ref="N10:N14"/>
    <mergeCell ref="J15:J20"/>
    <mergeCell ref="I15:I20"/>
    <mergeCell ref="G15:G20"/>
    <mergeCell ref="H15:H20"/>
    <mergeCell ref="I10:I14"/>
    <mergeCell ref="J10:J14"/>
    <mergeCell ref="H10:H14"/>
    <mergeCell ref="N2:N3"/>
    <mergeCell ref="H4:H9"/>
    <mergeCell ref="G4:G9"/>
    <mergeCell ref="G2:H2"/>
    <mergeCell ref="E2:F2"/>
    <mergeCell ref="L2:L3"/>
    <mergeCell ref="M2:M3"/>
    <mergeCell ref="I2:I3"/>
    <mergeCell ref="J2:J3"/>
    <mergeCell ref="F4:F9"/>
    <mergeCell ref="A2:A3"/>
    <mergeCell ref="B2:B3"/>
    <mergeCell ref="C2:C3"/>
    <mergeCell ref="D2:D3"/>
    <mergeCell ref="K2:K3"/>
    <mergeCell ref="B21:B25"/>
    <mergeCell ref="E10:E14"/>
    <mergeCell ref="E15:E20"/>
    <mergeCell ref="E21:E25"/>
    <mergeCell ref="C21:C25"/>
    <mergeCell ref="D21:D25"/>
    <mergeCell ref="B4:B9"/>
    <mergeCell ref="E4:E9"/>
    <mergeCell ref="C10:C14"/>
    <mergeCell ref="D10:D14"/>
    <mergeCell ref="F15:F20"/>
    <mergeCell ref="F10:F14"/>
    <mergeCell ref="C15:C20"/>
    <mergeCell ref="D15:D20"/>
    <mergeCell ref="C4:C9"/>
    <mergeCell ref="D4:D9"/>
    <mergeCell ref="B15:B20"/>
    <mergeCell ref="A28:N44"/>
    <mergeCell ref="O1:T2"/>
    <mergeCell ref="B26:D26"/>
    <mergeCell ref="M4:M6"/>
    <mergeCell ref="M10:M12"/>
    <mergeCell ref="M15:M17"/>
    <mergeCell ref="M21:M23"/>
    <mergeCell ref="A1:D1"/>
    <mergeCell ref="E1:H1"/>
    <mergeCell ref="I1:J1"/>
    <mergeCell ref="K1:N1"/>
    <mergeCell ref="J4:J9"/>
    <mergeCell ref="I4:I9"/>
    <mergeCell ref="A4:A14"/>
    <mergeCell ref="B10:B14"/>
    <mergeCell ref="A15:A2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9B44-67BA-8041-893E-70AA1BD6814F}">
  <dimension ref="A1:P7"/>
  <sheetViews>
    <sheetView workbookViewId="0">
      <selection activeCell="B10" sqref="B10"/>
    </sheetView>
  </sheetViews>
  <sheetFormatPr baseColWidth="10" defaultRowHeight="16" x14ac:dyDescent="0.2"/>
  <cols>
    <col min="1" max="1" width="10.83203125" style="2"/>
    <col min="2" max="4" width="23.33203125" style="2" customWidth="1"/>
    <col min="5" max="7" width="25.83203125" style="2" customWidth="1"/>
    <col min="8" max="8" width="10.83203125" style="2"/>
    <col min="9" max="9" width="10.83203125" style="13"/>
    <col min="10" max="10" width="10.83203125" style="2"/>
    <col min="11" max="11" width="10.83203125" style="13"/>
    <col min="12" max="15" width="10.83203125" style="2"/>
    <col min="16" max="16" width="10.83203125" style="13"/>
    <col min="17" max="16384" width="10.83203125" style="2"/>
  </cols>
  <sheetData>
    <row r="1" spans="1:16" ht="54" customHeight="1" x14ac:dyDescent="0.2">
      <c r="A1" s="67" t="s">
        <v>58</v>
      </c>
      <c r="B1" s="67"/>
      <c r="C1" s="67"/>
      <c r="D1" s="67"/>
      <c r="E1" s="67"/>
      <c r="F1" s="67"/>
      <c r="G1" s="67"/>
    </row>
    <row r="2" spans="1:16" s="28" customFormat="1" ht="52" customHeight="1" x14ac:dyDescent="0.2">
      <c r="A2" s="71" t="s">
        <v>55</v>
      </c>
      <c r="B2" s="68" t="s">
        <v>66</v>
      </c>
      <c r="C2" s="69"/>
      <c r="D2" s="70"/>
      <c r="E2" s="68" t="s">
        <v>56</v>
      </c>
      <c r="F2" s="69"/>
      <c r="G2" s="70"/>
      <c r="I2" s="29"/>
      <c r="K2" s="29"/>
      <c r="P2" s="29"/>
    </row>
    <row r="3" spans="1:16" ht="41" customHeight="1" x14ac:dyDescent="0.2">
      <c r="A3" s="72"/>
      <c r="B3" s="1" t="s">
        <v>61</v>
      </c>
      <c r="C3" s="1" t="s">
        <v>62</v>
      </c>
      <c r="D3" s="1" t="s">
        <v>57</v>
      </c>
      <c r="E3" s="1" t="s">
        <v>61</v>
      </c>
      <c r="F3" s="1" t="s">
        <v>63</v>
      </c>
      <c r="G3" s="1" t="s">
        <v>57</v>
      </c>
    </row>
    <row r="4" spans="1:16" ht="27" x14ac:dyDescent="0.35">
      <c r="A4" s="30">
        <v>64</v>
      </c>
      <c r="B4" s="27"/>
      <c r="C4" s="27">
        <f>B4/(A4*4)</f>
        <v>0</v>
      </c>
      <c r="D4" s="1"/>
      <c r="E4" s="27"/>
      <c r="F4" s="27">
        <f>E4/A4</f>
        <v>0</v>
      </c>
      <c r="G4" s="1"/>
    </row>
    <row r="5" spans="1:16" ht="27" x14ac:dyDescent="0.35">
      <c r="A5" s="30">
        <v>256</v>
      </c>
      <c r="B5" s="27"/>
      <c r="C5" s="27">
        <f>B5/(A5*4)</f>
        <v>0</v>
      </c>
      <c r="D5" s="1"/>
      <c r="E5" s="27"/>
      <c r="F5" s="27">
        <f>E5/A5</f>
        <v>0</v>
      </c>
      <c r="G5" s="1"/>
    </row>
    <row r="6" spans="1:16" ht="27" x14ac:dyDescent="0.35">
      <c r="A6" s="30">
        <v>1024</v>
      </c>
      <c r="B6" s="27"/>
      <c r="C6" s="27">
        <f>B6/(A6*4)</f>
        <v>0</v>
      </c>
      <c r="D6" s="1"/>
      <c r="E6" s="27"/>
      <c r="F6" s="27">
        <f>E6/A6</f>
        <v>0</v>
      </c>
      <c r="G6" s="1"/>
    </row>
    <row r="7" spans="1:16" ht="27" x14ac:dyDescent="0.35">
      <c r="A7" s="30">
        <f>A6*4</f>
        <v>4096</v>
      </c>
      <c r="B7" s="27"/>
      <c r="C7" s="27">
        <f>B7/(A7*4)</f>
        <v>0</v>
      </c>
      <c r="D7" s="1"/>
      <c r="E7" s="27"/>
      <c r="F7" s="27">
        <f>E7/A7</f>
        <v>0</v>
      </c>
      <c r="G7" s="1"/>
    </row>
  </sheetData>
  <mergeCells count="4">
    <mergeCell ref="A1:G1"/>
    <mergeCell ref="B2:D2"/>
    <mergeCell ref="A2:A3"/>
    <mergeCell ref="E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4CA51-1AA2-2C4E-9EF0-511607B4133B}">
  <dimension ref="A1:I26"/>
  <sheetViews>
    <sheetView workbookViewId="0">
      <selection activeCell="C31" sqref="C31"/>
    </sheetView>
  </sheetViews>
  <sheetFormatPr baseColWidth="10" defaultRowHeight="16" x14ac:dyDescent="0.2"/>
  <cols>
    <col min="1" max="1" width="14.6640625" customWidth="1"/>
    <col min="2" max="3" width="33.33203125" customWidth="1"/>
    <col min="4" max="4" width="20.83203125" customWidth="1"/>
    <col min="5" max="5" width="15.83203125" hidden="1" customWidth="1"/>
    <col min="6" max="6" width="18.83203125" customWidth="1"/>
    <col min="7" max="7" width="27" customWidth="1"/>
  </cols>
  <sheetData>
    <row r="1" spans="1:9" ht="32" x14ac:dyDescent="0.4">
      <c r="A1" s="74" t="s">
        <v>23</v>
      </c>
      <c r="B1" s="74"/>
      <c r="C1" s="74"/>
      <c r="D1" s="74"/>
      <c r="E1" s="74"/>
      <c r="F1" s="74"/>
      <c r="G1" s="74"/>
    </row>
    <row r="2" spans="1:9" ht="32" x14ac:dyDescent="0.4">
      <c r="A2" s="77" t="s">
        <v>14</v>
      </c>
      <c r="B2" s="77" t="s">
        <v>9</v>
      </c>
      <c r="C2" s="76" t="s">
        <v>22</v>
      </c>
      <c r="D2" s="76"/>
      <c r="E2" s="31"/>
      <c r="F2" s="77" t="s">
        <v>21</v>
      </c>
      <c r="G2" s="77" t="s">
        <v>16</v>
      </c>
    </row>
    <row r="3" spans="1:9" ht="22" x14ac:dyDescent="0.2">
      <c r="A3" s="77"/>
      <c r="B3" s="77"/>
      <c r="C3" s="6" t="s">
        <v>64</v>
      </c>
      <c r="D3" s="6" t="s">
        <v>65</v>
      </c>
      <c r="E3" s="6" t="s">
        <v>15</v>
      </c>
      <c r="F3" s="77"/>
      <c r="G3" s="77"/>
    </row>
    <row r="4" spans="1:9" ht="22" x14ac:dyDescent="0.2">
      <c r="A4" s="73" t="s">
        <v>17</v>
      </c>
      <c r="B4" s="3" t="s">
        <v>20</v>
      </c>
      <c r="C4" s="78">
        <v>16348</v>
      </c>
      <c r="D4" s="79"/>
      <c r="E4" s="3">
        <v>610.61</v>
      </c>
      <c r="F4" s="3">
        <f>E4/1000</f>
        <v>0.61060999999999999</v>
      </c>
      <c r="G4" s="3">
        <v>1.6375999999999999</v>
      </c>
      <c r="I4" t="s">
        <v>69</v>
      </c>
    </row>
    <row r="5" spans="1:9" ht="23" x14ac:dyDescent="0.2">
      <c r="A5" s="73"/>
      <c r="B5" s="5" t="s">
        <v>24</v>
      </c>
      <c r="C5" s="5">
        <v>164936</v>
      </c>
      <c r="D5" s="4">
        <v>262146</v>
      </c>
      <c r="E5" s="4">
        <v>13734</v>
      </c>
      <c r="F5" s="4">
        <v>13.55</v>
      </c>
      <c r="G5" s="4">
        <v>3.0952000000000002</v>
      </c>
    </row>
    <row r="6" spans="1:9" ht="22" x14ac:dyDescent="0.2">
      <c r="A6" s="73" t="s">
        <v>19</v>
      </c>
      <c r="B6" s="3" t="s">
        <v>20</v>
      </c>
      <c r="C6" s="78">
        <v>524288</v>
      </c>
      <c r="D6" s="79"/>
      <c r="E6" s="3">
        <v>17975</v>
      </c>
      <c r="F6" s="3">
        <f t="shared" ref="F6:F8" si="0">E6/1000</f>
        <v>17.975000000000001</v>
      </c>
      <c r="G6" s="3">
        <v>1.9260999999999999</v>
      </c>
    </row>
    <row r="7" spans="1:9" ht="23" x14ac:dyDescent="0.2">
      <c r="A7" s="73"/>
      <c r="B7" s="5" t="s">
        <v>24</v>
      </c>
      <c r="C7" s="5">
        <v>28479</v>
      </c>
      <c r="D7" s="4">
        <v>32770</v>
      </c>
      <c r="E7" s="4">
        <v>1678</v>
      </c>
      <c r="F7" s="4">
        <v>2.1124999999999998</v>
      </c>
      <c r="G7" s="4">
        <v>2.8948999999999998</v>
      </c>
    </row>
    <row r="8" spans="1:9" ht="22" x14ac:dyDescent="0.2">
      <c r="A8" s="73" t="s">
        <v>18</v>
      </c>
      <c r="B8" s="3" t="s">
        <v>20</v>
      </c>
      <c r="C8" s="78">
        <v>524288</v>
      </c>
      <c r="D8" s="79"/>
      <c r="E8" s="3">
        <v>15896</v>
      </c>
      <c r="F8" s="3">
        <f t="shared" si="0"/>
        <v>15.896000000000001</v>
      </c>
      <c r="G8" s="3">
        <v>1.9260999999999999</v>
      </c>
    </row>
    <row r="9" spans="1:9" ht="23" x14ac:dyDescent="0.2">
      <c r="A9" s="73"/>
      <c r="B9" s="5" t="s">
        <v>24</v>
      </c>
      <c r="C9" s="5">
        <v>28479</v>
      </c>
      <c r="D9" s="4">
        <v>32770</v>
      </c>
      <c r="E9" s="4">
        <v>1678</v>
      </c>
      <c r="F9" s="4">
        <v>2.1124999999999998</v>
      </c>
      <c r="G9" s="4">
        <v>2.8948999999999998</v>
      </c>
    </row>
    <row r="11" spans="1:9" x14ac:dyDescent="0.2">
      <c r="C11" t="s">
        <v>26</v>
      </c>
    </row>
    <row r="15" spans="1:9" x14ac:dyDescent="0.2">
      <c r="B15" s="75" t="s">
        <v>68</v>
      </c>
      <c r="C15" s="75"/>
      <c r="D15" s="75"/>
      <c r="E15" s="75"/>
      <c r="F15" s="75"/>
      <c r="G15" s="75"/>
    </row>
    <row r="16" spans="1:9" x14ac:dyDescent="0.2">
      <c r="B16" s="75"/>
      <c r="C16" s="75"/>
      <c r="D16" s="75"/>
      <c r="E16" s="75"/>
      <c r="F16" s="75"/>
      <c r="G16" s="75"/>
    </row>
    <row r="17" spans="2:7" x14ac:dyDescent="0.2">
      <c r="B17" s="75"/>
      <c r="C17" s="75"/>
      <c r="D17" s="75"/>
      <c r="E17" s="75"/>
      <c r="F17" s="75"/>
      <c r="G17" s="75"/>
    </row>
    <row r="18" spans="2:7" x14ac:dyDescent="0.2">
      <c r="B18" s="75"/>
      <c r="C18" s="75"/>
      <c r="D18" s="75"/>
      <c r="E18" s="75"/>
      <c r="F18" s="75"/>
      <c r="G18" s="75"/>
    </row>
    <row r="19" spans="2:7" x14ac:dyDescent="0.2">
      <c r="B19" s="75"/>
      <c r="C19" s="75"/>
      <c r="D19" s="75"/>
      <c r="E19" s="75"/>
      <c r="F19" s="75"/>
      <c r="G19" s="75"/>
    </row>
    <row r="20" spans="2:7" x14ac:dyDescent="0.2">
      <c r="B20" s="75"/>
      <c r="C20" s="75"/>
      <c r="D20" s="75"/>
      <c r="E20" s="75"/>
      <c r="F20" s="75"/>
      <c r="G20" s="75"/>
    </row>
    <row r="21" spans="2:7" x14ac:dyDescent="0.2">
      <c r="B21" s="75"/>
      <c r="C21" s="75"/>
      <c r="D21" s="75"/>
      <c r="E21" s="75"/>
      <c r="F21" s="75"/>
      <c r="G21" s="75"/>
    </row>
    <row r="22" spans="2:7" x14ac:dyDescent="0.2">
      <c r="B22" s="75"/>
      <c r="C22" s="75"/>
      <c r="D22" s="75"/>
      <c r="E22" s="75"/>
      <c r="F22" s="75"/>
      <c r="G22" s="75"/>
    </row>
    <row r="23" spans="2:7" x14ac:dyDescent="0.2">
      <c r="B23" s="75"/>
      <c r="C23" s="75"/>
      <c r="D23" s="75"/>
      <c r="E23" s="75"/>
      <c r="F23" s="75"/>
      <c r="G23" s="75"/>
    </row>
    <row r="24" spans="2:7" x14ac:dyDescent="0.2">
      <c r="B24" s="75"/>
      <c r="C24" s="75"/>
      <c r="D24" s="75"/>
      <c r="E24" s="75"/>
      <c r="F24" s="75"/>
      <c r="G24" s="75"/>
    </row>
    <row r="25" spans="2:7" x14ac:dyDescent="0.2">
      <c r="B25" s="75"/>
      <c r="C25" s="75"/>
      <c r="D25" s="75"/>
      <c r="E25" s="75"/>
      <c r="F25" s="75"/>
      <c r="G25" s="75"/>
    </row>
    <row r="26" spans="2:7" ht="47" customHeight="1" x14ac:dyDescent="0.2">
      <c r="B26" s="75"/>
      <c r="C26" s="75"/>
      <c r="D26" s="75"/>
      <c r="E26" s="75"/>
      <c r="F26" s="75"/>
      <c r="G26" s="75"/>
    </row>
  </sheetData>
  <mergeCells count="13">
    <mergeCell ref="A4:A5"/>
    <mergeCell ref="A6:A7"/>
    <mergeCell ref="A8:A9"/>
    <mergeCell ref="A1:G1"/>
    <mergeCell ref="B15:G26"/>
    <mergeCell ref="C2:D2"/>
    <mergeCell ref="A2:A3"/>
    <mergeCell ref="B2:B3"/>
    <mergeCell ref="F2:F3"/>
    <mergeCell ref="G2:G3"/>
    <mergeCell ref="C8:D8"/>
    <mergeCell ref="C4:D4"/>
    <mergeCell ref="C6:D6"/>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64 blocksize</vt:lpstr>
      <vt:lpstr>different blocksize</vt:lpstr>
      <vt:lpstr>Circuits Bench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Jiajie Zhang</dc:creator>
  <cp:lastModifiedBy>Jiajie Zhang</cp:lastModifiedBy>
  <dcterms:created xsi:type="dcterms:W3CDTF">2025-02-12T15:50:18Z</dcterms:created>
  <dcterms:modified xsi:type="dcterms:W3CDTF">2025-04-17T08:46:41Z</dcterms:modified>
</cp:coreProperties>
</file>