
<file path=[Content_Types].xml><?xml version="1.0" encoding="utf-8"?>
<Types xmlns="http://schemas.openxmlformats.org/package/2006/content-types">
  <Default ContentType="image/png" Extension="png"/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770" windowHeight="10350"/>
  </bookViews>
  <sheets>
    <sheet name="K1 불량율" sheetId="1" r:id="rId1"/>
    <sheet name="CSP" sheetId="2" r:id="rId2"/>
    <sheet name="LFEM" sheetId="3" r:id="rId3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<sst xmlns="http://schemas.openxmlformats.org/spreadsheetml/2006/main" count="48" uniqueCount="48">
  <si>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1. 고객(사) GMES 불량율 Data Trend 관리 (CSP)</t>
  </si>
  <si>
    <t>1.1.SEV + SEVT</t>
  </si>
  <si>
    <t xml:space="preserve">구  분　</t>
  </si>
  <si>
    <t>Total 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</si>
  <si>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</si>
  <si>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</si>
  <si>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</si>
  <si>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</si>
  <si>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</si>
  <si>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</si>
  <si>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</si>
  <si>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</si>
  <si>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</si>
  <si>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</si>
  <si>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</si>
  <si>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</si>
  <si>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Wisol 22년 GMES</t>
  </si>
  <si>
    <r xmlns="http://schemas.openxmlformats.org/spreadsheetml/2006/main">
      <t xml:space="preserve">Input </t>
    </r>
    <r xmlns="http://schemas.openxmlformats.org/spreadsheetml/2006/main">
      <rPr>
        <sz val="12"/>
        <color rgb="FF000000"/>
        <rFont val="Malgun Gothic"/>
        <family val="2"/>
      </rPr>
      <t>수량</t>
    </r>
  </si>
  <si>
    <r xmlns="http://schemas.openxmlformats.org/spreadsheetml/2006/main">
      <t xml:space="preserve">Defect </t>
    </r>
    <r xmlns="http://schemas.openxmlformats.org/spreadsheetml/2006/main">
      <rPr>
        <sz val="12"/>
        <color rgb="FF000000"/>
        <rFont val="Malgun Gothic"/>
        <family val="2"/>
      </rPr>
      <t>수량</t>
    </r>
  </si>
  <si>
    <t>PPM</t>
  </si>
  <si>
    <t>22년 target</t>
  </si>
  <si>
    <t>1.2.SEV</t>
  </si>
  <si>
    <t>1.3.SEVT</t>
  </si>
  <si>
    <t>1. 고객(사) GMES 불량율 Data Trend 관리.</t>
  </si>
  <si>
    <t>구 분</t>
  </si>
  <si>
    <t>19年</t>
  </si>
  <si>
    <t>20年</t>
  </si>
  <si>
    <t>21年</t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</si>
  <si>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</si>
  <si>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</si>
  <si>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</si>
  <si>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</si>
  <si>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</si>
  <si>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</si>
  <si>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</si>
  <si>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</si>
  <si>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</si>
  <si>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</si>
  <si>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</si>
  <si>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</si>
  <si>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</si>
  <si>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</si>
  <si>
    <t xml:space="preserve"> 목표  </t>
  </si>
  <si>
    <t xml:space="preserve"> 실적 </t>
  </si>
  <si>
    <t>VOC 건수</t>
  </si>
  <si>
    <t>SEV</t>
  </si>
  <si>
    <t>SEVT</t>
  </si>
  <si>
    <t>LFEM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</si>
</sst>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_ "/>
    <numFmt numFmtId="166" formatCode="0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b/>
      <sz val="12"/>
      <color rgb="FF0000FF"/>
      <name val="Malgun Gothic"/>
      <family val="2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</font>
    <font>
      <b/>
      <sz val="11"/>
      <color rgb="FF0000FF"/>
      <name val="맑은 고딕"/>
      <family val="2"/>
    </font>
    <font>
      <sz val="11"/>
      <color rgb="FF0000FF"/>
      <name val="맑은 고딕"/>
      <family val="3"/>
    </font>
    <font>
      <b/>
      <sz val="11"/>
      <color rgb="FFFF0000"/>
      <name val="맑은 고딕"/>
    </font>
    <font>
      <b/>
      <sz val="11"/>
      <color rgb="FFFF0000"/>
      <name val="맑은 고딕"/>
      <family val="2"/>
    </font>
    <font>
      <sz val="11"/>
      <color theme="1"/>
      <name val="맑은 고딕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EFC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</cellStyleXfs>
  <cellXfs count="77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20" applyFont="1" fillId="0" applyFill="1" borderId="0" applyBorder="1" xfId="3">
      <alignment vertical="center"/>
    </xf>
    <xf numFmtId="0" applyNumberFormat="1" fontId="1" applyFont="1" fillId="0" applyFill="1" borderId="0" applyBorder="1" xfId="4"/>
    <xf numFmtId="0" applyNumberFormat="1" fontId="2" applyFont="1" fillId="0" applyFill="1" borderId="0" applyBorder="1" xfId="0"/>
    <xf numFmtId="0" applyNumberFormat="1" fontId="3" applyFont="1" fillId="2" applyFill="1" borderId="1" applyBorder="1" xfId="1">
      <alignment horizontal="center" vertical="center" wrapText="1" readingOrder="1"/>
    </xf>
    <xf numFmtId="0" applyNumberFormat="1" fontId="3" applyFont="1" fillId="3" applyFill="1" borderId="1" applyBorder="1" xfId="1">
      <alignment horizontal="center" vertical="center" wrapText="1" readingOrder="1"/>
    </xf>
    <xf numFmtId="3" applyNumberFormat="1" fontId="5" applyFont="1" fillId="3" applyFill="1" borderId="1" applyBorder="1" xfId="1">
      <alignment horizontal="center" vertical="center" wrapText="1" readingOrder="1"/>
    </xf>
    <xf numFmtId="3" applyNumberFormat="1" fontId="6" applyFont="1" fillId="3" applyFill="1" borderId="2" applyBorder="1" xfId="1">
      <alignment horizontal="center" vertical="center" wrapText="1" readingOrder="1"/>
    </xf>
    <xf numFmtId="3" applyNumberFormat="1" fontId="6" applyFont="1" fillId="3" applyFill="1" borderId="3" applyBorder="1" xfId="1">
      <alignment horizontal="center" vertical="center" wrapText="1" readingOrder="1"/>
    </xf>
    <xf numFmtId="3" applyNumberFormat="1" fontId="6" applyFont="1" fillId="4" applyFill="1" borderId="1" applyBorder="1" xfId="0">
      <alignment horizontal="center" vertical="center" wrapText="1" readingOrder="1"/>
    </xf>
    <xf numFmtId="0" applyNumberFormat="1" fontId="5" applyFont="1" fillId="3" applyFill="1" borderId="1" applyBorder="1" xfId="1">
      <alignment horizontal="center" vertical="center" wrapText="1" readingOrder="1"/>
    </xf>
    <xf numFmtId="0" applyNumberFormat="1" fontId="5" applyFont="1" fillId="3" applyFill="1" borderId="2" applyBorder="1" xfId="1">
      <alignment horizontal="center" vertical="center" wrapText="1" readingOrder="1"/>
    </xf>
    <xf numFmtId="0" applyNumberFormat="1" fontId="5" applyFont="1" fillId="3" applyFill="1" borderId="3" applyBorder="1" xfId="1">
      <alignment horizontal="center" vertical="center" wrapText="1" readingOrder="1"/>
    </xf>
    <xf numFmtId="0" applyNumberFormat="1" fontId="5" applyFont="1" fillId="4" applyFill="1" borderId="1" applyBorder="1" xfId="0">
      <alignment horizontal="center" vertical="center" wrapText="1" readingOrder="1"/>
    </xf>
    <xf numFmtId="0" applyNumberFormat="1" fontId="7" applyFont="1" fillId="3" applyFill="1" borderId="1" applyBorder="1" xfId="1">
      <alignment horizontal="center" vertical="center" wrapText="1" readingOrder="1"/>
    </xf>
    <xf numFmtId="1" applyNumberFormat="1" fontId="7" applyFont="1" fillId="3" applyFill="1" borderId="1" applyBorder="1" xfId="1">
      <alignment horizontal="center" vertical="center" wrapText="1" readingOrder="1"/>
    </xf>
    <xf numFmtId="164" applyNumberFormat="1" fontId="7" applyFont="1" fillId="3" applyFill="1" borderId="1" applyBorder="1" xfId="1">
      <alignment horizontal="center" vertical="center" wrapText="1" readingOrder="1"/>
    </xf>
    <xf numFmtId="0" applyNumberFormat="1" fontId="8" applyFont="1" fillId="3" applyFill="1" borderId="4" applyBorder="1" xfId="1">
      <alignment horizontal="center" vertical="center"/>
    </xf>
    <xf numFmtId="0" applyNumberFormat="1" fontId="9" applyFont="1" fillId="3" applyFill="1" borderId="1" applyBorder="1" xfId="1">
      <alignment horizontal="center" vertical="center" wrapText="1" readingOrder="1"/>
    </xf>
    <xf numFmtId="0" applyNumberFormat="1" fontId="10" applyFont="1" fillId="3" applyFill="1" borderId="2" applyBorder="1" xfId="1">
      <alignment horizontal="center" vertical="center" wrapText="1" readingOrder="1"/>
    </xf>
    <xf numFmtId="0" applyNumberFormat="1" fontId="3" applyFont="1" fillId="2" applyFill="1" borderId="1" applyBorder="1" xfId="4">
      <alignment horizontal="center" vertical="center" wrapText="1" readingOrder="1"/>
    </xf>
    <xf numFmtId="0" applyNumberFormat="1" fontId="3" applyFont="1" fillId="3" applyFill="1" borderId="1" applyBorder="1" xfId="4">
      <alignment horizontal="center" vertical="center" wrapText="1" readingOrder="1"/>
    </xf>
    <xf numFmtId="3" applyNumberFormat="1" fontId="5" applyFont="1" fillId="3" applyFill="1" borderId="1" applyBorder="1" xfId="4">
      <alignment horizontal="center" vertical="center" wrapText="1" readingOrder="1"/>
    </xf>
    <xf numFmtId="3" applyNumberFormat="1" fontId="6" applyFont="1" fillId="3" applyFill="1" borderId="2" applyBorder="1" xfId="4">
      <alignment horizontal="center" vertical="center" wrapText="1" readingOrder="1"/>
    </xf>
    <xf numFmtId="3" applyNumberFormat="1" fontId="6" applyFont="1" fillId="3" applyFill="1" borderId="2" applyBorder="1" xfId="0">
      <alignment horizontal="center" vertical="center" wrapText="1" readingOrder="1"/>
    </xf>
    <xf numFmtId="3" applyNumberFormat="1" fontId="6" applyFont="1" fillId="3" applyFill="1" borderId="3" applyBorder="1" xfId="4">
      <alignment horizontal="center" vertical="center" wrapText="1" readingOrder="1"/>
    </xf>
    <xf numFmtId="3" applyNumberFormat="1" fontId="6" applyFont="1" fillId="3" applyFill="1" borderId="1" applyBorder="1" xfId="4">
      <alignment horizontal="center" vertical="center" wrapText="1" readingOrder="1"/>
    </xf>
    <xf numFmtId="0" applyNumberFormat="1" fontId="5" applyFont="1" fillId="3" applyFill="1" borderId="2" applyBorder="1" xfId="4">
      <alignment horizontal="center" vertical="center" wrapText="1" readingOrder="1"/>
    </xf>
    <xf numFmtId="0" applyNumberFormat="1" fontId="5" applyFont="1" fillId="3" applyFill="1" borderId="2" applyBorder="1" xfId="0">
      <alignment horizontal="center" vertical="center" wrapText="1" readingOrder="1"/>
    </xf>
    <xf numFmtId="0" applyNumberFormat="1" fontId="5" applyFont="1" fillId="3" applyFill="1" borderId="3" applyBorder="1" xfId="4">
      <alignment horizontal="center" vertical="center" wrapText="1" readingOrder="1"/>
    </xf>
    <xf numFmtId="0" applyNumberFormat="1" fontId="5" applyFont="1" fillId="3" applyFill="1" borderId="1" applyBorder="1" xfId="4">
      <alignment horizontal="center" vertical="center" wrapText="1" readingOrder="1"/>
    </xf>
    <xf numFmtId="0" applyNumberFormat="1" fontId="7" applyFont="1" fillId="3" applyFill="1" borderId="1" applyBorder="1" xfId="4">
      <alignment horizontal="center" vertical="center" wrapText="1" readingOrder="1"/>
    </xf>
    <xf numFmtId="1" applyNumberFormat="1" fontId="7" applyFont="1" fillId="3" applyFill="1" borderId="1" applyBorder="1" xfId="4">
      <alignment horizontal="center" vertical="center" wrapText="1" readingOrder="1"/>
    </xf>
    <xf numFmtId="164" applyNumberFormat="1" fontId="7" applyFont="1" fillId="3" applyFill="1" borderId="1" applyBorder="1" xfId="4">
      <alignment horizontal="center" vertical="center" wrapText="1" readingOrder="1"/>
    </xf>
    <xf numFmtId="0" applyNumberFormat="1" fontId="10" applyFont="1" fillId="3" applyFill="1" borderId="1" applyBorder="1" xfId="4">
      <alignment horizontal="center" vertical="center" wrapText="1" readingOrder="1"/>
    </xf>
    <xf numFmtId="1" applyNumberFormat="1" fontId="10" applyFont="1" fillId="3" applyFill="1" borderId="1" applyBorder="1" xfId="4">
      <alignment horizontal="center" vertical="center" wrapText="1" readingOrder="1"/>
    </xf>
    <xf numFmtId="164" applyNumberFormat="1" fontId="10" applyFont="1" fillId="3" applyFill="1" borderId="1" applyBorder="1" xfId="4">
      <alignment horizontal="center" vertical="center" wrapText="1" readingOrder="1"/>
    </xf>
    <xf numFmtId="0" applyNumberFormat="1" fontId="0" applyFont="1" fillId="0" applyFill="1" borderId="0" applyBorder="1" xfId="0">
      <alignment vertical="center"/>
    </xf>
    <xf numFmtId="0" applyNumberFormat="1" fontId="13" applyFont="1" fillId="5" applyFill="1" borderId="1" applyBorder="1" xfId="0">
      <alignment horizontal="center" vertical="center" wrapText="1" readingOrder="1"/>
    </xf>
    <xf numFmtId="0" applyNumberFormat="1" fontId="13" applyFont="1" fillId="6" applyFill="1" borderId="1" applyBorder="1" xfId="0">
      <alignment horizontal="center" vertical="center" wrapText="1" readingOrder="1"/>
    </xf>
    <xf numFmtId="0" applyNumberFormat="1" fontId="14" applyFont="1" fillId="3" applyFill="1" borderId="1" applyBorder="1" xfId="0">
      <alignment horizontal="center" vertical="center" wrapText="1" readingOrder="1"/>
    </xf>
    <xf numFmtId="0" applyNumberFormat="1" fontId="14" applyFont="1" fillId="3" applyFill="1" borderId="4" applyBorder="1" xfId="0">
      <alignment horizontal="center" vertical="center" wrapText="1" readingOrder="1"/>
    </xf>
    <xf numFmtId="0" applyNumberFormat="1" fontId="14" applyFont="1" fillId="3" applyFill="1" borderId="7" applyBorder="1" xfId="0">
      <alignment horizontal="center" vertical="center" wrapText="1" readingOrder="1"/>
    </xf>
    <xf numFmtId="0" applyNumberFormat="1" fontId="15" applyFont="1" fillId="3" applyFill="1" borderId="6" applyBorder="1" xfId="0">
      <alignment horizontal="center" vertical="center" wrapText="1" readingOrder="1"/>
    </xf>
    <xf numFmtId="0" applyNumberFormat="1" fontId="16" applyFont="1" fillId="3" applyFill="1" borderId="1" applyBorder="1" xfId="0">
      <alignment horizontal="center" vertical="center" wrapText="1" readingOrder="1"/>
    </xf>
    <xf numFmtId="0" applyNumberFormat="1" fontId="17" applyFont="1" fillId="3" applyFill="1" borderId="1" applyBorder="1" xfId="0">
      <alignment horizontal="center" vertical="center" wrapText="1" readingOrder="1"/>
    </xf>
    <xf numFmtId="165" applyNumberFormat="1" fontId="17" applyFont="1" fillId="3" applyFill="1" borderId="1" applyBorder="1" xfId="0">
      <alignment horizontal="center" vertical="center" wrapText="1" readingOrder="1"/>
    </xf>
    <xf numFmtId="165" applyNumberFormat="1" fontId="17" applyFont="1" fillId="3" applyFill="1" borderId="4" applyBorder="1" xfId="0">
      <alignment horizontal="center" vertical="center" wrapText="1" readingOrder="1"/>
    </xf>
    <xf numFmtId="166" applyNumberFormat="1" fontId="17" applyFont="1" fillId="3" applyFill="1" borderId="7" applyBorder="1" xfId="0">
      <alignment horizontal="center" vertical="center" wrapText="1" readingOrder="1"/>
    </xf>
    <xf numFmtId="1" applyNumberFormat="1" fontId="17" applyFont="1" fillId="3" applyFill="1" borderId="6" applyBorder="1" xfId="0">
      <alignment horizontal="center" vertical="center" wrapText="1" readingOrder="1"/>
    </xf>
    <xf numFmtId="0" applyNumberFormat="1" fontId="19" applyFont="1" fillId="7" applyFill="1" borderId="4" applyBorder="1" xfId="2">
      <alignment horizontal="center" vertical="center"/>
    </xf>
    <xf numFmtId="0" applyNumberFormat="1" fontId="19" applyFont="1" fillId="7" applyFill="1" borderId="7" applyBorder="1" xfId="2">
      <alignment horizontal="center" vertical="center"/>
    </xf>
    <xf numFmtId="0" applyNumberFormat="1" fontId="19" applyFont="1" fillId="7" applyFill="1" borderId="6" applyBorder="1" xfId="3">
      <alignment horizontal="center" vertical="center"/>
    </xf>
    <xf numFmtId="0" applyNumberFormat="1" fontId="19" applyFont="1" fillId="7" applyFill="1" borderId="1" applyBorder="1" xfId="3">
      <alignment horizontal="center" vertical="center"/>
    </xf>
    <xf numFmtId="0" applyNumberFormat="1" fontId="0" applyFont="1" fillId="7" applyFill="1" borderId="1" applyBorder="1" xfId="0">
      <alignment horizontal="center" vertical="center"/>
    </xf>
    <xf numFmtId="0" applyNumberFormat="1" fontId="19" applyFont="1" fillId="7" applyFill="1" borderId="1" applyBorder="1" xfId="2">
      <alignment horizontal="center" vertical="center"/>
    </xf>
    <xf numFmtId="0" applyNumberFormat="1" fontId="15" applyFont="1" fillId="3" applyFill="1" borderId="1" applyBorder="1" xfId="0">
      <alignment horizontal="center" vertical="center" wrapText="1" readingOrder="1"/>
    </xf>
    <xf numFmtId="0" applyNumberFormat="1" fontId="21" applyFont="1" fillId="7" applyFill="1" borderId="1" applyBorder="1" xfId="0">
      <alignment horizontal="center"/>
    </xf>
    <xf numFmtId="0" applyNumberFormat="1" fontId="22" applyFont="1" fillId="7" applyFill="1" borderId="1" applyBorder="1" xfId="0">
      <alignment horizontal="center" vertical="center"/>
    </xf>
    <xf numFmtId="0" applyNumberFormat="1" fontId="19" applyFont="1" fillId="7" applyFill="1" borderId="11" applyBorder="1" xfId="2">
      <alignment horizontal="center" vertical="center"/>
    </xf>
    <xf numFmtId="0" applyNumberFormat="1" fontId="19" applyFont="1" fillId="7" applyFill="1" borderId="6" applyBorder="1" xfId="2">
      <alignment horizontal="center" vertical="center"/>
    </xf>
    <xf numFmtId="0" applyNumberFormat="1" fontId="13" applyFont="1" fillId="3" applyFill="1" borderId="6" applyBorder="1" xfId="0">
      <alignment horizontal="center" vertical="center" wrapText="1" readingOrder="1"/>
    </xf>
    <xf numFmtId="0" applyNumberFormat="1" fontId="13" applyFont="1" fillId="3" applyFill="1" borderId="1" applyBorder="1" xfId="0">
      <alignment horizontal="center" vertical="center" wrapText="1" readingOrder="1"/>
    </xf>
    <xf numFmtId="0" applyNumberFormat="1" fontId="11" applyFont="1" fillId="3" applyFill="1" borderId="1" applyBorder="1" xfId="0">
      <alignment horizontal="center" vertical="center" wrapText="1" readingOrder="1"/>
    </xf>
    <xf numFmtId="0" applyNumberFormat="1" fontId="12" applyFont="1" fillId="3" applyFill="1" borderId="1" applyBorder="1" xfId="0">
      <alignment horizontal="center" vertical="center" wrapText="1" readingOrder="1"/>
    </xf>
    <xf numFmtId="0" applyNumberFormat="1" fontId="12" applyFont="1" fillId="3" applyFill="1" borderId="4" applyBorder="1" xfId="0">
      <alignment horizontal="center" vertical="center" wrapText="1" readingOrder="1"/>
    </xf>
    <xf numFmtId="0" applyNumberFormat="1" fontId="12" applyFont="1" fillId="3" applyFill="1" borderId="5" applyBorder="1" xfId="0">
      <alignment horizontal="center" vertical="center" wrapText="1" readingOrder="1"/>
    </xf>
    <xf numFmtId="0" applyNumberFormat="1" fontId="12" applyFont="1" fillId="3" applyFill="1" borderId="7" applyBorder="1" xfId="0">
      <alignment horizontal="center" vertical="center" wrapText="1" readingOrder="1"/>
    </xf>
    <xf numFmtId="0" applyNumberFormat="1" fontId="12" applyFont="1" fillId="3" applyFill="1" borderId="8" applyBorder="1" xfId="0">
      <alignment horizontal="center" vertical="center" wrapText="1" readingOrder="1"/>
    </xf>
    <xf numFmtId="0" applyNumberFormat="1" fontId="12" applyFont="1" fillId="3" applyFill="1" borderId="9" applyBorder="1" xfId="0">
      <alignment horizontal="center" vertical="center" wrapText="1" readingOrder="1"/>
    </xf>
    <xf numFmtId="0" applyNumberFormat="1" fontId="12" applyFont="1" fillId="3" applyFill="1" borderId="10" applyBorder="1" xfId="0">
      <alignment horizontal="center" vertical="center" wrapText="1" readingOrder="1"/>
    </xf>
    <xf numFmtId="0" applyNumberFormat="1" fontId="18" applyFont="1" fillId="3" applyFill="1" borderId="1" applyBorder="1" xfId="0">
      <alignment horizontal="center" vertical="center" wrapText="1" readingOrder="1"/>
    </xf>
    <xf numFmtId="0" applyNumberFormat="1" fontId="3" applyFont="1" fillId="2" applyFill="1" borderId="1" applyBorder="1" xfId="4">
      <alignment horizontal="center" vertical="center" wrapText="1" readingOrder="1"/>
    </xf>
    <xf numFmtId="0" applyNumberFormat="1" fontId="4" applyFont="1" fillId="3" applyFill="1" borderId="1" applyBorder="1" xfId="1">
      <alignment horizontal="center" vertical="center" wrapText="1" readingOrder="1"/>
    </xf>
    <xf numFmtId="0" applyNumberFormat="1" fontId="3" applyFont="1" fillId="2" applyFill="1" borderId="1" applyBorder="1" xfId="1">
      <alignment horizontal="center" vertical="center" wrapText="1" readingOrder="1"/>
    </xf>
  </cellXfs>
  <cellStyles count="5">
    <cellStyle name="Normal" xfId="0" builtinId="0"/>
    <cellStyle name="Normal 2" xfId="1"/>
    <cellStyle name="Normal 2 2" xfId="2"/>
    <cellStyle name="Normal 2 2 3" xfId="3"/>
    <cellStyle name="표준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CSP 목표 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불량율'!$D$6:$S$6</c:f>
              <c:numCache>
                <c:formatCode>General</c:formatCode>
                <c:ptCount val="16"/>
              </c:numCache>
            </c:numRef>
          </c:val>
          <c:smooth val="1"/>
        </c:ser>
        <c:ser>
          <c:idx val="1"/>
          <c:order val="1"/>
          <c:tx>
            <c:v>CSP  실적 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불량율'!$D$7:$S$7</c:f>
              <c:numCache>
                <c:formatCode>0.0_ </c:formatCode>
                <c:ptCount val="16"/>
                <c:pt idx="3" formatCode="0_ 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v>LFEM  목표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</c:numCache>
            </c:numRef>
          </c:val>
          <c:smooth val="1"/>
        </c:ser>
        <c:ser>
          <c:idx val="3"/>
          <c:order val="3"/>
          <c:tx>
            <c:v>LFEM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3" formatCode="0_ 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7972736"/>
        <c:axId val="-817967840"/>
      </c:lineChart>
      <c:catAx>
        <c:axId val="-8179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67840"/>
        <c:crosses val="autoZero"/>
        <c:auto val="1"/>
        <c:lblAlgn val="ctr"/>
        <c:lblOffset val="100"/>
        <c:noMultiLvlLbl val="0"/>
      </c:catAx>
      <c:valAx>
        <c:axId val="-81796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7973280"/>
        <c:axId val="-817972192"/>
      </c:lineChart>
      <c:catAx>
        <c:axId val="-8179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2192"/>
        <c:crosses val="autoZero"/>
        <c:auto val="1"/>
        <c:lblAlgn val="ctr"/>
        <c:lblOffset val="100"/>
        <c:noMultiLvlLbl val="0"/>
      </c:catAx>
      <c:valAx>
        <c:axId val="-81797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23184"/>
        <c:axId val="-767622640"/>
      </c:lineChart>
      <c:catAx>
        <c:axId val="-7676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2640"/>
        <c:crosses val="autoZero"/>
        <c:auto val="1"/>
        <c:lblAlgn val="ctr"/>
        <c:lblOffset val="100"/>
        <c:noMultiLvlLbl val="0"/>
      </c:catAx>
      <c:valAx>
        <c:axId val="-76762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17200"/>
        <c:axId val="-767624272"/>
      </c:lineChart>
      <c:catAx>
        <c:axId val="-7676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4272"/>
        <c:crosses val="autoZero"/>
        <c:auto val="1"/>
        <c:lblAlgn val="ctr"/>
        <c:lblOffset val="100"/>
        <c:noMultiLvlLbl val="0"/>
      </c:catAx>
      <c:valAx>
        <c:axId val="-767624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LFEM!$D$66:$P$66</c:f>
              <c:numCache>
                <c:formatCode>General</c:formatCode>
                <c:ptCount val="13"/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18832"/>
        <c:axId val="-767621008"/>
      </c:lineChart>
      <c:catAx>
        <c:axId val="-7676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1008"/>
        <c:crosses val="autoZero"/>
        <c:auto val="1"/>
        <c:lblAlgn val="ctr"/>
        <c:lblOffset val="100"/>
        <c:noMultiLvlLbl val="0"/>
      </c:catAx>
      <c:valAx>
        <c:axId val="-76762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7535040"/>
        <c:axId val="-947534496"/>
      </c:lineChart>
      <c:catAx>
        <c:axId val="-9475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4496"/>
        <c:crosses val="autoZero"/>
        <c:auto val="1"/>
        <c:lblAlgn val="ctr"/>
        <c:lblOffset val="100"/>
        <c:noMultiLvlLbl val="0"/>
      </c:catAx>
      <c:valAx>
        <c:axId val="-94753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541024"/>
        <c:axId val="-947538304"/>
      </c:lineChart>
      <c:catAx>
        <c:axId val="-947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8304"/>
        <c:crosses val="autoZero"/>
        <c:auto val="1"/>
        <c:lblAlgn val="ctr"/>
        <c:lblOffset val="100"/>
        <c:noMultiLvlLbl val="0"/>
      </c:catAx>
      <c:valAx>
        <c:axId val="-947538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pSpPr/>
      </xdr:nvGrpSpPr>
      <xdr:grpSpPr>
        <a:xfrm>
          <a:off x="10508264" y="232410"/>
          <a:ext cx="1115852" cy="337488"/>
          <a:chOff x="9727241" y="149928"/>
          <a:chExt cx="1125250" cy="41149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</xdr:col>
      <xdr:colOff>4762</xdr:colOff>
      <xdr:row>14</xdr:row>
      <xdr:rowOff>23812</xdr:rowOff>
    </xdr:from>
    <xdr:to>
      <xdr:col>19</xdr:col>
      <xdr:colOff>19050</xdr:colOff>
      <xdr:row>29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46</xdr:row>
      <xdr:rowOff>90487</xdr:rowOff>
    </xdr:from>
    <xdr:to>
      <xdr:col>16</xdr:col>
      <xdr:colOff>9525</xdr:colOff>
      <xdr:row>60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24</xdr:row>
      <xdr:rowOff>100012</xdr:rowOff>
    </xdr:from>
    <xdr:to>
      <xdr:col>15</xdr:col>
      <xdr:colOff>904874</xdr:colOff>
      <xdr:row>38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2</xdr:row>
      <xdr:rowOff>19050</xdr:rowOff>
    </xdr:from>
    <xdr:to>
      <xdr:col>16</xdr:col>
      <xdr:colOff>0</xdr:colOff>
      <xdr:row>16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46</xdr:row>
      <xdr:rowOff>28575</xdr:rowOff>
    </xdr:from>
    <xdr:to>
      <xdr:col>16</xdr:col>
      <xdr:colOff>9525</xdr:colOff>
      <xdr:row>60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24</xdr:row>
      <xdr:rowOff>19050</xdr:rowOff>
    </xdr:from>
    <xdr:to>
      <xdr:col>15</xdr:col>
      <xdr:colOff>800099</xdr:colOff>
      <xdr:row>38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2</xdr:row>
      <xdr:rowOff>0</xdr:rowOff>
    </xdr:from>
    <xdr:to>
      <xdr:col>15</xdr:col>
      <xdr:colOff>790575</xdr:colOff>
      <xdr:row>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showGridLines="0" tabSelected="1" workbookViewId="0">
      <selection activeCell="W14" sqref="W14"/>
    </sheetView>
  </sheetViews>
  <sheetFormatPr defaultRowHeight="15"/>
  <cols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</cols>
  <sheetData>
    <row r="2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ht="15.7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ht="16.5">
      <c r="B4" s="65" t="s">
        <v>24</v>
      </c>
      <c r="C4" s="66"/>
      <c r="D4" s="66" t="s">
        <v>25</v>
      </c>
      <c r="E4" s="66" t="s">
        <v>26</v>
      </c>
      <c r="F4" s="67" t="s">
        <v>27</v>
      </c>
      <c r="G4" s="68" t="s">
        <v>28</v>
      </c>
      <c r="H4" s="63" t="s">
        <v>28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ht="16.5">
      <c r="B5" s="66"/>
      <c r="C5" s="66"/>
      <c r="D5" s="66"/>
      <c r="E5" s="66"/>
      <c r="F5" s="67"/>
      <c r="G5" s="69"/>
      <c r="H5" s="40" t="s">
        <v>29</v>
      </c>
      <c r="I5" s="40" t="s">
        <v>30</v>
      </c>
      <c r="J5" s="41" t="s">
        <v>31</v>
      </c>
      <c r="K5" s="41" t="s">
        <v>32</v>
      </c>
      <c r="L5" s="41" t="s">
        <v>33</v>
      </c>
      <c r="M5" s="41" t="s">
        <v>34</v>
      </c>
      <c r="N5" s="41" t="s">
        <v>35</v>
      </c>
      <c r="O5" s="41" t="s">
        <v>36</v>
      </c>
      <c r="P5" s="41" t="s">
        <v>37</v>
      </c>
      <c r="Q5" s="41" t="s">
        <v>38</v>
      </c>
      <c r="R5" s="41" t="s">
        <v>39</v>
      </c>
      <c r="S5" s="41" t="s">
        <v>40</v>
      </c>
    </row>
    <row r="6" ht="16.5">
      <c r="B6" s="70" t="s">
        <v>41</v>
      </c>
      <c r="C6" s="42" t="s">
        <v>42</v>
      </c>
      <c r="D6" s="42">
        <v>0</v>
      </c>
      <c r="E6" s="42">
        <v>14</v>
      </c>
      <c r="F6" s="43">
        <v>12</v>
      </c>
      <c r="G6" s="44">
        <v>5</v>
      </c>
      <c r="H6" s="45">
        <v>5</v>
      </c>
      <c r="I6" s="45">
        <v>5</v>
      </c>
      <c r="J6" s="45">
        <v>5</v>
      </c>
      <c r="K6" s="45">
        <v>5</v>
      </c>
      <c r="L6" s="45">
        <v>5</v>
      </c>
      <c r="M6" s="45">
        <v>5</v>
      </c>
      <c r="N6" s="45">
        <v>5</v>
      </c>
      <c r="O6" s="45">
        <v>5</v>
      </c>
      <c r="P6" s="45">
        <v>5</v>
      </c>
      <c r="Q6" s="45">
        <v>5</v>
      </c>
      <c r="R6" s="45">
        <v>5</v>
      </c>
      <c r="S6" s="45">
        <v>5</v>
      </c>
    </row>
    <row r="7" ht="16.5">
      <c r="B7" s="71"/>
      <c r="C7" s="46" t="s">
        <v>43</v>
      </c>
      <c r="D7" s="47">
        <v>0</v>
      </c>
      <c r="E7" s="48">
        <v>14</v>
      </c>
      <c r="F7" s="49">
        <v>8.6</v>
      </c>
      <c r="G7" s="50" t="e">
        <f>CSP!D21</f>
        <v>#DIV/0!</v>
      </c>
      <c r="H7" s="51" t="e">
        <f>CSP!E21</f>
        <v>#DIV/0!</v>
      </c>
      <c r="I7" s="51" t="e">
        <f>CSP!F21</f>
        <v>#DIV/0!</v>
      </c>
      <c r="J7" s="51" t="e">
        <f>CSP!G21</f>
        <v>#DIV/0!</v>
      </c>
      <c r="K7" s="51" t="e">
        <f>CSP!H21</f>
        <v>#DIV/0!</v>
      </c>
      <c r="L7" s="51" t="e">
        <f>CSP!I21</f>
        <v>#DIV/0!</v>
      </c>
      <c r="M7" s="51" t="e">
        <f>CSP!J21</f>
        <v>#DIV/0!</v>
      </c>
      <c r="N7" s="51" t="e">
        <f>CSP!K21</f>
        <v>#DIV/0!</v>
      </c>
      <c r="O7" s="51" t="e">
        <f>CSP!L21</f>
        <v>#DIV/0!</v>
      </c>
      <c r="P7" s="51" t="e">
        <f>CSP!M21</f>
        <v>#DIV/0!</v>
      </c>
      <c r="Q7" s="51" t="e">
        <f>CSP!N21</f>
        <v>#DIV/0!</v>
      </c>
      <c r="R7" s="51" t="e">
        <f>CSP!O21</f>
        <v>#DIV/0!</v>
      </c>
      <c r="S7" s="51" t="e">
        <f>CSP!P21</f>
        <v>#DIV/0!</v>
      </c>
    </row>
    <row r="8" ht="16.5">
      <c r="B8" s="71"/>
      <c r="C8" s="66" t="s">
        <v>44</v>
      </c>
      <c r="D8" s="73" t="s">
        <v>45</v>
      </c>
      <c r="E8" s="73"/>
      <c r="F8" s="52">
        <v>0</v>
      </c>
      <c r="G8" s="53">
        <v>0</v>
      </c>
      <c r="H8" s="54">
        <v>0</v>
      </c>
      <c r="I8" s="55">
        <v>0</v>
      </c>
      <c r="J8" s="56">
        <v>0</v>
      </c>
      <c r="K8" s="56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6">
        <v>0</v>
      </c>
      <c r="S8" s="55">
        <v>0</v>
      </c>
    </row>
    <row r="9" ht="16.5">
      <c r="B9" s="72"/>
      <c r="C9" s="66"/>
      <c r="D9" s="73" t="s">
        <v>46</v>
      </c>
      <c r="E9" s="73"/>
      <c r="F9" s="52">
        <v>0</v>
      </c>
      <c r="G9" s="53">
        <v>0</v>
      </c>
      <c r="H9" s="54">
        <v>0</v>
      </c>
      <c r="I9" s="55">
        <v>0</v>
      </c>
      <c r="J9" s="56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7">
        <v>0</v>
      </c>
    </row>
    <row r="10" ht="16.5">
      <c r="B10" s="70" t="s">
        <v>47</v>
      </c>
      <c r="C10" s="42" t="s">
        <v>42</v>
      </c>
      <c r="D10" s="42">
        <v>9.4</v>
      </c>
      <c r="E10" s="42">
        <v>8</v>
      </c>
      <c r="F10" s="43">
        <v>8</v>
      </c>
      <c r="G10" s="44">
        <v>5</v>
      </c>
      <c r="H10" s="45">
        <v>5</v>
      </c>
      <c r="I10" s="58">
        <v>5</v>
      </c>
      <c r="J10" s="58">
        <v>5</v>
      </c>
      <c r="K10" s="58">
        <v>5</v>
      </c>
      <c r="L10" s="58">
        <v>5</v>
      </c>
      <c r="M10" s="58">
        <v>5</v>
      </c>
      <c r="N10" s="58">
        <v>5</v>
      </c>
      <c r="O10" s="58">
        <v>5</v>
      </c>
      <c r="P10" s="58">
        <v>5</v>
      </c>
      <c r="Q10" s="58">
        <v>5</v>
      </c>
      <c r="R10" s="58">
        <v>5</v>
      </c>
      <c r="S10" s="58">
        <v>5</v>
      </c>
    </row>
    <row r="11" ht="16.5">
      <c r="B11" s="71"/>
      <c r="C11" s="46" t="s">
        <v>43</v>
      </c>
      <c r="D11" s="47">
        <v>8.4</v>
      </c>
      <c r="E11" s="48">
        <v>6.9</v>
      </c>
      <c r="F11" s="49">
        <v>6.6</v>
      </c>
      <c r="G11" s="50" t="e">
        <f>LFEM!D21</f>
        <v>#DIV/0!</v>
      </c>
      <c r="H11" s="51" t="e">
        <f>LFEM!E21</f>
        <v>#DIV/0!</v>
      </c>
      <c r="I11" s="51" t="e">
        <f>LFEM!F21</f>
        <v>#DIV/0!</v>
      </c>
      <c r="J11" s="51" t="e">
        <f>LFEM!G21</f>
        <v>#DIV/0!</v>
      </c>
      <c r="K11" s="51" t="e">
        <f>LFEM!H21</f>
        <v>#DIV/0!</v>
      </c>
      <c r="L11" s="51" t="e">
        <f>LFEM!I21</f>
        <v>#DIV/0!</v>
      </c>
      <c r="M11" s="51" t="e">
        <f>LFEM!J21</f>
        <v>#DIV/0!</v>
      </c>
      <c r="N11" s="51" t="e">
        <f>LFEM!K21</f>
        <v>#DIV/0!</v>
      </c>
      <c r="O11" s="51" t="e">
        <f>LFEM!L21</f>
        <v>#DIV/0!</v>
      </c>
      <c r="P11" s="51" t="e">
        <f>LFEM!M21</f>
        <v>#DIV/0!</v>
      </c>
      <c r="Q11" s="51" t="e">
        <f>LFEM!N21</f>
        <v>#DIV/0!</v>
      </c>
      <c r="R11" s="51" t="e">
        <f>LFEM!O21</f>
        <v>#DIV/0!</v>
      </c>
      <c r="S11" s="51" t="e">
        <f>LFEM!P21</f>
        <v>#DIV/0!</v>
      </c>
    </row>
    <row r="12" ht="16.5">
      <c r="B12" s="71"/>
      <c r="C12" s="66" t="s">
        <v>44</v>
      </c>
      <c r="D12" s="73" t="s">
        <v>45</v>
      </c>
      <c r="E12" s="73"/>
      <c r="F12" s="52">
        <v>0</v>
      </c>
      <c r="G12" s="53">
        <v>0</v>
      </c>
      <c r="H12" s="54">
        <v>0</v>
      </c>
      <c r="I12" s="55">
        <v>0</v>
      </c>
      <c r="J12" s="56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9">
        <v>0</v>
      </c>
      <c r="S12" s="59">
        <v>0</v>
      </c>
    </row>
    <row r="13" ht="17.25">
      <c r="B13" s="72"/>
      <c r="C13" s="66"/>
      <c r="D13" s="73" t="s">
        <v>46</v>
      </c>
      <c r="E13" s="73"/>
      <c r="F13" s="60">
        <v>0</v>
      </c>
      <c r="G13" s="61">
        <v>0</v>
      </c>
      <c r="H13" s="62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6">
        <v>0</v>
      </c>
      <c r="Q13" s="57">
        <v>0</v>
      </c>
      <c r="R13" s="57">
        <v>0</v>
      </c>
      <c r="S13" s="57">
        <v>0</v>
      </c>
    </row>
  </sheetData>
  <mergeCells>
    <mergeCell ref="B6:B9"/>
    <mergeCell ref="C8:C9"/>
    <mergeCell ref="D8:E8"/>
    <mergeCell ref="D9:E9"/>
    <mergeCell ref="B10:B13"/>
    <mergeCell ref="C12:C13"/>
    <mergeCell ref="D12:E12"/>
    <mergeCell ref="D13:E13"/>
    <mergeCell ref="H4:S4"/>
    <mergeCell ref="B4:C5"/>
    <mergeCell ref="D4:D5"/>
    <mergeCell ref="E4:E5"/>
    <mergeCell ref="F4:F5"/>
    <mergeCell ref="G4:G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showGridLines="0" workbookViewId="0"/>
  </sheetViews>
  <sheetFormatPr defaultRowHeight="15"/>
  <cols>
    <col min="2" max="2" width="13.5703125" customWidth="1"/>
    <col min="3" max="3" width="13.5703125" customWidth="1"/>
    <col min="4" max="4" width="13.5703125" customWidth="1"/>
    <col min="5" max="5" width="13.5703125" customWidth="1"/>
    <col min="6" max="6" width="13.5703125" customWidth="1"/>
    <col min="7" max="7" width="13.5703125" customWidth="1"/>
    <col min="8" max="8" width="13.5703125" customWidth="1"/>
    <col min="9" max="9" width="13.5703125" customWidth="1"/>
    <col min="10" max="10" width="13.5703125" customWidth="1"/>
    <col min="11" max="11" width="13.5703125" customWidth="1"/>
    <col min="12" max="12" width="13.5703125" customWidth="1"/>
    <col min="13" max="13" width="13.5703125" customWidth="1"/>
    <col min="14" max="14" width="13.5703125" customWidth="1"/>
    <col min="15" max="15" width="13.5703125" customWidth="1"/>
    <col min="16" max="16" width="13.5703125" customWidth="1"/>
  </cols>
  <sheetData>
    <row r="1" ht="18.75">
      <c r="A1" s="5" t="s">
        <v>0</v>
      </c>
    </row>
    <row r="2" ht="18.75">
      <c r="A2" s="5" t="s">
        <v>1</v>
      </c>
    </row>
    <row r="18" ht="17.25">
      <c r="B18" s="74" t="s">
        <v>2</v>
      </c>
      <c r="C18" s="74"/>
      <c r="D18" s="22" t="s">
        <v>3</v>
      </c>
      <c r="E18" s="22" t="s">
        <v>4</v>
      </c>
      <c r="F18" s="22" t="s">
        <v>5</v>
      </c>
      <c r="G18" s="22" t="s">
        <v>6</v>
      </c>
      <c r="H18" s="22" t="s">
        <v>7</v>
      </c>
      <c r="I18" s="22" t="s">
        <v>8</v>
      </c>
      <c r="J18" s="22" t="s">
        <v>9</v>
      </c>
      <c r="K18" s="22" t="s">
        <v>10</v>
      </c>
      <c r="L18" s="22" t="s">
        <v>11</v>
      </c>
      <c r="M18" s="22" t="s">
        <v>12</v>
      </c>
      <c r="N18" s="22" t="s">
        <v>13</v>
      </c>
      <c r="O18" s="22" t="s">
        <v>14</v>
      </c>
      <c r="P18" s="22" t="s">
        <v>15</v>
      </c>
    </row>
    <row r="19" ht="17.25">
      <c r="B19" s="75" t="s">
        <v>16</v>
      </c>
      <c r="C19" s="23" t="s">
        <v>17</v>
      </c>
      <c r="D19" s="24">
        <f>SUM(E19:P19)</f>
        <v>0</v>
      </c>
      <c r="E19" s="25">
        <f ref="E19:G20" t="shared" si="0">E41+E63</f>
        <v>0</v>
      </c>
      <c r="F19" s="25">
        <f t="shared" si="0"/>
        <v>0</v>
      </c>
      <c r="G19" s="25">
        <f>G41+G63</f>
        <v>0</v>
      </c>
      <c r="H19" s="25">
        <f>H41+H63</f>
        <v>0</v>
      </c>
      <c r="I19" s="25">
        <f ref="I19:L20" t="shared" si="1">I41+I63</f>
        <v>0</v>
      </c>
      <c r="J19" s="25">
        <f t="shared" si="1"/>
        <v>0</v>
      </c>
      <c r="K19" s="25">
        <f t="shared" si="1"/>
        <v>0</v>
      </c>
      <c r="L19" s="25">
        <f>L41+L63</f>
        <v>0</v>
      </c>
      <c r="M19" s="25">
        <f>M41+M63</f>
        <v>0</v>
      </c>
      <c r="N19" s="25">
        <f>N41+N63</f>
        <v>0</v>
      </c>
      <c r="O19" s="25">
        <f>O41+O63</f>
        <v>0</v>
      </c>
      <c r="P19" s="25">
        <f>P41+P63</f>
        <v>0</v>
      </c>
    </row>
    <row r="20" ht="34.5">
      <c r="B20" s="75"/>
      <c r="C20" s="23" t="s">
        <v>18</v>
      </c>
      <c r="D20" s="32">
        <f>SUM(E20:P20)</f>
        <v>0</v>
      </c>
      <c r="E20" s="29">
        <f t="shared" si="0"/>
        <v>0</v>
      </c>
      <c r="F20" s="29">
        <f t="shared" si="0"/>
        <v>0</v>
      </c>
      <c r="G20" s="29">
        <f t="shared" si="0"/>
        <v>0</v>
      </c>
      <c r="H20" s="29">
        <f>H42+H64</f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>M42+M64</f>
        <v>0</v>
      </c>
      <c r="N20" s="29">
        <f>N42+N64</f>
        <v>0</v>
      </c>
      <c r="O20" s="29">
        <f>O42+O64</f>
        <v>0</v>
      </c>
      <c r="P20" s="29">
        <f>P42+P64</f>
        <v>0</v>
      </c>
    </row>
    <row r="21" ht="17.25">
      <c r="B21" s="75"/>
      <c r="C21" s="33" t="s">
        <v>19</v>
      </c>
      <c r="D21" s="34" t="e">
        <f>D20/D19*10^6</f>
        <v>#DIV/0!</v>
      </c>
      <c r="E21" s="34" t="e">
        <f>E20/E19*10^6</f>
        <v>#DIV/0!</v>
      </c>
      <c r="F21" s="34" t="e">
        <f>F20/F19*10^6</f>
        <v>#DIV/0!</v>
      </c>
      <c r="G21" s="34" t="e">
        <f ref="G21:O21" t="shared" si="2">G20/G19*10^6</f>
        <v>#DIV/0!</v>
      </c>
      <c r="H21" s="35" t="e">
        <f t="shared" si="2"/>
        <v>#DIV/0!</v>
      </c>
      <c r="I21" s="35" t="e">
        <f t="shared" si="2"/>
        <v>#DIV/0!</v>
      </c>
      <c r="J21" s="35" t="e">
        <f t="shared" si="2"/>
        <v>#DIV/0!</v>
      </c>
      <c r="K21" s="35" t="e">
        <f t="shared" si="2"/>
        <v>#DIV/0!</v>
      </c>
      <c r="L21" s="35" t="e">
        <f t="shared" si="2"/>
        <v>#DIV/0!</v>
      </c>
      <c r="M21" s="35" t="e">
        <f t="shared" si="2"/>
        <v>#DIV/0!</v>
      </c>
      <c r="N21" s="35" t="e">
        <f t="shared" si="2"/>
        <v>#DIV/0!</v>
      </c>
      <c r="O21" s="35" t="e">
        <f t="shared" si="2"/>
        <v>#DIV/0!</v>
      </c>
      <c r="P21" s="35" t="e">
        <f>P20/P19*10^6</f>
        <v>#DIV/0!</v>
      </c>
    </row>
    <row r="22" ht="17.25">
      <c r="B22" s="19" t="s">
        <v>20</v>
      </c>
      <c r="C22" s="36" t="s">
        <v>19</v>
      </c>
      <c r="D22" s="38">
        <f>D44</f>
        <v>0</v>
      </c>
      <c r="E22" s="38">
        <f>E44</f>
        <v>0</v>
      </c>
      <c r="F22" s="38">
        <f ref="F22:P22" t="shared" si="3">F44</f>
        <v>0</v>
      </c>
      <c r="G22" s="38">
        <f t="shared" si="3"/>
        <v>0</v>
      </c>
      <c r="H22" s="38">
        <f t="shared" si="3"/>
        <v>0</v>
      </c>
      <c r="I22" s="38">
        <f t="shared" si="3"/>
        <v>0</v>
      </c>
      <c r="J22" s="38">
        <f t="shared" si="3"/>
        <v>0</v>
      </c>
      <c r="K22" s="38">
        <f t="shared" si="3"/>
        <v>0</v>
      </c>
      <c r="L22" s="38">
        <f t="shared" si="3"/>
        <v>0</v>
      </c>
      <c r="M22" s="38">
        <f t="shared" si="3"/>
        <v>0</v>
      </c>
      <c r="N22" s="38">
        <f t="shared" si="3"/>
        <v>0</v>
      </c>
      <c r="O22" s="38">
        <f t="shared" si="3"/>
        <v>0</v>
      </c>
      <c r="P22" s="38">
        <f t="shared" si="3"/>
        <v>0</v>
      </c>
    </row>
    <row r="24" ht="18.75">
      <c r="A24" s="5" t="s">
        <v>21</v>
      </c>
    </row>
    <row r="40" ht="17.25">
      <c r="B40" s="74" t="s">
        <v>2</v>
      </c>
      <c r="C40" s="74"/>
      <c r="D40" s="22" t="s">
        <v>3</v>
      </c>
      <c r="E40" s="22" t="s">
        <v>4</v>
      </c>
      <c r="F40" s="22" t="s">
        <v>5</v>
      </c>
      <c r="G40" s="22" t="s">
        <v>6</v>
      </c>
      <c r="H40" s="22" t="s">
        <v>7</v>
      </c>
      <c r="I40" s="22" t="s">
        <v>8</v>
      </c>
      <c r="J40" s="22" t="s">
        <v>9</v>
      </c>
      <c r="K40" s="22" t="s">
        <v>10</v>
      </c>
      <c r="L40" s="22" t="s">
        <v>11</v>
      </c>
      <c r="M40" s="22" t="s">
        <v>12</v>
      </c>
      <c r="N40" s="22" t="s">
        <v>13</v>
      </c>
      <c r="O40" s="22" t="s">
        <v>14</v>
      </c>
      <c r="P40" s="22" t="s">
        <v>15</v>
      </c>
    </row>
    <row r="41" ht="17.25">
      <c r="B41" s="75" t="s">
        <v>16</v>
      </c>
      <c r="C41" s="23" t="s">
        <v>17</v>
      </c>
      <c r="D41" s="24">
        <f>SUM(E41:P41)</f>
        <v>0</v>
      </c>
      <c r="E41" s="25">
        <v>1542788</v>
      </c>
      <c r="F41" s="25">
        <v>1149092</v>
      </c>
      <c r="G41" s="25">
        <v>443786</v>
      </c>
      <c r="H41" s="25">
        <v>0</v>
      </c>
      <c r="I41" s="25">
        <v>0</v>
      </c>
      <c r="J41" s="25">
        <v>0</v>
      </c>
      <c r="K41" s="26">
        <v>0</v>
      </c>
      <c r="L41" s="26">
        <v>0</v>
      </c>
      <c r="M41" s="25">
        <v>0</v>
      </c>
      <c r="N41" s="25">
        <v>0</v>
      </c>
      <c r="O41" s="25">
        <v>0</v>
      </c>
      <c r="P41" s="25">
        <v>0</v>
      </c>
    </row>
    <row r="42" ht="34.5">
      <c r="B42" s="75"/>
      <c r="C42" s="23" t="s">
        <v>18</v>
      </c>
      <c r="D42" s="29">
        <f>SUM(E42:P42)</f>
        <v>0</v>
      </c>
      <c r="E42" s="29">
        <v>3</v>
      </c>
      <c r="F42" s="29">
        <v>4</v>
      </c>
      <c r="G42" s="29">
        <v>1</v>
      </c>
      <c r="H42" s="29">
        <v>0</v>
      </c>
      <c r="I42" s="29">
        <v>0</v>
      </c>
      <c r="J42" s="29">
        <v>0</v>
      </c>
      <c r="K42" s="30">
        <v>0</v>
      </c>
      <c r="L42" s="30">
        <v>0</v>
      </c>
      <c r="M42" s="29">
        <v>0</v>
      </c>
      <c r="N42" s="29">
        <v>0</v>
      </c>
      <c r="O42" s="29">
        <v>0</v>
      </c>
      <c r="P42" s="29">
        <v>0</v>
      </c>
    </row>
    <row r="43" ht="17.25">
      <c r="B43" s="75"/>
      <c r="C43" s="33" t="s">
        <v>19</v>
      </c>
      <c r="D43" s="34" t="e">
        <f>D42/D41*10^6</f>
        <v>#DIV/0!</v>
      </c>
      <c r="E43" s="34">
        <f>E42/E41*10^6</f>
        <v>2</v>
      </c>
      <c r="F43" s="34">
        <f>F42/F41*10^6</f>
        <v>3</v>
      </c>
      <c r="G43" s="34">
        <f>G42/G41*10^6</f>
        <v>2</v>
      </c>
      <c r="H43" s="35">
        <f>H42/H41*1000000</f>
        <v>0</v>
      </c>
      <c r="I43" s="35">
        <f ref="I43:P43" t="shared" si="4">I42/I41*1000000</f>
        <v>0</v>
      </c>
      <c r="J43" s="35">
        <f t="shared" si="4"/>
        <v>0</v>
      </c>
      <c r="K43" s="35">
        <f t="shared" si="4"/>
        <v>0</v>
      </c>
      <c r="L43" s="35">
        <f t="shared" si="4"/>
        <v>0</v>
      </c>
      <c r="M43" s="35">
        <f t="shared" si="4"/>
        <v>0</v>
      </c>
      <c r="N43" s="35">
        <f t="shared" si="4"/>
        <v>0</v>
      </c>
      <c r="O43" s="35">
        <f t="shared" si="4"/>
        <v>0</v>
      </c>
      <c r="P43" s="35">
        <f t="shared" si="4"/>
        <v>0</v>
      </c>
    </row>
    <row r="44" ht="17.25">
      <c r="B44" s="19" t="s">
        <v>20</v>
      </c>
      <c r="C44" s="36" t="s">
        <v>19</v>
      </c>
      <c r="D44" s="37">
        <v>5</v>
      </c>
      <c r="E44" s="37">
        <v>5</v>
      </c>
      <c r="F44" s="37">
        <v>5</v>
      </c>
      <c r="G44" s="37">
        <v>5</v>
      </c>
      <c r="H44" s="37">
        <v>5</v>
      </c>
      <c r="I44" s="37">
        <v>5</v>
      </c>
      <c r="J44" s="37">
        <v>5</v>
      </c>
      <c r="K44" s="37">
        <v>5</v>
      </c>
      <c r="L44" s="37">
        <v>5</v>
      </c>
      <c r="M44" s="37">
        <v>5</v>
      </c>
      <c r="N44" s="37">
        <v>5</v>
      </c>
      <c r="O44" s="37">
        <v>5</v>
      </c>
      <c r="P44" s="37">
        <v>5</v>
      </c>
    </row>
    <row r="46" ht="18.75">
      <c r="A46" s="5" t="s">
        <v>22</v>
      </c>
    </row>
    <row r="62" ht="17.25">
      <c r="B62" s="74" t="s">
        <v>2</v>
      </c>
      <c r="C62" s="74"/>
      <c r="D62" s="22" t="s">
        <v>3</v>
      </c>
      <c r="E62" s="22" t="s">
        <v>4</v>
      </c>
      <c r="F62" s="22" t="s">
        <v>5</v>
      </c>
      <c r="G62" s="22" t="s">
        <v>6</v>
      </c>
      <c r="H62" s="22" t="s">
        <v>7</v>
      </c>
      <c r="I62" s="22" t="s">
        <v>8</v>
      </c>
      <c r="J62" s="22" t="s">
        <v>9</v>
      </c>
      <c r="K62" s="22" t="s">
        <v>10</v>
      </c>
      <c r="L62" s="22" t="s">
        <v>11</v>
      </c>
      <c r="M62" s="22" t="s">
        <v>12</v>
      </c>
      <c r="N62" s="22" t="s">
        <v>13</v>
      </c>
      <c r="O62" s="22" t="s">
        <v>14</v>
      </c>
      <c r="P62" s="22" t="s">
        <v>15</v>
      </c>
    </row>
    <row r="63" ht="17.25">
      <c r="B63" s="75" t="s">
        <v>16</v>
      </c>
      <c r="C63" s="23" t="s">
        <v>17</v>
      </c>
      <c r="D63" s="24">
        <f>SUM(E63:P63)</f>
        <v>0</v>
      </c>
      <c r="E63" s="25">
        <v>1933047</v>
      </c>
      <c r="F63" s="25">
        <v>575613</v>
      </c>
      <c r="G63" s="25">
        <v>7741296</v>
      </c>
      <c r="H63" s="25">
        <v>0</v>
      </c>
      <c r="I63" s="25">
        <v>0</v>
      </c>
      <c r="J63" s="25">
        <v>0</v>
      </c>
      <c r="K63" s="26">
        <v>0</v>
      </c>
      <c r="L63" s="26">
        <v>0</v>
      </c>
      <c r="M63" s="25">
        <v>0</v>
      </c>
      <c r="N63" s="25">
        <v>0</v>
      </c>
      <c r="O63" s="27">
        <v>0</v>
      </c>
      <c r="P63" s="28">
        <v>0</v>
      </c>
    </row>
    <row r="64" ht="34.5">
      <c r="B64" s="75"/>
      <c r="C64" s="23" t="s">
        <v>18</v>
      </c>
      <c r="D64" s="29">
        <f>SUM(E64:P64)</f>
        <v>0</v>
      </c>
      <c r="E64" s="29">
        <v>11</v>
      </c>
      <c r="F64" s="29">
        <v>2</v>
      </c>
      <c r="G64" s="29">
        <v>42</v>
      </c>
      <c r="H64" s="29">
        <v>0</v>
      </c>
      <c r="I64" s="29">
        <v>0</v>
      </c>
      <c r="J64" s="29">
        <v>0</v>
      </c>
      <c r="K64" s="30">
        <v>0</v>
      </c>
      <c r="L64" s="30">
        <v>0</v>
      </c>
      <c r="M64" s="29">
        <v>0</v>
      </c>
      <c r="N64" s="29">
        <v>0</v>
      </c>
      <c r="O64" s="31">
        <v>0</v>
      </c>
      <c r="P64" s="32">
        <v>0</v>
      </c>
    </row>
    <row r="65" ht="17.25">
      <c r="B65" s="75"/>
      <c r="C65" s="33" t="s">
        <v>19</v>
      </c>
      <c r="D65" s="34" t="e">
        <f>D64/D63*1000000</f>
        <v>#DIV/0!</v>
      </c>
      <c r="E65" s="34">
        <f>E64/E63*1000000</f>
        <v>6</v>
      </c>
      <c r="F65" s="34">
        <f ref="F65:O65" t="shared" si="5">F64/F63*1000000</f>
        <v>3</v>
      </c>
      <c r="G65" s="34">
        <f t="shared" si="5"/>
        <v>5</v>
      </c>
      <c r="H65" s="35">
        <f t="shared" si="5"/>
        <v>0</v>
      </c>
      <c r="I65" s="35">
        <f t="shared" si="5"/>
        <v>0</v>
      </c>
      <c r="J65" s="35">
        <f t="shared" si="5"/>
        <v>0</v>
      </c>
      <c r="K65" s="35">
        <f t="shared" si="5"/>
        <v>0</v>
      </c>
      <c r="L65" s="35">
        <f t="shared" si="5"/>
        <v>0</v>
      </c>
      <c r="M65" s="35">
        <f t="shared" si="5"/>
        <v>0</v>
      </c>
      <c r="N65" s="35">
        <f t="shared" si="5"/>
        <v>0</v>
      </c>
      <c r="O65" s="35">
        <f t="shared" si="5"/>
        <v>0</v>
      </c>
      <c r="P65" s="35">
        <f>P64/P63*1000000</f>
        <v>0</v>
      </c>
    </row>
    <row r="66" ht="17.25">
      <c r="B66" s="19" t="s">
        <v>20</v>
      </c>
      <c r="C66" s="36" t="s">
        <v>19</v>
      </c>
      <c r="D66" s="37">
        <v>5</v>
      </c>
      <c r="E66" s="37">
        <v>5</v>
      </c>
      <c r="F66" s="37">
        <v>5</v>
      </c>
      <c r="G66" s="37">
        <v>5</v>
      </c>
      <c r="H66" s="37">
        <v>5</v>
      </c>
      <c r="I66" s="37">
        <v>5</v>
      </c>
      <c r="J66" s="37">
        <v>5</v>
      </c>
      <c r="K66" s="37">
        <v>5</v>
      </c>
      <c r="L66" s="37">
        <v>5</v>
      </c>
      <c r="M66" s="37">
        <v>5</v>
      </c>
      <c r="N66" s="37">
        <v>5</v>
      </c>
      <c r="O66" s="37">
        <v>5</v>
      </c>
      <c r="P66" s="37">
        <v>5</v>
      </c>
    </row>
  </sheetData>
  <mergeCells>
    <mergeCell ref="B18:C18"/>
    <mergeCell ref="B19:B21"/>
    <mergeCell ref="B62:C62"/>
    <mergeCell ref="B63:B65"/>
    <mergeCell ref="B40:C40"/>
    <mergeCell ref="B41:B43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showGridLines="0" workbookViewId="0">
      <selection activeCell="R10" sqref="R10"/>
    </sheetView>
  </sheetViews>
  <sheetFormatPr defaultRowHeight="15"/>
  <cols>
    <col min="2" max="2" width="18.85546875" customWidth="1"/>
    <col min="3" max="3" width="14.5703125" customWidth="1"/>
    <col min="4" max="4" width="14.5703125" customWidth="1"/>
    <col min="5" max="5" width="12" customWidth="1"/>
    <col min="6" max="6" width="12" customWidth="1"/>
    <col min="7" max="7" width="12" customWidth="1"/>
    <col min="8" max="8" width="12" customWidth="1"/>
    <col min="9" max="9" width="12" customWidth="1"/>
    <col min="10" max="10" width="12" customWidth="1"/>
    <col min="11" max="11" width="12" customWidth="1"/>
    <col min="12" max="12" width="12" customWidth="1"/>
    <col min="13" max="13" width="12" customWidth="1"/>
    <col min="14" max="14" width="12" customWidth="1"/>
    <col min="15" max="15" width="12" customWidth="1"/>
    <col min="16" max="16" width="12" customWidth="1"/>
  </cols>
  <sheetData>
    <row r="1" ht="18.75">
      <c r="A1" s="5" t="s">
        <v>23</v>
      </c>
    </row>
    <row r="2" ht="18.75">
      <c r="A2" s="5" t="s">
        <v>1</v>
      </c>
    </row>
    <row r="18" ht="17.25">
      <c r="B18" s="76" t="s">
        <v>2</v>
      </c>
      <c r="C18" s="76"/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</row>
    <row r="19" ht="17.25">
      <c r="B19" s="75" t="s">
        <v>16</v>
      </c>
      <c r="C19" s="7" t="s">
        <v>17</v>
      </c>
      <c r="D19" s="8">
        <f>SUM(E19:P19)</f>
        <v>0</v>
      </c>
      <c r="E19" s="9">
        <f ref="E19:N20" t="shared" si="0">E41+E63</f>
        <v>0</v>
      </c>
      <c r="F19" s="9">
        <f t="shared" si="0"/>
        <v>0</v>
      </c>
      <c r="G19" s="9">
        <f>G41+G63</f>
        <v>0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9">
        <f>O41+O63</f>
        <v>0</v>
      </c>
      <c r="P19" s="9">
        <f>P41+P63</f>
        <v>0</v>
      </c>
    </row>
    <row r="20" ht="17.25">
      <c r="B20" s="75"/>
      <c r="C20" s="7" t="s">
        <v>18</v>
      </c>
      <c r="D20" s="12">
        <f>SUM(E20:P20)</f>
        <v>0</v>
      </c>
      <c r="E20" s="13">
        <f t="shared" si="0"/>
        <v>0</v>
      </c>
      <c r="F20" s="13">
        <f t="shared" si="0"/>
        <v>0</v>
      </c>
      <c r="G20" s="13">
        <f>G42+G64</f>
        <v>0</v>
      </c>
      <c r="H20" s="13">
        <f t="shared" si="0"/>
        <v>0</v>
      </c>
      <c r="I20" s="13">
        <f t="shared" si="0"/>
        <v>0</v>
      </c>
      <c r="J20" s="13">
        <f>J42+J64</f>
        <v>0</v>
      </c>
      <c r="K20" s="13">
        <f t="shared" si="0"/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>O42+O64</f>
        <v>0</v>
      </c>
      <c r="P20" s="13">
        <f>P42+P64</f>
        <v>0</v>
      </c>
    </row>
    <row r="21" ht="17.25">
      <c r="B21" s="75"/>
      <c r="C21" s="16" t="s">
        <v>19</v>
      </c>
      <c r="D21" s="17" t="e">
        <f>D20/D19*10^6</f>
        <v>#DIV/0!</v>
      </c>
      <c r="E21" s="17" t="e">
        <f>E20/E19*10^6</f>
        <v>#DIV/0!</v>
      </c>
      <c r="F21" s="17" t="e">
        <f ref="F21:O21" t="shared" si="1">F20/F19*10^6</f>
        <v>#DIV/0!</v>
      </c>
      <c r="G21" s="17" t="e">
        <f t="shared" si="1"/>
        <v>#DIV/0!</v>
      </c>
      <c r="H21" s="18" t="e">
        <f t="shared" si="1"/>
        <v>#DIV/0!</v>
      </c>
      <c r="I21" s="18" t="e">
        <f t="shared" si="1"/>
        <v>#DIV/0!</v>
      </c>
      <c r="J21" s="18" t="e">
        <f t="shared" si="1"/>
        <v>#DIV/0!</v>
      </c>
      <c r="K21" s="18" t="e">
        <f t="shared" si="1"/>
        <v>#DIV/0!</v>
      </c>
      <c r="L21" s="18" t="e">
        <f t="shared" si="1"/>
        <v>#DIV/0!</v>
      </c>
      <c r="M21" s="18" t="e">
        <f t="shared" si="1"/>
        <v>#DIV/0!</v>
      </c>
      <c r="N21" s="18" t="e">
        <f t="shared" si="1"/>
        <v>#DIV/0!</v>
      </c>
      <c r="O21" s="18" t="e">
        <f t="shared" si="1"/>
        <v>#DIV/0!</v>
      </c>
      <c r="P21" s="18" t="e">
        <f>P20/P19*10^6</f>
        <v>#DIV/0!</v>
      </c>
    </row>
    <row r="22" ht="17.25">
      <c r="B22" s="19" t="s">
        <v>20</v>
      </c>
      <c r="C22" s="20" t="s">
        <v>19</v>
      </c>
      <c r="D22" s="21">
        <f>D44</f>
        <v>0</v>
      </c>
      <c r="E22" s="21">
        <f>E44</f>
        <v>0</v>
      </c>
      <c r="F22" s="21">
        <f ref="F22:P22" t="shared" si="2">F44</f>
        <v>0</v>
      </c>
      <c r="G22" s="21">
        <f t="shared" si="2"/>
        <v>0</v>
      </c>
      <c r="H22" s="21">
        <f t="shared" si="2"/>
        <v>0</v>
      </c>
      <c r="I22" s="21">
        <f t="shared" si="2"/>
        <v>0</v>
      </c>
      <c r="J22" s="21">
        <f t="shared" si="2"/>
        <v>0</v>
      </c>
      <c r="K22" s="21">
        <f t="shared" si="2"/>
        <v>0</v>
      </c>
      <c r="L22" s="21">
        <f t="shared" si="2"/>
        <v>0</v>
      </c>
      <c r="M22" s="21">
        <f t="shared" si="2"/>
        <v>0</v>
      </c>
      <c r="N22" s="21">
        <f t="shared" si="2"/>
        <v>0</v>
      </c>
      <c r="O22" s="21">
        <f t="shared" si="2"/>
        <v>0</v>
      </c>
      <c r="P22" s="21">
        <f t="shared" si="2"/>
        <v>0</v>
      </c>
    </row>
    <row r="24" ht="18.75">
      <c r="A24" s="5" t="s">
        <v>21</v>
      </c>
    </row>
    <row r="40" ht="17.25">
      <c r="B40" s="76" t="s">
        <v>2</v>
      </c>
      <c r="C40" s="76"/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  <c r="I40" s="6" t="s">
        <v>8</v>
      </c>
      <c r="J40" s="6" t="s">
        <v>9</v>
      </c>
      <c r="K40" s="6" t="s">
        <v>10</v>
      </c>
      <c r="L40" s="6" t="s">
        <v>11</v>
      </c>
      <c r="M40" s="6" t="s">
        <v>12</v>
      </c>
      <c r="N40" s="6" t="s">
        <v>13</v>
      </c>
      <c r="O40" s="6" t="s">
        <v>14</v>
      </c>
      <c r="P40" s="6" t="s">
        <v>15</v>
      </c>
    </row>
    <row r="41" ht="17.25">
      <c r="B41" s="75" t="s">
        <v>16</v>
      </c>
      <c r="C41" s="7" t="s">
        <v>17</v>
      </c>
      <c r="D41" s="8">
        <f>SUM(E41:P41)</f>
        <v>0</v>
      </c>
      <c r="E41" s="9">
        <v>1711854</v>
      </c>
      <c r="F41" s="9">
        <v>1765679</v>
      </c>
      <c r="G41" s="9">
        <v>1636533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ht="17.25">
      <c r="B42" s="75"/>
      <c r="C42" s="7" t="s">
        <v>18</v>
      </c>
      <c r="D42" s="12">
        <f>SUM(E42:P42)</f>
        <v>0</v>
      </c>
      <c r="E42" s="13">
        <v>7</v>
      </c>
      <c r="F42" s="13">
        <v>4</v>
      </c>
      <c r="G42" s="13">
        <v>5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</row>
    <row r="43" ht="17.25">
      <c r="B43" s="75"/>
      <c r="C43" s="16" t="s">
        <v>19</v>
      </c>
      <c r="D43" s="17" t="e">
        <f>D42/D41*1000000</f>
        <v>#DIV/0!</v>
      </c>
      <c r="E43" s="17">
        <f ref="E43:O43" t="shared" si="3">E42/E41*1000000</f>
        <v>4</v>
      </c>
      <c r="F43" s="17">
        <f t="shared" si="3"/>
        <v>2</v>
      </c>
      <c r="G43" s="17">
        <f t="shared" si="3"/>
        <v>3</v>
      </c>
      <c r="H43" s="18">
        <f t="shared" si="3"/>
        <v>0</v>
      </c>
      <c r="I43" s="18">
        <f t="shared" si="3"/>
        <v>0</v>
      </c>
      <c r="J43" s="18">
        <f t="shared" si="3"/>
        <v>0</v>
      </c>
      <c r="K43" s="18">
        <f t="shared" si="3"/>
        <v>0</v>
      </c>
      <c r="L43" s="18">
        <f t="shared" si="3"/>
        <v>0</v>
      </c>
      <c r="M43" s="18">
        <f t="shared" si="3"/>
        <v>0</v>
      </c>
      <c r="N43" s="18">
        <f t="shared" si="3"/>
        <v>0</v>
      </c>
      <c r="O43" s="18">
        <f t="shared" si="3"/>
        <v>0</v>
      </c>
      <c r="P43" s="18">
        <f>P42/P41*1000000</f>
        <v>0</v>
      </c>
    </row>
    <row r="44" ht="17.25">
      <c r="B44" s="19" t="s">
        <v>20</v>
      </c>
      <c r="C44" s="20" t="s">
        <v>19</v>
      </c>
      <c r="D44" s="21">
        <v>5</v>
      </c>
      <c r="E44" s="21">
        <v>5</v>
      </c>
      <c r="F44" s="21">
        <v>5</v>
      </c>
      <c r="G44" s="21">
        <v>5</v>
      </c>
      <c r="H44" s="21">
        <v>5</v>
      </c>
      <c r="I44" s="21">
        <v>5</v>
      </c>
      <c r="J44" s="21">
        <v>5</v>
      </c>
      <c r="K44" s="21">
        <v>5</v>
      </c>
      <c r="L44" s="21">
        <v>5</v>
      </c>
      <c r="M44" s="21">
        <v>5</v>
      </c>
      <c r="N44" s="21">
        <v>5</v>
      </c>
      <c r="O44" s="21">
        <v>5</v>
      </c>
      <c r="P44" s="21">
        <v>5</v>
      </c>
    </row>
    <row r="46" ht="18.75">
      <c r="A46" s="5" t="s">
        <v>22</v>
      </c>
    </row>
    <row r="62" ht="17.25">
      <c r="B62" s="76" t="s">
        <v>2</v>
      </c>
      <c r="C62" s="76"/>
      <c r="D62" s="6" t="s">
        <v>3</v>
      </c>
      <c r="E62" s="6" t="s">
        <v>4</v>
      </c>
      <c r="F62" s="6" t="s">
        <v>5</v>
      </c>
      <c r="G62" s="6" t="s">
        <v>6</v>
      </c>
      <c r="H62" s="6" t="s">
        <v>7</v>
      </c>
      <c r="I62" s="6" t="s">
        <v>8</v>
      </c>
      <c r="J62" s="6" t="s">
        <v>9</v>
      </c>
      <c r="K62" s="6" t="s">
        <v>10</v>
      </c>
      <c r="L62" s="6" t="s">
        <v>11</v>
      </c>
      <c r="M62" s="6" t="s">
        <v>12</v>
      </c>
      <c r="N62" s="6" t="s">
        <v>13</v>
      </c>
      <c r="O62" s="6" t="s">
        <v>14</v>
      </c>
      <c r="P62" s="6" t="s">
        <v>15</v>
      </c>
    </row>
    <row r="63" ht="17.25">
      <c r="B63" s="75" t="s">
        <v>16</v>
      </c>
      <c r="C63" s="7" t="s">
        <v>17</v>
      </c>
      <c r="D63" s="8">
        <f>SUM(E63:P63)</f>
        <v>0</v>
      </c>
      <c r="E63" s="9">
        <v>3883385</v>
      </c>
      <c r="F63" s="9">
        <v>3709188</v>
      </c>
      <c r="G63" s="9">
        <v>7708822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0">
        <v>0</v>
      </c>
      <c r="P63" s="11">
        <v>0</v>
      </c>
    </row>
    <row r="64" ht="17.25">
      <c r="B64" s="75"/>
      <c r="C64" s="7" t="s">
        <v>18</v>
      </c>
      <c r="D64" s="12">
        <f>SUM(E64:P64)</f>
        <v>0</v>
      </c>
      <c r="E64" s="13">
        <v>29</v>
      </c>
      <c r="F64" s="13">
        <v>17</v>
      </c>
      <c r="G64" s="13">
        <v>82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4">
        <v>0</v>
      </c>
      <c r="P64" s="15">
        <v>0</v>
      </c>
    </row>
    <row r="65" ht="17.25">
      <c r="B65" s="75"/>
      <c r="C65" s="16" t="s">
        <v>19</v>
      </c>
      <c r="D65" s="17" t="e">
        <f>D64/D63*10^6</f>
        <v>#DIV/0!</v>
      </c>
      <c r="E65" s="17">
        <f>E64/E63*1000000</f>
        <v>7</v>
      </c>
      <c r="F65" s="17">
        <f>F64/F63*1000000</f>
        <v>5</v>
      </c>
      <c r="G65" s="17">
        <f ref="G65:P65" t="shared" si="4">G64/G63*1000000</f>
        <v>11</v>
      </c>
      <c r="H65" s="18">
        <f t="shared" si="4"/>
        <v>0</v>
      </c>
      <c r="I65" s="18">
        <f t="shared" si="4"/>
        <v>0</v>
      </c>
      <c r="J65" s="18">
        <f t="shared" si="4"/>
        <v>0</v>
      </c>
      <c r="K65" s="18">
        <f t="shared" si="4"/>
        <v>0</v>
      </c>
      <c r="L65" s="18">
        <f t="shared" si="4"/>
        <v>0</v>
      </c>
      <c r="M65" s="18">
        <f t="shared" si="4"/>
        <v>0</v>
      </c>
      <c r="N65" s="18">
        <f t="shared" si="4"/>
        <v>0</v>
      </c>
      <c r="O65" s="18">
        <f t="shared" si="4"/>
        <v>0</v>
      </c>
      <c r="P65" s="18">
        <f t="shared" si="4"/>
        <v>0</v>
      </c>
    </row>
    <row r="66" ht="17.25">
      <c r="B66" s="19" t="s">
        <v>20</v>
      </c>
      <c r="C66" s="20" t="s">
        <v>19</v>
      </c>
      <c r="D66" s="21">
        <v>5</v>
      </c>
      <c r="E66" s="21">
        <v>5</v>
      </c>
      <c r="F66" s="21">
        <v>5</v>
      </c>
      <c r="G66" s="21">
        <v>5</v>
      </c>
      <c r="H66" s="21">
        <v>5</v>
      </c>
      <c r="I66" s="21">
        <v>5</v>
      </c>
      <c r="J66" s="21">
        <v>5</v>
      </c>
      <c r="K66" s="21">
        <v>5</v>
      </c>
      <c r="L66" s="21">
        <v>5</v>
      </c>
      <c r="M66" s="21">
        <v>5</v>
      </c>
      <c r="N66" s="21">
        <v>5</v>
      </c>
      <c r="O66" s="21">
        <v>5</v>
      </c>
      <c r="P66" s="21">
        <v>5</v>
      </c>
    </row>
  </sheetData>
  <mergeCells>
    <mergeCell ref="B62:C62"/>
    <mergeCell ref="B63:B65"/>
    <mergeCell ref="B40:C40"/>
    <mergeCell ref="B41:B43"/>
    <mergeCell ref="B18:C18"/>
    <mergeCell ref="B19:B21"/>
  </mergeCells>
  <pageMargins left="0.7" right="0.7" top="0.75" bottom="0.75" header="0.3" footer="0.3"/>
  <pageSetup paperSize="0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K1 불량율</vt:lpstr>
      <vt:lpstr>CSP</vt:lpstr>
      <vt:lpstr>LFEM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2022-04-19T01:46:52Z</dcterms:created>
  <dcterms:modified xsi:type="dcterms:W3CDTF">2022-04-19T07:24:42Z</dcterms:modified>
</cp:coreProperties>
</file>