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Ngoc'document\Báo cáo kiểm toán 2021\29. Cải tiến báo cáo bằng phần mềm\"/>
    </mc:Choice>
  </mc:AlternateContent>
  <xr:revisionPtr revIDLastSave="0" documentId="13_ncr:1_{1F7C0ECD-1842-4728-9D08-E96BB5BD2F5A}" xr6:coauthVersionLast="47" xr6:coauthVersionMax="47" xr10:uidLastSave="{00000000-0000-0000-0000-000000000000}"/>
  <bookViews>
    <workbookView xWindow="-120" yWindow="-120" windowWidth="29040" windowHeight="15990" tabRatio="864" activeTab="2" xr2:uid="{00000000-000D-0000-FFFF-FFFF00000000}"/>
  </bookViews>
  <sheets>
    <sheet name="1" sheetId="1" r:id="rId1"/>
    <sheet name="Cash" sheetId="78" r:id="rId2"/>
    <sheet name="Form cash phần mềm1.11" sheetId="93" r:id="rId3"/>
    <sheet name="Form tiêu chuẩn cho các sao kê" sheetId="99" r:id="rId4"/>
    <sheet name="SHB398" sheetId="88" r:id="rId5"/>
    <sheet name="KEB" sheetId="85" r:id="rId6"/>
    <sheet name="Vietcombank" sheetId="84" r:id="rId7"/>
    <sheet name="Woori525" sheetId="91" r:id="rId8"/>
    <sheet name="Woori517" sheetId="92" r:id="rId9"/>
    <sheet name="PG bank" sheetId="83" r:id="rId10"/>
  </sheets>
  <definedNames>
    <definedName name="_xlnm._FilterDatabase" localSheetId="9" hidden="1">'PG bank'!$A$4:$G$15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93" l="1"/>
  <c r="G24" i="93"/>
  <c r="D24" i="93" l="1"/>
  <c r="G74" i="93" l="1"/>
  <c r="F74" i="93"/>
  <c r="G73" i="93"/>
  <c r="F73" i="93"/>
  <c r="G66" i="93"/>
  <c r="F66" i="93"/>
  <c r="G65" i="93"/>
  <c r="F65" i="93"/>
  <c r="G56" i="93"/>
  <c r="G48" i="93"/>
  <c r="E47" i="93"/>
  <c r="E48" i="93" s="1"/>
  <c r="D47" i="93"/>
  <c r="F46" i="93"/>
  <c r="F45" i="93"/>
  <c r="G41" i="93"/>
  <c r="F41" i="93"/>
  <c r="E41" i="93"/>
  <c r="D41" i="93"/>
  <c r="F24" i="93"/>
  <c r="E24" i="93"/>
  <c r="F14" i="93"/>
  <c r="E14" i="93"/>
  <c r="H42" i="93" l="1"/>
  <c r="H41" i="93" s="1"/>
  <c r="H24" i="93"/>
  <c r="F47" i="93"/>
  <c r="F48" i="93" s="1"/>
  <c r="D51" i="1"/>
  <c r="G49" i="93" l="1"/>
  <c r="G58" i="1" l="1"/>
  <c r="E57" i="1"/>
  <c r="E58" i="1" s="1"/>
  <c r="D57" i="1"/>
  <c r="D58" i="1" s="1"/>
  <c r="F56" i="1"/>
  <c r="F55" i="1"/>
  <c r="F57" i="1" l="1"/>
  <c r="F58" i="1" s="1"/>
  <c r="D44" i="1" l="1"/>
  <c r="G29" i="1" l="1"/>
  <c r="G30" i="1"/>
  <c r="G31" i="1"/>
  <c r="G32" i="1"/>
  <c r="I32" i="1" s="1"/>
  <c r="G34" i="1"/>
  <c r="I34" i="1" s="1"/>
  <c r="G35" i="1"/>
  <c r="G36" i="1"/>
  <c r="I36" i="1" s="1"/>
  <c r="G37" i="1"/>
  <c r="G38" i="1"/>
  <c r="G39" i="1"/>
  <c r="G40" i="1"/>
  <c r="I40" i="1" s="1"/>
  <c r="G41" i="1"/>
  <c r="G42" i="1"/>
  <c r="D24" i="1"/>
  <c r="G43" i="1" l="1"/>
  <c r="G44" i="1"/>
  <c r="E31" i="78" l="1"/>
  <c r="D31" i="78"/>
  <c r="F31" i="78" s="1"/>
  <c r="F32" i="78" s="1"/>
  <c r="F8" i="78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G85" i="1"/>
  <c r="F85" i="1"/>
  <c r="G84" i="1"/>
  <c r="F84" i="1"/>
  <c r="G77" i="1"/>
  <c r="F77" i="1"/>
  <c r="G76" i="1"/>
  <c r="F76" i="1"/>
  <c r="G67" i="1"/>
  <c r="H52" i="1"/>
  <c r="G51" i="1"/>
  <c r="F51" i="1"/>
  <c r="E51" i="1"/>
  <c r="H51" i="1"/>
  <c r="F44" i="1"/>
  <c r="E44" i="1"/>
  <c r="F43" i="1"/>
  <c r="E43" i="1"/>
  <c r="F24" i="1"/>
  <c r="E24" i="1"/>
  <c r="G23" i="1"/>
  <c r="I23" i="1" s="1"/>
  <c r="G22" i="1"/>
  <c r="I22" i="1" s="1"/>
  <c r="G21" i="1"/>
  <c r="G20" i="1"/>
  <c r="I20" i="1" s="1"/>
  <c r="G19" i="1"/>
  <c r="I19" i="1" s="1"/>
  <c r="G18" i="1"/>
  <c r="I18" i="1" s="1"/>
  <c r="F14" i="1"/>
  <c r="E14" i="1"/>
  <c r="D14" i="1"/>
  <c r="G11" i="1"/>
  <c r="F6" i="93" l="1"/>
  <c r="I11" i="1"/>
  <c r="G14" i="1"/>
  <c r="I84" i="1"/>
  <c r="I85" i="1"/>
  <c r="I76" i="1"/>
  <c r="I77" i="1"/>
  <c r="G24" i="1"/>
  <c r="G12" i="93" l="1"/>
  <c r="G13" i="93"/>
  <c r="H24" i="1"/>
  <c r="G60" i="1" s="1"/>
  <c r="G11" i="93" l="1"/>
  <c r="G14" i="9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tc={8F5D8DE4-CA9A-45B2-B8F9-1961B37D382D}</author>
    <author>tc={B9CFE9ED-849D-4813-ACD3-4B2BBEFF2064}</author>
    <author>tc={17365218-9AAD-4B4F-AB70-4AFE28D6DD97}</author>
    <author>tc={9EB84021-BF48-403D-AF07-6CC155C66A88}</author>
    <author>tc={CDB5709A-0EE4-4022-8ED8-DA694A860E2D}</author>
    <author>tc={6EEE2970-D4F3-47B3-9FB2-033C8C2AB458}</author>
    <author>tc={CBE6AAC1-4BD9-4971-8128-7A5258B78460}</author>
    <author>tc={60C67EBF-7A2F-4F54-99F0-F9ABDF9942D6}</author>
    <author>tc={BFB99E80-C492-4D94-8A32-F058FAF6BA0B}</author>
    <author>tc={50EF5083-8353-46EE-861C-18A903081467}</author>
    <author>tc={1461437A-EB48-45DA-B4E0-91711FB50C19}</author>
    <author>tc={0222E2DD-7C07-4861-9BF8-03F7AD4821B8}</author>
  </authors>
  <commentList>
    <comment ref="D18" authorId="0" shapeId="0" xr:uid="{8F5D8DE4-CA9A-45B2-B8F9-1961B37D382D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19" authorId="1" shapeId="0" xr:uid="{B9CFE9ED-849D-4813-ACD3-4B2BBEFF2064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0" authorId="2" shapeId="0" xr:uid="{17365218-9AAD-4B4F-AB70-4AFE28D6DD97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1" authorId="3" shapeId="0" xr:uid="{9EB84021-BF48-403D-AF07-6CC155C66A88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2" authorId="4" shapeId="0" xr:uid="{CDB5709A-0EE4-4022-8ED8-DA694A860E2D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3" authorId="5" shapeId="0" xr:uid="{6EEE2970-D4F3-47B3-9FB2-033C8C2AB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8" authorId="6" shapeId="0" xr:uid="{CBE6AAC1-4BD9-4971-8128-7A5258B78460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29" authorId="7" shapeId="0" xr:uid="{60C67EBF-7A2F-4F54-99F0-F9ABDF9942D6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30" authorId="8" shapeId="0" xr:uid="{BFB99E80-C492-4D94-8A32-F058FAF6BA0B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31" authorId="9" shapeId="0" xr:uid="{50EF5083-8353-46EE-861C-18A903081467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32" authorId="10" shapeId="0" xr:uid="{1461437A-EB48-45DA-B4E0-91711FB50C19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  <comment ref="D33" authorId="11" shapeId="0" xr:uid="{0222E2DD-7C07-4861-9BF8-03F7AD4821B8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</text>
    </comment>
  </commentList>
</comments>
</file>

<file path=xl/sharedStrings.xml><?xml version="1.0" encoding="utf-8"?>
<sst xmlns="http://schemas.openxmlformats.org/spreadsheetml/2006/main" count="1157" uniqueCount="520">
  <si>
    <t>Financing Statement</t>
    <phoneticPr fontId="0" type="noConversion"/>
  </si>
  <si>
    <t>담당</t>
    <phoneticPr fontId="0" type="noConversion"/>
  </si>
  <si>
    <t>심의</t>
    <phoneticPr fontId="0" type="noConversion"/>
  </si>
  <si>
    <t>법인장</t>
    <phoneticPr fontId="0" type="noConversion"/>
  </si>
  <si>
    <t>1. 현금 현황</t>
    <phoneticPr fontId="10" type="noConversion"/>
  </si>
  <si>
    <t>(단위 : 원)</t>
    <phoneticPr fontId="10" type="noConversion"/>
  </si>
  <si>
    <r>
      <t>N</t>
    </r>
    <r>
      <rPr>
        <sz val="10"/>
        <rFont val="맑은 고딕"/>
        <family val="3"/>
        <charset val="129"/>
      </rPr>
      <t>O</t>
    </r>
  </si>
  <si>
    <t>보유처</t>
    <phoneticPr fontId="10" type="noConversion"/>
  </si>
  <si>
    <t>종류</t>
    <phoneticPr fontId="10" type="noConversion"/>
  </si>
  <si>
    <t>Beginning Balance</t>
    <phoneticPr fontId="10" type="noConversion"/>
  </si>
  <si>
    <r>
      <t>I</t>
    </r>
    <r>
      <rPr>
        <sz val="10"/>
        <rFont val="맑은 고딕"/>
        <family val="3"/>
        <charset val="129"/>
      </rPr>
      <t>N</t>
    </r>
  </si>
  <si>
    <r>
      <t>O</t>
    </r>
    <r>
      <rPr>
        <sz val="10"/>
        <rFont val="맑은 고딕"/>
        <family val="3"/>
        <charset val="129"/>
      </rPr>
      <t>UT</t>
    </r>
  </si>
  <si>
    <t>Ending Balance</t>
    <phoneticPr fontId="10" type="noConversion"/>
  </si>
  <si>
    <t>비  고</t>
    <phoneticPr fontId="0" type="noConversion"/>
  </si>
  <si>
    <t>WHC 금고</t>
    <phoneticPr fontId="0" type="noConversion"/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</si>
  <si>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(VND)</t>
    </r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</si>
  <si>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(￥)</t>
    </r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</si>
  <si>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($)</t>
    </r>
  </si>
  <si>
    <t>소    계</t>
    <phoneticPr fontId="0" type="noConversion"/>
  </si>
  <si>
    <t>2. 보통예금 현황 (VND)</t>
    <phoneticPr fontId="10" type="noConversion"/>
  </si>
  <si>
    <r>
      <t>B</t>
    </r>
    <r>
      <rPr>
        <sz val="10"/>
        <rFont val="맑은 고딕"/>
        <family val="3"/>
        <charset val="129"/>
      </rPr>
      <t>ANK</t>
    </r>
  </si>
  <si>
    <t>계좌번호</t>
    <phoneticPr fontId="10" type="noConversion"/>
  </si>
  <si>
    <t>비   고</t>
    <phoneticPr fontId="0" type="noConversion"/>
  </si>
  <si>
    <r>
      <t>K</t>
    </r>
    <r>
      <rPr>
        <sz val="10"/>
        <rFont val="맑은 고딕"/>
        <family val="3"/>
        <charset val="129"/>
      </rPr>
      <t>EB</t>
    </r>
  </si>
  <si>
    <t>6481-0202-0396</t>
  </si>
  <si>
    <r>
      <t>S</t>
    </r>
    <r>
      <rPr>
        <sz val="10"/>
        <rFont val="맑은 고딕"/>
        <family val="3"/>
        <charset val="129"/>
      </rPr>
      <t xml:space="preserve">HINHAN </t>
    </r>
  </si>
  <si>
    <t>700-004-150373</t>
    <phoneticPr fontId="0" type="noConversion"/>
  </si>
  <si>
    <t>VIETCOM BANK</t>
    <phoneticPr fontId="12" type="noConversion"/>
  </si>
  <si>
    <t>3510-0088-8554</t>
  </si>
  <si>
    <t>소    계</t>
    <phoneticPr fontId="10" type="noConversion"/>
  </si>
  <si>
    <t>환율</t>
    <phoneticPr fontId="0" type="noConversion"/>
  </si>
  <si>
    <t>3. 외화보통예금 현황 (＄,￥,CNY)</t>
    <phoneticPr fontId="0" type="noConversion"/>
  </si>
  <si>
    <r>
      <t>A</t>
    </r>
    <r>
      <rPr>
        <sz val="10"/>
        <rFont val="맑은 고딕"/>
        <family val="3"/>
        <charset val="129"/>
      </rPr>
      <t>ccount</t>
    </r>
  </si>
  <si>
    <t>Beg(VND)</t>
    <phoneticPr fontId="10" type="noConversion"/>
  </si>
  <si>
    <r>
      <t>I</t>
    </r>
    <r>
      <rPr>
        <sz val="10"/>
        <rFont val="맑은 고딕"/>
        <family val="3"/>
        <charset val="129"/>
      </rPr>
      <t>N(VND)</t>
    </r>
  </si>
  <si>
    <r>
      <t>O</t>
    </r>
    <r>
      <rPr>
        <sz val="10"/>
        <rFont val="맑은 고딕"/>
        <family val="3"/>
        <charset val="129"/>
      </rPr>
      <t>UT(VND)</t>
    </r>
  </si>
  <si>
    <r>
      <t>E</t>
    </r>
    <r>
      <rPr>
        <sz val="10"/>
        <rFont val="맑은 고딕"/>
        <family val="3"/>
        <charset val="129"/>
      </rPr>
      <t>NDING(VND)</t>
    </r>
  </si>
  <si>
    <r>
      <t>U</t>
    </r>
    <r>
      <rPr>
        <sz val="10"/>
        <rFont val="맑은 고딕"/>
        <family val="3"/>
        <charset val="129"/>
      </rPr>
      <t>SD/VND</t>
    </r>
  </si>
  <si>
    <t>Beg(USD)</t>
    <phoneticPr fontId="12" type="noConversion"/>
  </si>
  <si>
    <t>IN(USD)</t>
    <phoneticPr fontId="0" type="noConversion"/>
  </si>
  <si>
    <t>OUT(USD)</t>
    <phoneticPr fontId="12" type="noConversion"/>
  </si>
  <si>
    <t>ENDING(USD)</t>
    <phoneticPr fontId="12" type="noConversion"/>
  </si>
  <si>
    <r>
      <t>K</t>
    </r>
    <r>
      <rPr>
        <sz val="10"/>
        <rFont val="맑은 고딕"/>
        <family val="3"/>
        <charset val="129"/>
      </rPr>
      <t>EB Capital</t>
    </r>
  </si>
  <si>
    <t>648103002775</t>
    <phoneticPr fontId="0" type="noConversion"/>
  </si>
  <si>
    <t>＄</t>
  </si>
  <si>
    <t>648102020380</t>
    <phoneticPr fontId="0" type="noConversion"/>
  </si>
  <si>
    <t>$</t>
    <phoneticPr fontId="12" type="noConversion"/>
  </si>
  <si>
    <t xml:space="preserve">SHINHAN </t>
  </si>
  <si>
    <t>700-004-150398</t>
  </si>
  <si>
    <t>$</t>
  </si>
  <si>
    <t xml:space="preserve">SHINHAN </t>
    <phoneticPr fontId="0" type="noConversion"/>
  </si>
  <si>
    <t>700-005-050988</t>
  </si>
  <si>
    <t>WOORI CAPITAL</t>
  </si>
  <si>
    <t>DDA920123533</t>
  </si>
  <si>
    <t xml:space="preserve">WOORI </t>
  </si>
  <si>
    <t>DDA920123517</t>
  </si>
  <si>
    <t>소   계(자국)</t>
    <phoneticPr fontId="10" type="noConversion"/>
  </si>
  <si>
    <t>소    계(＄)</t>
    <phoneticPr fontId="10" type="noConversion"/>
  </si>
  <si>
    <t>소    계(￥)</t>
    <phoneticPr fontId="10" type="noConversion"/>
  </si>
  <si>
    <t>(단위:USD)</t>
    <phoneticPr fontId="0" type="noConversion"/>
  </si>
  <si>
    <t>Beginning Balance</t>
  </si>
  <si>
    <t>Beg(VND)</t>
  </si>
  <si>
    <t>Ngày</t>
  </si>
  <si>
    <t>Loại giao dịch</t>
  </si>
  <si>
    <t>Ghi nợ</t>
  </si>
  <si>
    <t>Ghi có</t>
  </si>
  <si>
    <t>Số dư</t>
  </si>
  <si>
    <t>Ghi chú</t>
  </si>
  <si>
    <t>0.00</t>
  </si>
  <si>
    <t>SAO KÊ TÀI KHOẢN</t>
  </si>
  <si>
    <t>Chủ tài khoản:</t>
  </si>
  <si>
    <t>CONG TY TNHH WISOL HA NOI</t>
  </si>
  <si>
    <t>Số tài khoản:</t>
  </si>
  <si>
    <t>Địa chỉ:</t>
  </si>
  <si>
    <t>SO 26 D5 KCN VSIP BAC NINH</t>
  </si>
  <si>
    <t>CIF:</t>
  </si>
  <si>
    <t>Loại tiền:</t>
  </si>
  <si>
    <t>VND</t>
  </si>
  <si>
    <t>Số dư đầu kỳ</t>
  </si>
  <si>
    <t>Số dư cuối kỳ</t>
  </si>
  <si>
    <t>Ngày giao dịch</t>
  </si>
  <si>
    <t>Số tham chiếu</t>
  </si>
  <si>
    <t>Số tiền ghi nợ</t>
  </si>
  <si>
    <t>Số tiền ghi có</t>
  </si>
  <si>
    <t>Mô tả</t>
  </si>
  <si>
    <t>Tổng số</t>
  </si>
  <si>
    <t>USD</t>
  </si>
  <si>
    <t>Bank</t>
  </si>
  <si>
    <t>Vendor</t>
  </si>
  <si>
    <t>4.Received and payment Detail as follow:</t>
  </si>
  <si>
    <t>Item</t>
  </si>
  <si>
    <t>Date Rev/Paymt</t>
  </si>
  <si>
    <t>Detail</t>
  </si>
  <si>
    <t>Currency</t>
  </si>
  <si>
    <t>Cash</t>
  </si>
  <si>
    <t>Deposit</t>
  </si>
  <si>
    <t>Received</t>
  </si>
  <si>
    <t>Received Total</t>
  </si>
  <si>
    <t>Payment total</t>
  </si>
  <si>
    <t>Payment</t>
  </si>
  <si>
    <t>0</t>
  </si>
  <si>
    <t>Date</t>
  </si>
  <si>
    <t>IBK</t>
  </si>
  <si>
    <t>077400255320001</t>
  </si>
  <si>
    <t>077400255320002</t>
  </si>
  <si>
    <t>LIBOR 3M + 1.5%</t>
  </si>
  <si>
    <t xml:space="preserve">Wisol Hà Nội </t>
  </si>
  <si>
    <t xml:space="preserve">Vsip BN </t>
  </si>
  <si>
    <t xml:space="preserve">SỔ QUỸ TIỀN MẶT </t>
  </si>
  <si>
    <t xml:space="preserve">Đvt: VND </t>
  </si>
  <si>
    <t>STT</t>
  </si>
  <si>
    <t xml:space="preserve">Ngày </t>
  </si>
  <si>
    <t xml:space="preserve">Diễn giải </t>
  </si>
  <si>
    <t xml:space="preserve">Thu </t>
  </si>
  <si>
    <t xml:space="preserve">Chi </t>
  </si>
  <si>
    <t xml:space="preserve">Tồn </t>
  </si>
  <si>
    <t xml:space="preserve"> </t>
  </si>
  <si>
    <t/>
  </si>
  <si>
    <t>PG BANK</t>
  </si>
  <si>
    <t>2167040083063</t>
  </si>
  <si>
    <t>DDA920123525</t>
  </si>
  <si>
    <t>Mã tham chiếu NH</t>
  </si>
  <si>
    <t>Nội dung</t>
  </si>
  <si>
    <t>Có</t>
  </si>
  <si>
    <t>Nợ</t>
  </si>
  <si>
    <t>Thời gian GD</t>
  </si>
  <si>
    <t>Số dư cuối ngày</t>
  </si>
  <si>
    <t>Trạng thái</t>
  </si>
  <si>
    <t>Loan of IBK</t>
  </si>
  <si>
    <t>WOORI</t>
  </si>
  <si>
    <t>비고</t>
    <phoneticPr fontId="0" type="noConversion"/>
  </si>
  <si>
    <t>가용자금합계</t>
    <phoneticPr fontId="10" type="noConversion"/>
  </si>
  <si>
    <t>회차</t>
    <phoneticPr fontId="10" type="noConversion"/>
  </si>
  <si>
    <t>상환예정일</t>
    <phoneticPr fontId="0" type="noConversion"/>
  </si>
  <si>
    <t>상환할금액</t>
    <phoneticPr fontId="0" type="noConversion"/>
  </si>
  <si>
    <t>04/24/2018 repayment loan 449,574.01 USD</t>
  </si>
  <si>
    <t>4. 정기예금 (VND)</t>
  </si>
  <si>
    <t>계좌번호</t>
    <phoneticPr fontId="10" type="noConversion"/>
  </si>
  <si>
    <t>Open date</t>
  </si>
  <si>
    <t>Maturity date</t>
  </si>
  <si>
    <t>Interest rate</t>
  </si>
  <si>
    <t>200-300-001385</t>
  </si>
  <si>
    <t>04.June 2019</t>
  </si>
  <si>
    <t>10.May 2021</t>
  </si>
  <si>
    <t xml:space="preserve">4.50% </t>
  </si>
  <si>
    <t>200-300-001-475</t>
  </si>
  <si>
    <t>04.July.2019</t>
  </si>
  <si>
    <t>18.July.2021</t>
  </si>
  <si>
    <t>5%</t>
  </si>
  <si>
    <t>회차</t>
    <phoneticPr fontId="0" type="noConversion"/>
  </si>
  <si>
    <t>Tổng phát sinh trong kỳ</t>
  </si>
  <si>
    <t>Account No</t>
  </si>
  <si>
    <t>Balance</t>
  </si>
  <si>
    <t>648102020380</t>
  </si>
  <si>
    <t>648102020396</t>
  </si>
  <si>
    <t>648103002775</t>
  </si>
  <si>
    <t>648106002614</t>
  </si>
  <si>
    <t xml:space="preserve">
Ngày giờ giao dịch</t>
  </si>
  <si>
    <t>Loại tiền</t>
  </si>
  <si>
    <t>Số tiền đã rút</t>
  </si>
  <si>
    <t>Số tiền đã nhận</t>
  </si>
  <si>
    <t>Số dư sau giao dịch</t>
  </si>
  <si>
    <t>Remark</t>
  </si>
  <si>
    <t>Credit</t>
  </si>
  <si>
    <t>Debit</t>
  </si>
  <si>
    <t>Rút séc từ VCB 554</t>
  </si>
  <si>
    <t xml:space="preserve">Chi tiền khen thưởng tháng 10.2019 cho CNv </t>
  </si>
  <si>
    <t>SDCK tháng 11/2019</t>
  </si>
  <si>
    <t>SDDK tháng 11/2019</t>
  </si>
  <si>
    <t xml:space="preserve"> [ My Account ]</t>
  </si>
  <si>
    <t>Nguyen Thi Hiệp</t>
  </si>
  <si>
    <t>Capitalization of Deposit Interest</t>
  </si>
  <si>
    <t>Sổ phụ tài khoản</t>
  </si>
  <si>
    <t>s</t>
  </si>
  <si>
    <t>2,109.51</t>
  </si>
  <si>
    <t>Outward Remittance Registry</t>
  </si>
  <si>
    <t>Outward Remit. Comm (Cust)</t>
  </si>
  <si>
    <t>Cable Charge(Overseas)</t>
  </si>
  <si>
    <t>TO WISOL CO.,LTD/KOREA</t>
  </si>
  <si>
    <t>Inward Remittance Registry</t>
  </si>
  <si>
    <t>구분</t>
    <phoneticPr fontId="10" type="noConversion"/>
  </si>
  <si>
    <t>차입일</t>
    <phoneticPr fontId="0" type="noConversion"/>
  </si>
  <si>
    <t>만기일</t>
    <phoneticPr fontId="0" type="noConversion"/>
  </si>
  <si>
    <t>차입한도</t>
    <phoneticPr fontId="0" type="noConversion"/>
  </si>
  <si>
    <t>차입금액</t>
    <phoneticPr fontId="0" type="noConversion"/>
  </si>
  <si>
    <t>잔여한도</t>
    <phoneticPr fontId="0" type="noConversion"/>
  </si>
  <si>
    <t>비고</t>
    <phoneticPr fontId="0" type="noConversion"/>
  </si>
  <si>
    <t>WISOL</t>
  </si>
  <si>
    <t>4.6%/ year</t>
  </si>
  <si>
    <t>LIBOR 3M + 0.95%</t>
  </si>
  <si>
    <t>합계</t>
    <phoneticPr fontId="10" type="noConversion"/>
  </si>
  <si>
    <t>9401 - 0013011471</t>
  </si>
  <si>
    <t>THU PHI QLTK TO CHUC-VND</t>
  </si>
  <si>
    <t>9702 - 0013011471</t>
  </si>
  <si>
    <t>INTEREST PAYMENT</t>
  </si>
  <si>
    <t>Fee</t>
  </si>
  <si>
    <t>Chuyển tiền đi</t>
  </si>
  <si>
    <t>Trân trọng cảm ơn quý khách đã sử dụng dịch vụ của Vietcombank!</t>
  </si>
  <si>
    <t>==========</t>
  </si>
  <si>
    <t>VIETCOMBANK - Chung niềm tin vững tương lai</t>
  </si>
  <si>
    <t>**********</t>
  </si>
  <si>
    <t>Postal address:</t>
  </si>
  <si>
    <t>Telex: (0805) 411504 VCB - VT</t>
  </si>
  <si>
    <t>198 TRAN QUANG KHAI AVENUE</t>
  </si>
  <si>
    <t>Swift: BFTV VNVX</t>
  </si>
  <si>
    <t>HANOI - VIETNAM</t>
  </si>
  <si>
    <t>Website: www.vietcombank.com.vn</t>
  </si>
  <si>
    <t>Contact center: 1900.54.54.13</t>
  </si>
  <si>
    <t>Lãi tiền gửi</t>
  </si>
  <si>
    <t>Jun 3, 2021</t>
  </si>
  <si>
    <t>Withdrawal</t>
  </si>
  <si>
    <t>Giao dịch phí</t>
  </si>
  <si>
    <t>CT TNHH HOSIDEN VIET NAM (BAC GIANG)</t>
  </si>
  <si>
    <t>SAMSUNG INDIA ELECTRONICS PRIVATE</t>
  </si>
  <si>
    <t>01.SEP.2021</t>
  </si>
  <si>
    <t>17.April.2023</t>
  </si>
  <si>
    <t xml:space="preserve">       (2021년  10월  01일)</t>
  </si>
  <si>
    <t>01.10.2021 10:34:59</t>
  </si>
  <si>
    <t>10,503,229.15</t>
  </si>
  <si>
    <t>30.09.2021 16:21:47</t>
  </si>
  <si>
    <t>17,078,720,000</t>
  </si>
  <si>
    <t>20,074,312,952</t>
  </si>
  <si>
    <t>TT TIEN NGUYEN LIEU</t>
  </si>
  <si>
    <t>30.09.2021 13:07:12</t>
  </si>
  <si>
    <t>99,018</t>
  </si>
  <si>
    <t>2,995,592,952</t>
  </si>
  <si>
    <t>WISOL TT BAO HIEM THANG 092021 CHO NGUOI VIET YN0086E</t>
  </si>
  <si>
    <t>1,089,195,470</t>
  </si>
  <si>
    <t>2,995,691,970</t>
  </si>
  <si>
    <t>BAO HIEM XA HOI THI XA TU SON</t>
  </si>
  <si>
    <t>18/09/2021</t>
  </si>
  <si>
    <t>30/09/2021</t>
  </si>
  <si>
    <t>49,000</t>
  </si>
  <si>
    <t>8,477,563,670</t>
  </si>
  <si>
    <t>719139106386/Cuc thue tinh Bac Ninh/TGUI:TNHAN:</t>
  </si>
  <si>
    <t>31,439,592</t>
  </si>
  <si>
    <t>8,477,612,670</t>
  </si>
  <si>
    <t>28/09/2021</t>
  </si>
  <si>
    <t>Tự động chuyển khoản</t>
  </si>
  <si>
    <t>30,499,484</t>
  </si>
  <si>
    <t>8,509,052,262</t>
  </si>
  <si>
    <t>700004150373/CONG TY TNHH WISOL HA NOI</t>
  </si>
  <si>
    <t>Oct 1, 2021</t>
  </si>
  <si>
    <t>Commission Withdrawal</t>
  </si>
  <si>
    <t>TAX_BF_INT : 13,200 TAX : 0 TAX_AF_INT : 13,200</t>
  </si>
  <si>
    <t xml:space="preserve"> [ Transaction History ] _x000D_
_x000D_
 Account No : 648103002775_x000D_
 Inquiry Period : 2021/08/24 ~ 2021/09/24                                                                           Sep 24, 2021 9:15:25 AM Standard</t>
  </si>
  <si>
    <t>Sep 23, 2021</t>
  </si>
  <si>
    <t>Sep 22, 2021</t>
  </si>
  <si>
    <t>Ngày thực hiện: 27/09/2021</t>
  </si>
  <si>
    <t>Từ: 28/08/2021 Đến: 28/09/2021</t>
  </si>
  <si>
    <r>
      <t>Ghi chú:</t>
    </r>
    <r>
      <rPr>
        <b/>
        <sz val="11"/>
        <color theme="1"/>
        <rFont val="Arial Unicode MS"/>
        <family val="2"/>
      </rPr>
      <t xml:space="preserve"> Sao kê này không thay cho các cam kết của Ngân hàng TMCP Ngoại thương về các nghĩa vụ của khách hàng được xác nhận với bên thứ ba./</t>
    </r>
  </si>
  <si>
    <t>100MFEE21273mWc8</t>
  </si>
  <si>
    <t>Thu phi dich vu SMS thang 09/2021 cua ma truy cap CTYWISOL</t>
  </si>
  <si>
    <t>30/09/2021 7:39:39 SA</t>
  </si>
  <si>
    <t>Từ ngày 01/09/2021 đến ngày 01/10/2021</t>
  </si>
  <si>
    <t>KEB 396</t>
  </si>
  <si>
    <t>KEB Hana bank</t>
  </si>
  <si>
    <t>WRB 517</t>
  </si>
  <si>
    <t>Receipt  interest in 09.2021</t>
  </si>
  <si>
    <t>Receipt money from Sale in 08.2021</t>
  </si>
  <si>
    <t xml:space="preserve"> Cetificate balance 30.09.2021 fee</t>
  </si>
  <si>
    <t>05/10/2021</t>
  </si>
  <si>
    <t>216FI23212780001</t>
  </si>
  <si>
    <t>THU PHI IN XAC NHAN SO DU DEN HET NGAY 30/09/2021 THEO YEU CAU CUA KH NGAY 05/10/2021</t>
  </si>
  <si>
    <t>05/10/2021 3:56:11 CH</t>
  </si>
  <si>
    <t>Ngày thực hiện: 06/10/2021</t>
  </si>
  <si>
    <t>Từ: 01/10/2021 Đến: 07/10/2021</t>
  </si>
  <si>
    <t>0006 - 00382</t>
  </si>
  <si>
    <t>THU PHI XAC NHAN SO DU TAI THOI DIEM 30.09.2021</t>
  </si>
  <si>
    <t>300,000</t>
  </si>
  <si>
    <t>8,476,987,670</t>
  </si>
  <si>
    <t>276,000</t>
  </si>
  <si>
    <t>8,477,287,670</t>
  </si>
  <si>
    <t>05.10.2021 15:44:30</t>
  </si>
  <si>
    <t>9.09</t>
  </si>
  <si>
    <t>15,306,224.30</t>
  </si>
  <si>
    <t>RFO30021002405</t>
  </si>
  <si>
    <t>100920123517</t>
  </si>
  <si>
    <t>05.10.2021 11:12:11</t>
  </si>
  <si>
    <t>1,465,448.00</t>
  </si>
  <si>
    <t>15,306,233.39</t>
  </si>
  <si>
    <t>CT TNHH SAMSUNG ELECTRONICS VIET NAM SAMSUNG ELECTRONICS VN CO.,LTD</t>
  </si>
  <si>
    <t>TT VNM10WN0GMNYN 0100232075PAYMENT FOR INVOICES PCE1910003 HPE191000Z HPE191001T DVC LA DNCXGD PHU</t>
  </si>
  <si>
    <t>05.10.2021 11:11:46</t>
  </si>
  <si>
    <t>3,337,556.24</t>
  </si>
  <si>
    <t>13,840,785.39</t>
  </si>
  <si>
    <t>SAMSUNG ELECTRONICS VIETNAM THAI NGUYEN COMPANY LIMITED   SEVT</t>
  </si>
  <si>
    <t>TT VNM10WN2KMNYN 0100232565PAYMENT FOR INVOICES T2E1910028 T2E1910029 DVC LA DNCXGD PHU HOP TT32</t>
  </si>
  <si>
    <t>06/10/2021</t>
  </si>
  <si>
    <t>100CTV1212790509</t>
  </si>
  <si>
    <t>Chuyen tien noi bo tu WR525 sang PG bank 100920123525 WISOL HA NOI LIMITED LIABILITY COMPANY 020005020000SO 26. DUONG SO 05, KCN DO THI VA DICH VU VSIP BAC NINH, P</t>
  </si>
  <si>
    <t>06/10/2021 3:42:14 CH</t>
  </si>
  <si>
    <t>Internet Banking</t>
  </si>
  <si>
    <t>5,661,250,000</t>
  </si>
  <si>
    <t>14,138,237,670</t>
  </si>
  <si>
    <t>CONG TY TNHH WISOL HA NOI/Internal transfer from USD to VND</t>
  </si>
  <si>
    <t>250,000.00</t>
  </si>
  <si>
    <t>1,212,729.41</t>
  </si>
  <si>
    <t>700004150373/CONG TY TNHH WISOL HA NOI/Internal transfer from USD to VND</t>
  </si>
  <si>
    <t>06.10.2021 11:48:03</t>
  </si>
  <si>
    <t>9,091</t>
  </si>
  <si>
    <t>19,992,572,770</t>
  </si>
  <si>
    <t>Wisol TT tien thue phong T9</t>
  </si>
  <si>
    <t>19,360,000</t>
  </si>
  <si>
    <t>19,992,581,861</t>
  </si>
  <si>
    <t>CONG TY TNHH HELLO BAC NINH</t>
  </si>
  <si>
    <t>06.10.2021 11:47:45</t>
  </si>
  <si>
    <t>20,011,941,861</t>
  </si>
  <si>
    <t>Chuyen tien noi bo tu WR525 sang PG bank</t>
  </si>
  <si>
    <t>27,650,000</t>
  </si>
  <si>
    <t>20,011,950,952</t>
  </si>
  <si>
    <t>Cong ty TNHH Wisol Ha Noi</t>
  </si>
  <si>
    <t>06.10.2021 11:39:53</t>
  </si>
  <si>
    <t>7,000</t>
  </si>
  <si>
    <t>20,039,600,952</t>
  </si>
  <si>
    <t>NAP_IB_SEND_FEE</t>
  </si>
  <si>
    <t>23,298,000</t>
  </si>
  <si>
    <t>20,039,607,952</t>
  </si>
  <si>
    <t>CONG TY TNHH TM &amp; DV QUOC TE TUAN THANH</t>
  </si>
  <si>
    <t>06.10.2021 11:39:21</t>
  </si>
  <si>
    <t>20,062,905,952</t>
  </si>
  <si>
    <t>Wisol TT tam ung truoc 10 phan tram HD 21092021HDKTWISOLHDH</t>
  </si>
  <si>
    <t>11,400,000</t>
  </si>
  <si>
    <t>20,062,912,952</t>
  </si>
  <si>
    <t>CTY TNHH TM VA SX HDH VN</t>
  </si>
  <si>
    <t>07/10/2021</t>
  </si>
  <si>
    <t>216GWCB21280GlLa</t>
  </si>
  <si>
    <t>MID:108P000036 (CHXD So 64) ST:970430******3944 MUA XD THE GHI NO POS PGB REF: 128000276673;</t>
  </si>
  <si>
    <t>07/10/2021 5:50:27 CH</t>
  </si>
  <si>
    <t>Giao dịch chuyển khoản</t>
  </si>
  <si>
    <t>42,016,200</t>
  </si>
  <si>
    <t>14,180,253,870</t>
  </si>
  <si>
    <t>CTY CP PHAT TRIEN MOI TRUONG BINH NGUYEN/Cty Binh Nguyen chuyen tien mua phecho cty Wisol</t>
  </si>
  <si>
    <t>08/10/2021</t>
  </si>
  <si>
    <t>216GWCB21281GoFv</t>
  </si>
  <si>
    <t>MID:107P000061 (CHXD SO 18) ST:970430******3333 MUA XD THE GHI NO POS PGB REF: 128100279955;</t>
  </si>
  <si>
    <t>08/10/2021 8:32:26 SA</t>
  </si>
  <si>
    <t>2,414,716,654</t>
  </si>
  <si>
    <t>719139672815/Cuc thue tinh Bac Ninh/TGUI:TNHAN:</t>
  </si>
  <si>
    <t>1,134,670,240</t>
  </si>
  <si>
    <t>2,414,830,121</t>
  </si>
  <si>
    <t>137,120,900</t>
  </si>
  <si>
    <t>3,549,500,361</t>
  </si>
  <si>
    <t>BAO HIEM XA HOI THI XA TU SON/BAO HIEM XA HOI THI XA TU SON CHI ODTS CHO DON VI CONG TY TNHH WISOL HA NOI DOT 2 T10 NGAY CHUYEN 8/10/2021</t>
  </si>
  <si>
    <t>2,100,000</t>
  </si>
  <si>
    <t>3,412,379,461</t>
  </si>
  <si>
    <t>350,000</t>
  </si>
  <si>
    <t>3,414,479,461</t>
  </si>
  <si>
    <t>430,000</t>
  </si>
  <si>
    <t>3,414,829,461</t>
  </si>
  <si>
    <t>3,415,259,461</t>
  </si>
  <si>
    <t>719139655036/CHI NHANH XANG DAU BAC NINH</t>
  </si>
  <si>
    <t>13,544,000</t>
  </si>
  <si>
    <t>3,415,272,461</t>
  </si>
  <si>
    <t>30,000,000</t>
  </si>
  <si>
    <t>3,428,816,461</t>
  </si>
  <si>
    <t>700003512385/CONG TY TNHH KE TOAN SEOU VIET NAM/Wisol TT phi tu van T6 den 12</t>
  </si>
  <si>
    <t>4,500,000</t>
  </si>
  <si>
    <t>3,458,816,461</t>
  </si>
  <si>
    <t>700008673314/NGUYEN VAN THANG/Wisol TT tien gui xe Q42021</t>
  </si>
  <si>
    <t>39,452,124</t>
  </si>
  <si>
    <t>3,463,316,461</t>
  </si>
  <si>
    <t>700012150546/PARK JUNG HOON/Pay expense</t>
  </si>
  <si>
    <t>14,452,500</t>
  </si>
  <si>
    <t>3,502,768,585</t>
  </si>
  <si>
    <t>750500100010/CONG TY TNHH SAN GON PHUONG HOANG/Wisol TT phi dich vu</t>
  </si>
  <si>
    <t>800,000</t>
  </si>
  <si>
    <t>3,517,221,085</t>
  </si>
  <si>
    <t>700005843487/NGUYEN VAN HOA/Wisol TT chi phi van chuyen dau</t>
  </si>
  <si>
    <t>34,000,000</t>
  </si>
  <si>
    <t>3,518,021,085</t>
  </si>
  <si>
    <t>700006143609/CONG TY TNHH NUBICOM VINA/Wisol TT chi phi thue may HD 241</t>
  </si>
  <si>
    <t>810,261,000</t>
  </si>
  <si>
    <t>3,552,021,085</t>
  </si>
  <si>
    <t>700002296131/CONG TY TNHH FOSECA VIET NAM/Wisol TT tien suat an T82021</t>
  </si>
  <si>
    <t>2,904,000</t>
  </si>
  <si>
    <t>4,362,282,085</t>
  </si>
  <si>
    <t>700010268301/CONG TY TNHH MAY VENDING HANOI/Wisol TT tien mua cafe HD 43</t>
  </si>
  <si>
    <t>3,150,000,000</t>
  </si>
  <si>
    <t>4,365,186,085</t>
  </si>
  <si>
    <t>700013793278/CONG TY TNHH GETECH VIET NAM/Wisol TT 60 phan tram con lai HDWSGET20210407</t>
  </si>
  <si>
    <t>58,210,000</t>
  </si>
  <si>
    <t>7,515,186,085</t>
  </si>
  <si>
    <t>13,288,200</t>
  </si>
  <si>
    <t>7,573,396,085</t>
  </si>
  <si>
    <t>113,311,200</t>
  </si>
  <si>
    <t>7,586,684,285</t>
  </si>
  <si>
    <t>700018732197/KIM SUNGWON/TT luong T09/2021</t>
  </si>
  <si>
    <t>6,480,258,385</t>
  </si>
  <si>
    <t>7,699,995,485</t>
  </si>
  <si>
    <t>10,345.00</t>
  </si>
  <si>
    <t>1,202,384.41</t>
  </si>
  <si>
    <t>700005050988/CONG TY TNHH WISOL HA NOI</t>
  </si>
  <si>
    <t>08.10.2021 15:16:48</t>
  </si>
  <si>
    <t>17,993,695,938</t>
  </si>
  <si>
    <t>Wisol TT tien thue may in HD 0000855</t>
  </si>
  <si>
    <t>17,993,705,029</t>
  </si>
  <si>
    <t>CHI NHANH HA NOI CONG TY TNHH LOTTE RENTAL ( VIET NAM)</t>
  </si>
  <si>
    <t>08.10.2021 15:16:43</t>
  </si>
  <si>
    <t>17,999,060,029</t>
  </si>
  <si>
    <t>Wisol TT tien phi  dich vu</t>
  </si>
  <si>
    <t>17,999,071,401</t>
  </si>
  <si>
    <t>CONG TY TNHH THUONG MAI IMMANUEL</t>
  </si>
  <si>
    <t>08.10.2021 15:16:40</t>
  </si>
  <si>
    <t>18,124,163,401</t>
  </si>
  <si>
    <t>Wisol TT tien bao ve T82021</t>
  </si>
  <si>
    <t>18,124,172,492</t>
  </si>
  <si>
    <t>CONG TY CO PHAN DICH VU BAO VE TRUONG THANH TISTCO</t>
  </si>
  <si>
    <t>08.10.2021 15:16:36</t>
  </si>
  <si>
    <t>18,164,233,782</t>
  </si>
  <si>
    <t>Wisol TT tien dien tu 2108 den 0210 cho 2 nha may</t>
  </si>
  <si>
    <t>18,164,382,335</t>
  </si>
  <si>
    <t>DIEN LUC TIEN DU</t>
  </si>
  <si>
    <t>08.10.2021 15:16:31</t>
  </si>
  <si>
    <t>19,798,461,399</t>
  </si>
  <si>
    <t>Wisol TT tien trang in HD 10104</t>
  </si>
  <si>
    <t>19,798,470,490</t>
  </si>
  <si>
    <t>CONG TY TNHH FUJIFILM BUSINESS INNOVATION VIET NAM - CHI NHANH HA NOI</t>
  </si>
  <si>
    <t>08.10.2021 15:15:19</t>
  </si>
  <si>
    <t>19,802,590,970</t>
  </si>
  <si>
    <t>Wisol TT phi dich vu ve sinh T8</t>
  </si>
  <si>
    <t>19,802,597,970</t>
  </si>
  <si>
    <t>CTY TNHH TM VA DV D&amp;Q</t>
  </si>
  <si>
    <t>08.10.2021 15:15:07</t>
  </si>
  <si>
    <t>19,861,097,970</t>
  </si>
  <si>
    <t>Wisol TT phi thu gom xu ly rac T8</t>
  </si>
  <si>
    <t>19,861,104,970</t>
  </si>
  <si>
    <t>CONG TY CO PHAN MOI TRUONG THUAN THANH</t>
  </si>
  <si>
    <t>08.10.2021 15:14:56</t>
  </si>
  <si>
    <t>19,962,491,770</t>
  </si>
  <si>
    <t>Wisol TT chi phi thue xe</t>
  </si>
  <si>
    <t>19,962,498,770</t>
  </si>
  <si>
    <t>CT TNHH TM VA DV DU LICH MINH NGAT</t>
  </si>
  <si>
    <t>08.10.2021 15:14:46</t>
  </si>
  <si>
    <t>19,965,908,770</t>
  </si>
  <si>
    <t>Wisol TT tien thue khach san</t>
  </si>
  <si>
    <t>19,965,915,770</t>
  </si>
  <si>
    <t>CONG TY TNHH TM VA DICH VU GREEN BEAN</t>
  </si>
  <si>
    <t>08.10.2021 15:14:01</t>
  </si>
  <si>
    <t>19,969,765,770</t>
  </si>
  <si>
    <t>Wisol TT 20 phan tram HD 21092021HDKTWISOLHDH</t>
  </si>
  <si>
    <t>19,969,772,770</t>
  </si>
  <si>
    <t>08.10.2021 15:30:44</t>
  </si>
  <si>
    <t>15,292,470.15</t>
  </si>
  <si>
    <t>Remittance Fee</t>
  </si>
  <si>
    <t>Wisol pay salary in Sep 2021</t>
  </si>
  <si>
    <t>3,759.00</t>
  </si>
  <si>
    <t>15,292,518.33</t>
  </si>
  <si>
    <t>SEOK GIL CHOI</t>
  </si>
  <si>
    <t>08.10.2021 15:27:16</t>
  </si>
  <si>
    <t>15,296,277.33</t>
  </si>
  <si>
    <t>5,024.00</t>
  </si>
  <si>
    <t>15,296,325.51</t>
  </si>
  <si>
    <t>KIHO KIM</t>
  </si>
  <si>
    <t>08.10.2021 11:38:52</t>
  </si>
  <si>
    <t>15,301,349.51</t>
  </si>
  <si>
    <t>DOMESTIC TRANSFER FEE 08.10.2021</t>
  </si>
  <si>
    <t>08.10.2021 11:36:45</t>
  </si>
  <si>
    <t>15,301,354.96</t>
  </si>
  <si>
    <t>NITTO DENKO TAPE MATERIAL(VIETNAM)., LTD</t>
  </si>
  <si>
    <t>PMT FOR BUYING MATERIALS IN AUG 2021. DVCT LA DN CHE XUAT-TTPH-TT32</t>
  </si>
  <si>
    <t>Cập nhật ngày báo cáo</t>
  </si>
  <si>
    <t xml:space="preserve">       (2021년  11월  01일)</t>
  </si>
  <si>
    <t>700004150373</t>
  </si>
  <si>
    <t>0351000888554</t>
  </si>
  <si>
    <t>100920123525</t>
  </si>
  <si>
    <t>IN</t>
  </si>
  <si>
    <t>OUT</t>
  </si>
  <si>
    <t>Cho nhập = tay tỉ giá quy đổi</t>
  </si>
  <si>
    <t>= phát sinh bên có (credit)tk775 ở KEB</t>
  </si>
  <si>
    <t>= phát sinh bên nợ (debit)tk775 ở KEB</t>
  </si>
  <si>
    <t>= phát sinh bên có (credit)tk396 ở KEB</t>
  </si>
  <si>
    <t>= phát sinh bên nợ (debit)tk396 ở KEB</t>
  </si>
  <si>
    <t>= phát sinh bên có (credit)tk373 ở SHB</t>
  </si>
  <si>
    <t>= phát sinh bên nợ (debit)tk373 ở SHB</t>
  </si>
  <si>
    <t>= phát sinh bên có (credit)tk554 ở vietcombank</t>
  </si>
  <si>
    <t>= phát sinh bên có (debit)tk554 ở vietcombank</t>
  </si>
  <si>
    <t>cho ô nhập bằng tay (vì tk này không có internetbanking)</t>
  </si>
  <si>
    <t>= phát sinh bên có (credit)tk PG bank</t>
  </si>
  <si>
    <t>= phát sinh bên nợ (debit)tk PG bank</t>
  </si>
  <si>
    <t>= phát sinh bên có (credit )tk525 ở Woori bank</t>
  </si>
  <si>
    <t>= phát sinh bên nợ (debit )tk525 ở Woori bank</t>
  </si>
  <si>
    <t>= Beg+in -out</t>
  </si>
  <si>
    <t>Lấy số dư hôm trước chuyển sang</t>
  </si>
  <si>
    <t>100920123533</t>
  </si>
  <si>
    <t>700004150398</t>
  </si>
  <si>
    <t>700005050988</t>
  </si>
  <si>
    <t>= phát sinh bên có (credit)tk380 ở KEB</t>
  </si>
  <si>
    <t>= phát sinh bên nợ (debit)tk380 ở KEB</t>
  </si>
  <si>
    <t>= phát sinh bên có (credit) tk398 ở Shinhan</t>
  </si>
  <si>
    <t>= phát sinh bên nợ (debit) tk398 ở Shinhan</t>
  </si>
  <si>
    <t>= phát sinh bên có (credit) tk988 ở Shinhan</t>
  </si>
  <si>
    <t>= phát sinh bên nợ (debit) tk988 ở Shinhan</t>
  </si>
  <si>
    <t>= phát sinh bên có (credit) tk533 ở  Woori bank</t>
  </si>
  <si>
    <t>= phát sinh bên có (debit) tk533 ở  Woori bank</t>
  </si>
  <si>
    <t>= phát sinh bên có (credit) tk517 ở  Woori bank</t>
  </si>
  <si>
    <t>= phát sinh bên có (debit) tk517 ở  Woori bank</t>
  </si>
  <si>
    <t>nhập bằng tay</t>
  </si>
  <si>
    <t>4. 정기예금 (VND) - Nhập bằng tay</t>
  </si>
  <si>
    <t>Tên ngân hàng</t>
  </si>
  <si>
    <t>Số tài khoản</t>
  </si>
  <si>
    <t>OUT: Số tiền chi ra hàng ngày</t>
  </si>
  <si>
    <t>IN: số tiền nhận về hàng ngày</t>
  </si>
  <si>
    <t xml:space="preserve">Mục đích báo cáo: Báo cáo số tiền thu chi hàng ngày và số dư </t>
  </si>
  <si>
    <t>700005050398</t>
  </si>
  <si>
    <t xml:space="preserve"> [ Transaction History ] 
 Account No : 648102020380
 Inquiry Period : 2021/05/21 ~ 2021/06/04                                                                           Jun 4, 2021 8:08:18 AM Standard</t>
  </si>
  <si>
    <t xml:space="preserve"> [ Transaction History ] 
 Account No : 648102020396
 Inquiry Period : 2021/09/25 ~ 2021/10/02                                                                           Oct 2, 2021 8:09:55 AM Standard</t>
  </si>
  <si>
    <t>1. 현금 현황- Tiền mặt</t>
  </si>
  <si>
    <t>2. 보통예금 현황 Tiền gửi ngân hàng (VND)</t>
  </si>
  <si>
    <t>3. 외화보통예금 현황 Tiền gửi ngân hàng (＄)</t>
  </si>
  <si>
    <t>Account</t>
  </si>
  <si>
    <t>Total</t>
  </si>
  <si>
    <t>Due date</t>
  </si>
  <si>
    <t>Open</t>
  </si>
  <si>
    <t>Banker</t>
  </si>
  <si>
    <t>Limited</t>
  </si>
  <si>
    <t>Loan amount</t>
  </si>
  <si>
    <t>Note</t>
  </si>
  <si>
    <t>Remain limited</t>
  </si>
  <si>
    <t>5 .Received and payment Detail as follow: (nhập bằng tay)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</si>
</sst>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[$¥-411]* #,##0.00_-;\-[$¥-411]* #,##0.00_-;_-[$¥-411]* &quot;-&quot;??_-;_-@_-"/>
    <numFmt numFmtId="166" formatCode="_-[$$-409]* #,##0.00_ ;_-[$$-409]* \-#,##0.00\ ;_-[$$-409]* &quot;-&quot;??_ ;_-@_ "/>
    <numFmt numFmtId="167" formatCode="_-&quot;₩&quot;* #,##0_-;\-&quot;₩&quot;* #,##0_-;_-&quot;₩&quot;* &quot;-&quot;_-;_-@_-"/>
    <numFmt numFmtId="168" formatCode="\$#,##0.00"/>
    <numFmt numFmtId="169" formatCode="\$#,##0.00;[Red]\-\$#,##0.00"/>
    <numFmt numFmtId="170" formatCode="_-* #,##0.00_-;\-* #,##0.00_-;_-* &quot;-&quot;_-;_-@_-"/>
    <numFmt numFmtId="171" formatCode="_(&quot;$&quot;* #,##0.00_);_(&quot;$&quot;* \(#,##0.00\);_(&quot;$&quot;* &quot;-&quot;_);_(@_)"/>
    <numFmt numFmtId="172" formatCode="_(* #,##0_);_(* \(#,##0\);_(* &quot;-&quot;??_);_(@_)"/>
    <numFmt numFmtId="173" formatCode="[$-409]d\-mmm;@"/>
    <numFmt numFmtId="174" formatCode="###,##0.00"/>
    <numFmt numFmtId="175" formatCode="###,##0"/>
    <numFmt numFmtId="176" formatCode="[$-1010000]d/m/yyyy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Arial"/>
      <family val="2"/>
    </font>
    <font>
      <sz val="10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11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10"/>
      <name val="Arial"/>
      <family val="2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0"/>
      <color rgb="FFFF0000"/>
      <name val="맑은 고딕"/>
      <family val="3"/>
      <charset val="129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Arial Unicode MS"/>
      <family val="2"/>
    </font>
    <font>
      <sz val="10"/>
      <name val="맑은 고딕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Unicode MS"/>
      <family val="2"/>
    </font>
    <font>
      <b/>
      <i/>
      <sz val="13"/>
      <color theme="1"/>
      <name val="Arial Unicode MS"/>
      <family val="2"/>
    </font>
    <font>
      <b/>
      <sz val="13"/>
      <color theme="1"/>
      <name val="Arial Unicode MS"/>
      <family val="2"/>
    </font>
    <font>
      <b/>
      <u/>
      <sz val="11"/>
      <color theme="1"/>
      <name val="Arial Unicode MS"/>
      <family val="2"/>
    </font>
  </fonts>
  <fills count="4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9F3F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41" fontId="1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0" fontId="5" fillId="0" borderId="0"/>
    <xf numFmtId="42" fontId="15" fillId="0" borderId="0" applyFont="0" applyFill="0" applyBorder="0" applyAlignment="0" applyProtection="0"/>
    <xf numFmtId="0" fontId="4" fillId="0" borderId="0">
      <alignment vertical="center"/>
    </xf>
    <xf numFmtId="0" fontId="15" fillId="0" borderId="0"/>
    <xf numFmtId="43" fontId="1" fillId="0" borderId="0" applyFont="0" applyFill="0" applyBorder="0" applyAlignment="0" applyProtection="0"/>
    <xf numFmtId="0" fontId="15" fillId="0" borderId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26" applyNumberFormat="0" applyAlignment="0" applyProtection="0"/>
    <xf numFmtId="0" fontId="30" fillId="12" borderId="27" applyNumberFormat="0" applyAlignment="0" applyProtection="0"/>
    <xf numFmtId="0" fontId="31" fillId="12" borderId="26" applyNumberFormat="0" applyAlignment="0" applyProtection="0"/>
    <xf numFmtId="0" fontId="32" fillId="0" borderId="28" applyNumberFormat="0" applyFill="0" applyAlignment="0" applyProtection="0"/>
    <xf numFmtId="0" fontId="33" fillId="13" borderId="29" applyNumberFormat="0" applyAlignment="0" applyProtection="0"/>
    <xf numFmtId="0" fontId="34" fillId="0" borderId="0" applyNumberFormat="0" applyFill="0" applyBorder="0" applyAlignment="0" applyProtection="0"/>
    <xf numFmtId="0" fontId="1" fillId="14" borderId="30" applyNumberFormat="0" applyFont="0" applyAlignment="0" applyProtection="0"/>
    <xf numFmtId="0" fontId="35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6" fillId="38" borderId="0" applyNumberFormat="0" applyBorder="0" applyAlignment="0" applyProtection="0"/>
    <xf numFmtId="0" fontId="37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2" fillId="0" borderId="0">
      <alignment vertical="center"/>
    </xf>
    <xf numFmtId="0" fontId="15" fillId="0" borderId="0"/>
    <xf numFmtId="0" fontId="55" fillId="0" borderId="0" applyNumberFormat="0" applyFill="0" applyBorder="0" applyAlignment="0" applyProtection="0"/>
  </cellStyleXfs>
  <cellXfs count="523">
    <xf numFmtId="0" fontId="0" fillId="0" borderId="0" xfId="0"/>
    <xf numFmtId="0" fontId="3" fillId="0" borderId="0" xfId="2" applyFont="1">
      <alignment vertical="center"/>
    </xf>
    <xf numFmtId="164" fontId="3" fillId="0" borderId="0" xfId="3" applyFont="1">
      <alignment vertical="center"/>
    </xf>
    <xf numFmtId="0" fontId="7" fillId="0" borderId="0" xfId="5" applyFont="1" applyFill="1" applyAlignment="1">
      <alignment vertical="center"/>
    </xf>
    <xf numFmtId="0" fontId="8" fillId="0" borderId="0" xfId="5" applyFont="1" applyFill="1" applyAlignment="1">
      <alignment horizontal="center" vertical="center"/>
    </xf>
    <xf numFmtId="164" fontId="8" fillId="0" borderId="0" xfId="3" applyFont="1" applyFill="1" applyBorder="1" applyAlignment="1">
      <alignment horizontal="center" vertical="center"/>
    </xf>
    <xf numFmtId="164" fontId="9" fillId="0" borderId="0" xfId="3" applyFont="1" applyFill="1" applyBorder="1" applyAlignment="1">
      <alignment horizontal="centerContinuous" vertical="center"/>
    </xf>
    <xf numFmtId="0" fontId="7" fillId="0" borderId="0" xfId="5" applyFont="1" applyFill="1" applyBorder="1" applyAlignment="1">
      <alignment horizontal="centerContinuous" vertical="center"/>
    </xf>
    <xf numFmtId="0" fontId="7" fillId="0" borderId="0" xfId="5" applyFont="1" applyFill="1" applyAlignment="1">
      <alignment horizontal="center" vertical="center"/>
    </xf>
    <xf numFmtId="0" fontId="3" fillId="0" borderId="0" xfId="5" applyFont="1" applyFill="1" applyAlignment="1">
      <alignment vertical="center"/>
    </xf>
    <xf numFmtId="0" fontId="3" fillId="0" borderId="0" xfId="2" applyFont="1" applyAlignment="1">
      <alignment vertical="center"/>
    </xf>
    <xf numFmtId="164" fontId="10" fillId="0" borderId="1" xfId="3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Continuous" vertical="center"/>
    </xf>
    <xf numFmtId="164" fontId="2" fillId="0" borderId="0" xfId="4" applyFont="1">
      <alignment vertical="center"/>
    </xf>
    <xf numFmtId="0" fontId="2" fillId="0" borderId="0" xfId="2">
      <alignment vertical="center"/>
    </xf>
    <xf numFmtId="0" fontId="3" fillId="0" borderId="0" xfId="5" applyFont="1" applyFill="1" applyAlignment="1">
      <alignment horizontal="center" vertical="center"/>
    </xf>
    <xf numFmtId="0" fontId="7" fillId="0" borderId="0" xfId="5" applyFont="1" applyFill="1" applyAlignment="1">
      <alignment horizontal="centerContinuous" vertical="center"/>
    </xf>
    <xf numFmtId="0" fontId="3" fillId="0" borderId="0" xfId="5" applyFont="1" applyFill="1" applyAlignment="1">
      <alignment horizontal="centerContinuous"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38" fontId="12" fillId="0" borderId="0" xfId="2" applyNumberFormat="1" applyFont="1" applyBorder="1" applyAlignment="1">
      <alignment vertical="center"/>
    </xf>
    <xf numFmtId="164" fontId="12" fillId="0" borderId="0" xfId="3" applyFont="1" applyBorder="1" applyAlignment="1">
      <alignment horizontal="right" vertical="center"/>
    </xf>
    <xf numFmtId="164" fontId="11" fillId="0" borderId="0" xfId="3" applyFont="1" applyFill="1" applyBorder="1" applyAlignment="1">
      <alignment vertical="center"/>
    </xf>
    <xf numFmtId="0" fontId="12" fillId="0" borderId="0" xfId="2" applyFont="1" applyAlignment="1">
      <alignment horizontal="right"/>
    </xf>
    <xf numFmtId="0" fontId="12" fillId="0" borderId="2" xfId="2" applyFont="1" applyBorder="1" applyAlignment="1">
      <alignment horizontal="center" vertical="center"/>
    </xf>
    <xf numFmtId="164" fontId="12" fillId="0" borderId="2" xfId="3" applyFont="1" applyBorder="1" applyAlignment="1">
      <alignment horizontal="center" vertical="center"/>
    </xf>
    <xf numFmtId="0" fontId="12" fillId="0" borderId="2" xfId="2" applyFont="1" applyBorder="1" applyAlignment="1">
      <alignment horizontal="centerContinuous" vertical="center"/>
    </xf>
    <xf numFmtId="0" fontId="12" fillId="0" borderId="5" xfId="3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" xfId="3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6" fontId="12" fillId="0" borderId="1" xfId="2" applyNumberFormat="1" applyFont="1" applyBorder="1" applyAlignment="1">
      <alignment horizontal="center" vertical="center"/>
    </xf>
    <xf numFmtId="164" fontId="12" fillId="0" borderId="0" xfId="3" applyFont="1" applyBorder="1" applyAlignment="1">
      <alignment vertical="center"/>
    </xf>
    <xf numFmtId="164" fontId="12" fillId="3" borderId="0" xfId="3" applyFont="1" applyFill="1" applyBorder="1" applyAlignment="1">
      <alignment vertical="center"/>
    </xf>
    <xf numFmtId="0" fontId="11" fillId="0" borderId="0" xfId="2" applyFont="1">
      <alignment vertical="center"/>
    </xf>
    <xf numFmtId="167" fontId="12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164" fontId="12" fillId="0" borderId="9" xfId="3" applyFont="1" applyBorder="1" applyAlignment="1">
      <alignment horizontal="center" vertical="center"/>
    </xf>
    <xf numFmtId="0" fontId="12" fillId="0" borderId="9" xfId="2" applyFont="1" applyBorder="1" applyAlignment="1">
      <alignment horizontal="centerContinuous" vertical="center"/>
    </xf>
    <xf numFmtId="0" fontId="12" fillId="0" borderId="3" xfId="2" applyFont="1" applyBorder="1" applyAlignment="1">
      <alignment horizontal="center" vertical="center" shrinkToFit="1"/>
    </xf>
    <xf numFmtId="0" fontId="12" fillId="0" borderId="1" xfId="2" applyFont="1" applyBorder="1" applyAlignment="1">
      <alignment horizontal="center" vertical="center" shrinkToFit="1"/>
    </xf>
    <xf numFmtId="164" fontId="12" fillId="3" borderId="2" xfId="3" applyFont="1" applyFill="1" applyBorder="1" applyAlignment="1">
      <alignment horizontal="right" vertical="center" shrinkToFit="1"/>
    </xf>
    <xf numFmtId="0" fontId="12" fillId="0" borderId="11" xfId="2" applyFont="1" applyBorder="1" applyAlignment="1">
      <alignment horizontal="center" vertical="center" shrinkToFit="1"/>
    </xf>
    <xf numFmtId="168" fontId="12" fillId="0" borderId="1" xfId="2" applyNumberFormat="1" applyFont="1" applyBorder="1" applyAlignment="1">
      <alignment horizontal="center" vertical="center"/>
    </xf>
    <xf numFmtId="164" fontId="12" fillId="0" borderId="0" xfId="3" applyFont="1" applyFill="1" applyBorder="1" applyAlignment="1">
      <alignment vertical="center" shrinkToFit="1"/>
    </xf>
    <xf numFmtId="38" fontId="12" fillId="0" borderId="0" xfId="2" applyNumberFormat="1" applyFont="1" applyFill="1" applyBorder="1" applyAlignment="1">
      <alignment vertical="center" shrinkToFit="1"/>
    </xf>
    <xf numFmtId="38" fontId="12" fillId="0" borderId="1" xfId="2" applyNumberFormat="1" applyFont="1" applyBorder="1" applyAlignment="1">
      <alignment horizontal="center" vertical="center"/>
    </xf>
    <xf numFmtId="164" fontId="12" fillId="0" borderId="8" xfId="3" applyFont="1" applyBorder="1" applyAlignment="1">
      <alignment horizontal="center" vertical="center"/>
    </xf>
    <xf numFmtId="164" fontId="12" fillId="0" borderId="8" xfId="3" applyFont="1" applyFill="1" applyBorder="1" applyAlignment="1">
      <alignment horizontal="center" vertical="center" shrinkToFit="1"/>
    </xf>
    <xf numFmtId="0" fontId="16" fillId="0" borderId="15" xfId="7" applyFont="1" applyBorder="1" applyAlignment="1">
      <alignment horizontal="center" vertical="center" shrinkToFit="1"/>
    </xf>
    <xf numFmtId="0" fontId="16" fillId="0" borderId="15" xfId="7" applyFont="1" applyBorder="1" applyAlignment="1">
      <alignment horizontal="center" vertical="center"/>
    </xf>
    <xf numFmtId="164" fontId="12" fillId="0" borderId="18" xfId="3" applyNumberFormat="1" applyFont="1" applyFill="1" applyBorder="1" applyAlignment="1">
      <alignment vertical="center" shrinkToFit="1"/>
    </xf>
    <xf numFmtId="170" fontId="12" fillId="0" borderId="4" xfId="3" applyNumberFormat="1" applyFont="1" applyFill="1" applyBorder="1" applyAlignment="1">
      <alignment vertical="center" shrinkToFit="1"/>
    </xf>
    <xf numFmtId="170" fontId="12" fillId="0" borderId="11" xfId="3" applyNumberFormat="1" applyFont="1" applyFill="1" applyBorder="1" applyAlignment="1">
      <alignment vertical="center" shrinkToFit="1"/>
    </xf>
    <xf numFmtId="170" fontId="12" fillId="0" borderId="19" xfId="3" applyNumberFormat="1" applyFont="1" applyFill="1" applyBorder="1" applyAlignment="1">
      <alignment vertical="center" shrinkToFit="1"/>
    </xf>
    <xf numFmtId="170" fontId="12" fillId="0" borderId="3" xfId="3" applyNumberFormat="1" applyFont="1" applyFill="1" applyBorder="1" applyAlignment="1">
      <alignment vertical="center" shrinkToFit="1"/>
    </xf>
    <xf numFmtId="164" fontId="13" fillId="0" borderId="0" xfId="4" applyFont="1">
      <alignment vertical="center"/>
    </xf>
    <xf numFmtId="169" fontId="12" fillId="0" borderId="1" xfId="2" applyNumberFormat="1" applyFont="1" applyBorder="1" applyAlignment="1">
      <alignment horizontal="center" vertical="center"/>
    </xf>
    <xf numFmtId="169" fontId="12" fillId="0" borderId="8" xfId="2" applyNumberFormat="1" applyFont="1" applyBorder="1" applyAlignment="1">
      <alignment horizontal="center" vertical="center"/>
    </xf>
    <xf numFmtId="170" fontId="12" fillId="0" borderId="0" xfId="3" applyNumberFormat="1" applyFont="1" applyBorder="1" applyAlignment="1">
      <alignment vertical="center"/>
    </xf>
    <xf numFmtId="170" fontId="12" fillId="3" borderId="0" xfId="3" applyNumberFormat="1" applyFont="1" applyFill="1" applyBorder="1" applyAlignment="1">
      <alignment vertical="center" shrinkToFit="1"/>
    </xf>
    <xf numFmtId="169" fontId="12" fillId="0" borderId="0" xfId="2" applyNumberFormat="1" applyFont="1" applyBorder="1" applyAlignment="1">
      <alignment horizontal="center" vertical="center"/>
    </xf>
    <xf numFmtId="0" fontId="19" fillId="0" borderId="0" xfId="0" applyFont="1"/>
    <xf numFmtId="0" fontId="3" fillId="3" borderId="0" xfId="2" applyFont="1" applyFill="1">
      <alignment vertical="center"/>
    </xf>
    <xf numFmtId="164" fontId="3" fillId="3" borderId="0" xfId="3" applyFont="1" applyFill="1">
      <alignment vertical="center"/>
    </xf>
    <xf numFmtId="164" fontId="3" fillId="3" borderId="0" xfId="4" applyFont="1" applyFill="1">
      <alignment vertical="center"/>
    </xf>
    <xf numFmtId="164" fontId="7" fillId="3" borderId="0" xfId="4" applyFont="1" applyFill="1" applyAlignment="1">
      <alignment vertical="center"/>
    </xf>
    <xf numFmtId="0" fontId="7" fillId="3" borderId="0" xfId="5" applyFont="1" applyFill="1" applyAlignment="1">
      <alignment vertical="center"/>
    </xf>
    <xf numFmtId="0" fontId="8" fillId="3" borderId="0" xfId="5" applyFont="1" applyFill="1" applyAlignment="1">
      <alignment horizontal="center" vertical="center"/>
    </xf>
    <xf numFmtId="164" fontId="8" fillId="3" borderId="0" xfId="3" applyFont="1" applyFill="1" applyBorder="1" applyAlignment="1">
      <alignment horizontal="center" vertical="center"/>
    </xf>
    <xf numFmtId="164" fontId="9" fillId="3" borderId="0" xfId="3" applyFont="1" applyFill="1" applyBorder="1" applyAlignment="1">
      <alignment horizontal="centerContinuous" vertical="center"/>
    </xf>
    <xf numFmtId="0" fontId="7" fillId="3" borderId="0" xfId="5" applyFont="1" applyFill="1" applyBorder="1" applyAlignment="1">
      <alignment horizontal="centerContinuous" vertical="center"/>
    </xf>
    <xf numFmtId="0" fontId="3" fillId="3" borderId="0" xfId="5" applyFont="1" applyFill="1" applyAlignment="1">
      <alignment vertical="center"/>
    </xf>
    <xf numFmtId="0" fontId="3" fillId="3" borderId="0" xfId="2" applyFont="1" applyFill="1" applyAlignment="1">
      <alignment vertical="center"/>
    </xf>
    <xf numFmtId="164" fontId="10" fillId="3" borderId="1" xfId="3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Continuous" vertical="center"/>
    </xf>
    <xf numFmtId="164" fontId="2" fillId="3" borderId="0" xfId="4" applyFont="1" applyFill="1">
      <alignment vertical="center"/>
    </xf>
    <xf numFmtId="0" fontId="2" fillId="3" borderId="0" xfId="2" applyFill="1">
      <alignment vertical="center"/>
    </xf>
    <xf numFmtId="0" fontId="3" fillId="3" borderId="0" xfId="5" applyFont="1" applyFill="1" applyAlignment="1">
      <alignment horizontal="center" vertical="center"/>
    </xf>
    <xf numFmtId="0" fontId="7" fillId="3" borderId="0" xfId="5" applyFont="1" applyFill="1" applyAlignment="1">
      <alignment horizontal="centerContinuous" vertical="center"/>
    </xf>
    <xf numFmtId="0" fontId="3" fillId="3" borderId="0" xfId="5" applyFont="1" applyFill="1" applyAlignment="1">
      <alignment horizontal="centerContinuous" vertical="center"/>
    </xf>
    <xf numFmtId="0" fontId="11" fillId="3" borderId="0" xfId="2" applyFont="1" applyFill="1" applyAlignment="1">
      <alignment horizontal="left" vertical="center"/>
    </xf>
    <xf numFmtId="0" fontId="12" fillId="3" borderId="0" xfId="2" applyFont="1" applyFill="1" applyBorder="1" applyAlignment="1">
      <alignment horizontal="center" vertical="center"/>
    </xf>
    <xf numFmtId="38" fontId="12" fillId="3" borderId="0" xfId="2" applyNumberFormat="1" applyFont="1" applyFill="1" applyBorder="1" applyAlignment="1">
      <alignment vertical="center"/>
    </xf>
    <xf numFmtId="164" fontId="12" fillId="3" borderId="0" xfId="3" applyFont="1" applyFill="1" applyBorder="1" applyAlignment="1">
      <alignment horizontal="right" vertical="center"/>
    </xf>
    <xf numFmtId="164" fontId="11" fillId="3" borderId="0" xfId="3" applyFont="1" applyFill="1" applyBorder="1" applyAlignment="1">
      <alignment vertical="center"/>
    </xf>
    <xf numFmtId="0" fontId="12" fillId="3" borderId="0" xfId="2" applyFont="1" applyFill="1" applyAlignment="1">
      <alignment horizontal="right"/>
    </xf>
    <xf numFmtId="164" fontId="12" fillId="3" borderId="2" xfId="3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Continuous" vertical="center"/>
    </xf>
    <xf numFmtId="0" fontId="12" fillId="3" borderId="5" xfId="3" applyNumberFormat="1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12" fillId="3" borderId="1" xfId="3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165" fontId="12" fillId="3" borderId="1" xfId="2" applyNumberFormat="1" applyFont="1" applyFill="1" applyBorder="1" applyAlignment="1">
      <alignment horizontal="center" vertical="center"/>
    </xf>
    <xf numFmtId="166" fontId="12" fillId="3" borderId="1" xfId="2" applyNumberFormat="1" applyFont="1" applyFill="1" applyBorder="1" applyAlignment="1">
      <alignment horizontal="center" vertical="center"/>
    </xf>
    <xf numFmtId="0" fontId="11" fillId="3" borderId="0" xfId="2" applyFont="1" applyFill="1">
      <alignment vertical="center"/>
    </xf>
    <xf numFmtId="167" fontId="12" fillId="3" borderId="9" xfId="2" applyNumberFormat="1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164" fontId="12" fillId="3" borderId="9" xfId="3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Continuous" vertical="center"/>
    </xf>
    <xf numFmtId="0" fontId="12" fillId="3" borderId="3" xfId="2" applyFont="1" applyFill="1" applyBorder="1" applyAlignment="1">
      <alignment horizontal="center" vertical="center" shrinkToFit="1"/>
    </xf>
    <xf numFmtId="164" fontId="13" fillId="3" borderId="0" xfId="4" applyFont="1" applyFill="1">
      <alignment vertical="center"/>
    </xf>
    <xf numFmtId="164" fontId="14" fillId="3" borderId="0" xfId="2" applyNumberFormat="1" applyFont="1" applyFill="1">
      <alignment vertical="center"/>
    </xf>
    <xf numFmtId="0" fontId="12" fillId="3" borderId="1" xfId="2" applyFont="1" applyFill="1" applyBorder="1" applyAlignment="1">
      <alignment horizontal="center" vertical="center" shrinkToFit="1"/>
    </xf>
    <xf numFmtId="164" fontId="2" fillId="3" borderId="0" xfId="2" applyNumberFormat="1" applyFill="1">
      <alignment vertical="center"/>
    </xf>
    <xf numFmtId="0" fontId="12" fillId="3" borderId="11" xfId="2" applyFont="1" applyFill="1" applyBorder="1" applyAlignment="1">
      <alignment horizontal="center" vertical="center" shrinkToFit="1"/>
    </xf>
    <xf numFmtId="164" fontId="13" fillId="3" borderId="0" xfId="2" applyNumberFormat="1" applyFont="1" applyFill="1">
      <alignment vertical="center"/>
    </xf>
    <xf numFmtId="0" fontId="14" fillId="3" borderId="0" xfId="2" applyFont="1" applyFill="1">
      <alignment vertical="center"/>
    </xf>
    <xf numFmtId="168" fontId="12" fillId="3" borderId="1" xfId="2" applyNumberFormat="1" applyFont="1" applyFill="1" applyBorder="1" applyAlignment="1">
      <alignment horizontal="center" vertical="center"/>
    </xf>
    <xf numFmtId="42" fontId="12" fillId="3" borderId="0" xfId="6" applyFont="1" applyFill="1" applyBorder="1" applyAlignment="1">
      <alignment horizontal="center" vertical="center"/>
    </xf>
    <xf numFmtId="164" fontId="12" fillId="3" borderId="0" xfId="3" applyFont="1" applyFill="1" applyBorder="1" applyAlignment="1">
      <alignment vertical="center" shrinkToFit="1"/>
    </xf>
    <xf numFmtId="38" fontId="12" fillId="3" borderId="0" xfId="2" applyNumberFormat="1" applyFont="1" applyFill="1" applyBorder="1" applyAlignment="1">
      <alignment vertical="center" shrinkToFit="1"/>
    </xf>
    <xf numFmtId="3" fontId="4" fillId="3" borderId="0" xfId="7" applyNumberFormat="1" applyFill="1" applyAlignment="1">
      <alignment vertical="center" wrapText="1"/>
    </xf>
    <xf numFmtId="170" fontId="12" fillId="3" borderId="4" xfId="3" applyNumberFormat="1" applyFont="1" applyFill="1" applyBorder="1" applyAlignment="1">
      <alignment vertical="center" shrinkToFit="1"/>
    </xf>
    <xf numFmtId="42" fontId="17" fillId="3" borderId="0" xfId="1" applyNumberFormat="1" applyFont="1" applyFill="1" applyAlignment="1">
      <alignment vertical="center" wrapText="1"/>
    </xf>
    <xf numFmtId="164" fontId="14" fillId="3" borderId="0" xfId="4" applyFont="1" applyFill="1">
      <alignment vertical="center"/>
    </xf>
    <xf numFmtId="170" fontId="12" fillId="3" borderId="11" xfId="3" applyNumberFormat="1" applyFont="1" applyFill="1" applyBorder="1" applyAlignment="1">
      <alignment vertical="center" shrinkToFit="1"/>
    </xf>
    <xf numFmtId="41" fontId="4" fillId="3" borderId="0" xfId="1" applyFont="1" applyFill="1" applyAlignment="1">
      <alignment vertical="center" wrapText="1"/>
    </xf>
    <xf numFmtId="41" fontId="17" fillId="3" borderId="0" xfId="1" applyFont="1" applyFill="1" applyAlignment="1">
      <alignment vertical="center" wrapText="1"/>
    </xf>
    <xf numFmtId="170" fontId="12" fillId="3" borderId="11" xfId="3" applyNumberFormat="1" applyFont="1" applyFill="1" applyBorder="1" applyAlignment="1">
      <alignment horizontal="right" vertical="center" shrinkToFit="1"/>
    </xf>
    <xf numFmtId="171" fontId="4" fillId="3" borderId="0" xfId="1" applyNumberFormat="1" applyFont="1" applyFill="1" applyAlignment="1">
      <alignment vertical="center" wrapText="1"/>
    </xf>
    <xf numFmtId="169" fontId="12" fillId="3" borderId="8" xfId="2" applyNumberFormat="1" applyFont="1" applyFill="1" applyBorder="1" applyAlignment="1">
      <alignment horizontal="center" vertical="center"/>
    </xf>
    <xf numFmtId="170" fontId="12" fillId="3" borderId="0" xfId="3" applyNumberFormat="1" applyFont="1" applyFill="1" applyBorder="1" applyAlignment="1">
      <alignment vertical="center"/>
    </xf>
    <xf numFmtId="169" fontId="12" fillId="3" borderId="0" xfId="2" applyNumberFormat="1" applyFont="1" applyFill="1" applyBorder="1" applyAlignment="1">
      <alignment horizontal="center" vertical="center"/>
    </xf>
    <xf numFmtId="0" fontId="21" fillId="7" borderId="22" xfId="0" applyFont="1" applyFill="1" applyBorder="1"/>
    <xf numFmtId="0" fontId="21" fillId="7" borderId="0" xfId="0" applyFont="1" applyFill="1"/>
    <xf numFmtId="0" fontId="0" fillId="0" borderId="0" xfId="0"/>
    <xf numFmtId="0" fontId="39" fillId="3" borderId="0" xfId="2" applyFont="1" applyFill="1">
      <alignment vertical="center"/>
    </xf>
    <xf numFmtId="164" fontId="39" fillId="3" borderId="0" xfId="4" applyFont="1" applyFill="1">
      <alignment vertical="center"/>
    </xf>
    <xf numFmtId="0" fontId="39" fillId="0" borderId="0" xfId="2" applyFont="1">
      <alignment vertical="center"/>
    </xf>
    <xf numFmtId="0" fontId="39" fillId="0" borderId="32" xfId="2" applyFont="1" applyBorder="1">
      <alignment vertical="center"/>
    </xf>
    <xf numFmtId="0" fontId="38" fillId="4" borderId="35" xfId="2" applyFont="1" applyFill="1" applyBorder="1">
      <alignment vertical="center"/>
    </xf>
    <xf numFmtId="0" fontId="38" fillId="4" borderId="40" xfId="2" applyFont="1" applyFill="1" applyBorder="1">
      <alignment vertical="center"/>
    </xf>
    <xf numFmtId="172" fontId="38" fillId="4" borderId="43" xfId="9" applyNumberFormat="1" applyFont="1" applyFill="1" applyBorder="1" applyAlignment="1">
      <alignment vertical="center"/>
    </xf>
    <xf numFmtId="0" fontId="38" fillId="4" borderId="38" xfId="2" applyFont="1" applyFill="1" applyBorder="1">
      <alignment vertical="center"/>
    </xf>
    <xf numFmtId="0" fontId="38" fillId="4" borderId="41" xfId="2" applyFont="1" applyFill="1" applyBorder="1">
      <alignment vertical="center"/>
    </xf>
    <xf numFmtId="172" fontId="38" fillId="4" borderId="38" xfId="9" applyNumberFormat="1" applyFont="1" applyFill="1" applyBorder="1" applyAlignment="1">
      <alignment vertical="center"/>
    </xf>
    <xf numFmtId="0" fontId="39" fillId="4" borderId="35" xfId="2" applyFont="1" applyFill="1" applyBorder="1">
      <alignment vertical="center"/>
    </xf>
    <xf numFmtId="172" fontId="39" fillId="4" borderId="35" xfId="9" applyNumberFormat="1" applyFont="1" applyFill="1" applyBorder="1" applyAlignment="1">
      <alignment vertical="center"/>
    </xf>
    <xf numFmtId="0" fontId="39" fillId="4" borderId="36" xfId="2" applyFont="1" applyFill="1" applyBorder="1">
      <alignment vertical="center"/>
    </xf>
    <xf numFmtId="0" fontId="39" fillId="4" borderId="38" xfId="2" applyFont="1" applyFill="1" applyBorder="1">
      <alignment vertical="center"/>
    </xf>
    <xf numFmtId="172" fontId="39" fillId="4" borderId="38" xfId="9" applyNumberFormat="1" applyFont="1" applyFill="1" applyBorder="1" applyAlignment="1">
      <alignment vertical="center"/>
    </xf>
    <xf numFmtId="0" fontId="39" fillId="4" borderId="39" xfId="2" applyFont="1" applyFill="1" applyBorder="1">
      <alignment vertical="center"/>
    </xf>
    <xf numFmtId="0" fontId="39" fillId="0" borderId="34" xfId="2" applyFont="1" applyBorder="1">
      <alignment vertical="center"/>
    </xf>
    <xf numFmtId="0" fontId="39" fillId="0" borderId="46" xfId="2" applyFont="1" applyBorder="1">
      <alignment vertical="center"/>
    </xf>
    <xf numFmtId="0" fontId="39" fillId="0" borderId="47" xfId="2" applyFont="1" applyBorder="1">
      <alignment vertical="center"/>
    </xf>
    <xf numFmtId="0" fontId="39" fillId="0" borderId="37" xfId="2" applyFont="1" applyBorder="1">
      <alignment vertical="center"/>
    </xf>
    <xf numFmtId="0" fontId="39" fillId="0" borderId="38" xfId="2" applyFont="1" applyBorder="1">
      <alignment vertical="center"/>
    </xf>
    <xf numFmtId="173" fontId="39" fillId="0" borderId="38" xfId="2" applyNumberFormat="1" applyFont="1" applyBorder="1">
      <alignment vertical="center"/>
    </xf>
    <xf numFmtId="0" fontId="39" fillId="0" borderId="39" xfId="2" applyFont="1" applyBorder="1">
      <alignment vertical="center"/>
    </xf>
    <xf numFmtId="0" fontId="38" fillId="0" borderId="48" xfId="2" applyFont="1" applyBorder="1" applyAlignment="1">
      <alignment horizontal="center" vertical="center"/>
    </xf>
    <xf numFmtId="0" fontId="38" fillId="0" borderId="42" xfId="2" applyFont="1" applyBorder="1" applyAlignment="1">
      <alignment horizontal="center" vertical="center"/>
    </xf>
    <xf numFmtId="0" fontId="38" fillId="0" borderId="49" xfId="2" applyFont="1" applyBorder="1" applyAlignment="1">
      <alignment horizontal="center" vertical="center"/>
    </xf>
    <xf numFmtId="0" fontId="40" fillId="3" borderId="0" xfId="2" applyFont="1" applyFill="1">
      <alignment vertical="center"/>
    </xf>
    <xf numFmtId="0" fontId="39" fillId="0" borderId="35" xfId="2" applyFont="1" applyFill="1" applyBorder="1">
      <alignment vertical="center"/>
    </xf>
    <xf numFmtId="164" fontId="12" fillId="3" borderId="32" xfId="3" applyFont="1" applyFill="1" applyBorder="1" applyAlignment="1">
      <alignment horizontal="right" vertical="center" shrinkToFit="1"/>
    </xf>
    <xf numFmtId="172" fontId="12" fillId="0" borderId="5" xfId="9" applyNumberFormat="1" applyFont="1" applyBorder="1" applyAlignment="1">
      <alignment horizontal="right" vertical="center"/>
    </xf>
    <xf numFmtId="164" fontId="12" fillId="0" borderId="5" xfId="3" applyFont="1" applyFill="1" applyBorder="1" applyAlignment="1">
      <alignment horizontal="right" vertical="center"/>
    </xf>
    <xf numFmtId="164" fontId="12" fillId="0" borderId="5" xfId="3" applyFont="1" applyBorder="1" applyAlignment="1">
      <alignment horizontal="right" vertical="center"/>
    </xf>
    <xf numFmtId="164" fontId="12" fillId="0" borderId="1" xfId="3" applyFont="1" applyBorder="1" applyAlignment="1">
      <alignment horizontal="right" vertical="center"/>
    </xf>
    <xf numFmtId="164" fontId="12" fillId="0" borderId="1" xfId="3" applyFont="1" applyFill="1" applyBorder="1" applyAlignment="1">
      <alignment horizontal="right" vertical="center"/>
    </xf>
    <xf numFmtId="164" fontId="12" fillId="2" borderId="1" xfId="3" applyFont="1" applyFill="1" applyBorder="1" applyAlignment="1">
      <alignment horizontal="right" vertical="center"/>
    </xf>
    <xf numFmtId="164" fontId="12" fillId="0" borderId="3" xfId="3" applyFont="1" applyFill="1" applyBorder="1" applyAlignment="1">
      <alignment horizontal="right" vertical="center" shrinkToFit="1"/>
    </xf>
    <xf numFmtId="164" fontId="12" fillId="0" borderId="3" xfId="3" applyFont="1" applyFill="1" applyBorder="1" applyAlignment="1">
      <alignment horizontal="right" vertical="center"/>
    </xf>
    <xf numFmtId="164" fontId="12" fillId="0" borderId="1" xfId="3" applyFont="1" applyFill="1" applyBorder="1" applyAlignment="1">
      <alignment horizontal="right" vertical="center" shrinkToFit="1"/>
    </xf>
    <xf numFmtId="164" fontId="12" fillId="0" borderId="10" xfId="3" applyFont="1" applyFill="1" applyBorder="1" applyAlignment="1">
      <alignment horizontal="right" vertical="center" shrinkToFit="1"/>
    </xf>
    <xf numFmtId="170" fontId="12" fillId="3" borderId="4" xfId="3" applyNumberFormat="1" applyFont="1" applyFill="1" applyBorder="1" applyAlignment="1">
      <alignment horizontal="right" vertical="center" shrinkToFit="1"/>
    </xf>
    <xf numFmtId="170" fontId="12" fillId="0" borderId="8" xfId="4" applyNumberFormat="1" applyFont="1" applyFill="1" applyBorder="1" applyAlignment="1">
      <alignment horizontal="right" vertical="center" shrinkToFit="1"/>
    </xf>
    <xf numFmtId="170" fontId="12" fillId="0" borderId="8" xfId="3" applyNumberFormat="1" applyFont="1" applyBorder="1" applyAlignment="1">
      <alignment horizontal="right" vertical="center"/>
    </xf>
    <xf numFmtId="170" fontId="12" fillId="0" borderId="8" xfId="4" applyNumberFormat="1" applyFont="1" applyBorder="1" applyAlignment="1">
      <alignment horizontal="right" vertical="center"/>
    </xf>
    <xf numFmtId="170" fontId="12" fillId="2" borderId="8" xfId="3" applyNumberFormat="1" applyFont="1" applyFill="1" applyBorder="1" applyAlignment="1">
      <alignment horizontal="right" vertical="center" shrinkToFit="1"/>
    </xf>
    <xf numFmtId="164" fontId="12" fillId="3" borderId="5" xfId="3" applyFont="1" applyFill="1" applyBorder="1" applyAlignment="1">
      <alignment horizontal="right" vertical="center"/>
    </xf>
    <xf numFmtId="164" fontId="12" fillId="3" borderId="1" xfId="3" applyFont="1" applyFill="1" applyBorder="1" applyAlignment="1">
      <alignment horizontal="right" vertical="center"/>
    </xf>
    <xf numFmtId="164" fontId="12" fillId="3" borderId="5" xfId="3" applyFont="1" applyFill="1" applyBorder="1" applyAlignment="1">
      <alignment horizontal="right" vertical="center" shrinkToFit="1"/>
    </xf>
    <xf numFmtId="164" fontId="12" fillId="3" borderId="10" xfId="3" applyFont="1" applyFill="1" applyBorder="1" applyAlignment="1">
      <alignment horizontal="right" vertical="center" shrinkToFit="1"/>
    </xf>
    <xf numFmtId="164" fontId="12" fillId="3" borderId="18" xfId="3" applyNumberFormat="1" applyFont="1" applyFill="1" applyBorder="1" applyAlignment="1">
      <alignment horizontal="right" vertical="center" shrinkToFit="1"/>
    </xf>
    <xf numFmtId="164" fontId="12" fillId="0" borderId="32" xfId="3" applyFont="1" applyFill="1" applyBorder="1" applyAlignment="1">
      <alignment horizontal="right" vertical="center" shrinkToFit="1"/>
    </xf>
    <xf numFmtId="0" fontId="18" fillId="3" borderId="51" xfId="2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170" fontId="18" fillId="3" borderId="52" xfId="4" applyNumberFormat="1" applyFont="1" applyFill="1" applyBorder="1" applyAlignment="1">
      <alignment horizontal="center" vertical="center" shrinkToFit="1"/>
    </xf>
    <xf numFmtId="170" fontId="18" fillId="3" borderId="52" xfId="3" applyNumberFormat="1" applyFont="1" applyFill="1" applyBorder="1" applyAlignment="1">
      <alignment horizontal="center" vertical="center"/>
    </xf>
    <xf numFmtId="0" fontId="13" fillId="3" borderId="0" xfId="2" applyFont="1" applyFill="1">
      <alignment vertical="center"/>
    </xf>
    <xf numFmtId="170" fontId="13" fillId="3" borderId="0" xfId="4" applyNumberFormat="1" applyFont="1" applyFill="1">
      <alignment vertical="center"/>
    </xf>
    <xf numFmtId="0" fontId="18" fillId="4" borderId="51" xfId="2" applyFont="1" applyFill="1" applyBorder="1" applyAlignment="1">
      <alignment horizontal="center" vertical="center"/>
    </xf>
    <xf numFmtId="171" fontId="18" fillId="4" borderId="32" xfId="6" applyNumberFormat="1" applyFont="1" applyFill="1" applyBorder="1" applyAlignment="1">
      <alignment vertical="center"/>
    </xf>
    <xf numFmtId="164" fontId="12" fillId="0" borderId="32" xfId="3" applyNumberFormat="1" applyFont="1" applyFill="1" applyBorder="1" applyAlignment="1">
      <alignment horizontal="right" vertical="center" shrinkToFit="1"/>
    </xf>
    <xf numFmtId="170" fontId="12" fillId="0" borderId="52" xfId="4" applyNumberFormat="1" applyFont="1" applyFill="1" applyBorder="1" applyAlignment="1">
      <alignment horizontal="right" vertical="center" shrinkToFit="1"/>
    </xf>
    <xf numFmtId="0" fontId="0" fillId="0" borderId="0" xfId="0" applyFill="1"/>
    <xf numFmtId="0" fontId="12" fillId="3" borderId="33" xfId="2" applyFont="1" applyFill="1" applyBorder="1" applyAlignment="1">
      <alignment horizontal="center" vertical="center" shrinkToFit="1"/>
    </xf>
    <xf numFmtId="0" fontId="12" fillId="3" borderId="33" xfId="3" applyNumberFormat="1" applyFont="1" applyFill="1" applyBorder="1" applyAlignment="1">
      <alignment horizontal="center" vertical="center"/>
    </xf>
    <xf numFmtId="0" fontId="12" fillId="3" borderId="33" xfId="2" quotePrefix="1" applyFont="1" applyFill="1" applyBorder="1" applyAlignment="1">
      <alignment horizontal="center" vertical="center" shrinkToFit="1"/>
    </xf>
    <xf numFmtId="172" fontId="0" fillId="0" borderId="0" xfId="9" applyNumberFormat="1" applyFont="1"/>
    <xf numFmtId="0" fontId="0" fillId="0" borderId="0" xfId="0" applyAlignment="1">
      <alignment horizontal="center"/>
    </xf>
    <xf numFmtId="172" fontId="44" fillId="0" borderId="0" xfId="9" applyNumberFormat="1" applyFont="1"/>
    <xf numFmtId="0" fontId="0" fillId="0" borderId="54" xfId="0" applyBorder="1" applyAlignment="1">
      <alignment horizontal="center" vertical="center"/>
    </xf>
    <xf numFmtId="172" fontId="0" fillId="0" borderId="54" xfId="9" applyNumberFormat="1" applyFont="1" applyBorder="1" applyAlignment="1">
      <alignment horizontal="center" vertical="center"/>
    </xf>
    <xf numFmtId="172" fontId="0" fillId="0" borderId="55" xfId="9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72" fontId="20" fillId="0" borderId="11" xfId="9" applyNumberFormat="1" applyFont="1" applyBorder="1"/>
    <xf numFmtId="0" fontId="20" fillId="0" borderId="0" xfId="0" applyFont="1"/>
    <xf numFmtId="0" fontId="0" fillId="0" borderId="17" xfId="0" applyFont="1" applyBorder="1" applyAlignment="1">
      <alignment horizontal="center"/>
    </xf>
    <xf numFmtId="172" fontId="1" fillId="0" borderId="17" xfId="9" applyNumberFormat="1" applyFont="1" applyBorder="1"/>
    <xf numFmtId="0" fontId="20" fillId="3" borderId="0" xfId="0" applyFont="1" applyFill="1"/>
    <xf numFmtId="0" fontId="0" fillId="0" borderId="56" xfId="0" applyBorder="1" applyAlignment="1">
      <alignment horizontal="center"/>
    </xf>
    <xf numFmtId="0" fontId="0" fillId="0" borderId="56" xfId="0" applyBorder="1"/>
    <xf numFmtId="172" fontId="0" fillId="0" borderId="56" xfId="9" applyNumberFormat="1" applyFont="1" applyBorder="1"/>
    <xf numFmtId="0" fontId="0" fillId="0" borderId="0" xfId="0" applyFont="1"/>
    <xf numFmtId="172" fontId="0" fillId="0" borderId="0" xfId="0" applyNumberFormat="1"/>
    <xf numFmtId="0" fontId="20" fillId="0" borderId="56" xfId="0" applyFont="1" applyBorder="1" applyAlignment="1">
      <alignment horizontal="center"/>
    </xf>
    <xf numFmtId="172" fontId="20" fillId="0" borderId="56" xfId="9" applyNumberFormat="1" applyFont="1" applyBorder="1"/>
    <xf numFmtId="0" fontId="0" fillId="0" borderId="19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172" fontId="0" fillId="0" borderId="19" xfId="9" applyNumberFormat="1" applyFont="1" applyBorder="1"/>
    <xf numFmtId="172" fontId="20" fillId="0" borderId="19" xfId="9" applyNumberFormat="1" applyFont="1" applyBorder="1"/>
    <xf numFmtId="0" fontId="12" fillId="3" borderId="3" xfId="3" applyNumberFormat="1" applyFont="1" applyFill="1" applyBorder="1" applyAlignment="1">
      <alignment horizontal="center" vertical="center"/>
    </xf>
    <xf numFmtId="0" fontId="12" fillId="0" borderId="33" xfId="2" applyFont="1" applyBorder="1" applyAlignment="1">
      <alignment horizontal="center" vertical="center" shrinkToFit="1"/>
    </xf>
    <xf numFmtId="164" fontId="12" fillId="2" borderId="32" xfId="3" applyFont="1" applyFill="1" applyBorder="1" applyAlignment="1">
      <alignment horizontal="right" vertical="center"/>
    </xf>
    <xf numFmtId="164" fontId="12" fillId="3" borderId="33" xfId="3" applyFont="1" applyFill="1" applyBorder="1" applyAlignment="1">
      <alignment horizontal="right" vertical="center" shrinkToFit="1"/>
    </xf>
    <xf numFmtId="0" fontId="12" fillId="3" borderId="32" xfId="2" applyFont="1" applyFill="1" applyBorder="1" applyAlignment="1">
      <alignment horizontal="center" vertical="center" shrinkToFit="1"/>
    </xf>
    <xf numFmtId="43" fontId="12" fillId="0" borderId="11" xfId="9" applyFont="1" applyBorder="1" applyAlignment="1">
      <alignment horizontal="right" vertical="center" shrinkToFit="1"/>
    </xf>
    <xf numFmtId="43" fontId="12" fillId="0" borderId="19" xfId="9" applyFont="1" applyBorder="1" applyAlignment="1">
      <alignment horizontal="right" vertical="center" shrinkToFit="1"/>
    </xf>
    <xf numFmtId="43" fontId="12" fillId="0" borderId="3" xfId="9" applyFont="1" applyBorder="1" applyAlignment="1">
      <alignment horizontal="right" vertical="center" shrinkToFit="1"/>
    </xf>
    <xf numFmtId="43" fontId="12" fillId="3" borderId="11" xfId="9" applyFont="1" applyFill="1" applyBorder="1" applyAlignment="1">
      <alignment horizontal="right" vertical="center" shrinkToFit="1"/>
    </xf>
    <xf numFmtId="43" fontId="12" fillId="3" borderId="4" xfId="9" applyFont="1" applyFill="1" applyBorder="1" applyAlignment="1">
      <alignment horizontal="right" vertical="center" shrinkToFit="1"/>
    </xf>
    <xf numFmtId="43" fontId="12" fillId="0" borderId="32" xfId="9" applyFont="1" applyFill="1" applyBorder="1" applyAlignment="1">
      <alignment horizontal="right" vertical="center" shrinkToFit="1"/>
    </xf>
    <xf numFmtId="43" fontId="12" fillId="0" borderId="52" xfId="9" applyFont="1" applyFill="1" applyBorder="1" applyAlignment="1">
      <alignment horizontal="right" vertical="center" shrinkToFit="1"/>
    </xf>
    <xf numFmtId="0" fontId="0" fillId="0" borderId="63" xfId="0" applyBorder="1"/>
    <xf numFmtId="0" fontId="0" fillId="0" borderId="64" xfId="0" applyBorder="1"/>
    <xf numFmtId="0" fontId="46" fillId="39" borderId="21" xfId="0" applyFont="1" applyFill="1" applyBorder="1" applyAlignment="1">
      <alignment horizontal="center" vertical="center" wrapText="1"/>
    </xf>
    <xf numFmtId="49" fontId="47" fillId="0" borderId="21" xfId="0" applyNumberFormat="1" applyFont="1" applyBorder="1" applyAlignment="1">
      <alignment wrapText="1"/>
    </xf>
    <xf numFmtId="49" fontId="46" fillId="0" borderId="21" xfId="0" applyNumberFormat="1" applyFont="1" applyBorder="1" applyAlignment="1">
      <alignment wrapText="1"/>
    </xf>
    <xf numFmtId="42" fontId="18" fillId="3" borderId="32" xfId="6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44" fontId="18" fillId="3" borderId="52" xfId="6" applyNumberFormat="1" applyFont="1" applyFill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 wrapText="1"/>
    </xf>
    <xf numFmtId="172" fontId="39" fillId="0" borderId="0" xfId="2" applyNumberFormat="1" applyFont="1">
      <alignment vertical="center"/>
    </xf>
    <xf numFmtId="43" fontId="39" fillId="0" borderId="0" xfId="2" applyNumberFormat="1" applyFont="1">
      <alignment vertical="center"/>
    </xf>
    <xf numFmtId="0" fontId="12" fillId="3" borderId="50" xfId="2" applyFont="1" applyFill="1" applyBorder="1" applyAlignment="1">
      <alignment horizontal="center" vertical="center" shrinkToFit="1"/>
    </xf>
    <xf numFmtId="0" fontId="12" fillId="3" borderId="53" xfId="2" applyFont="1" applyFill="1" applyBorder="1" applyAlignment="1">
      <alignment horizontal="center" vertical="center" shrinkToFit="1"/>
    </xf>
    <xf numFmtId="0" fontId="49" fillId="3" borderId="0" xfId="2" applyFont="1" applyFill="1">
      <alignment vertical="center"/>
    </xf>
    <xf numFmtId="3" fontId="0" fillId="0" borderId="65" xfId="0" applyNumberFormat="1" applyBorder="1" applyAlignment="1">
      <alignment horizontal="right" vertical="center"/>
    </xf>
    <xf numFmtId="164" fontId="12" fillId="3" borderId="10" xfId="3" quotePrefix="1" applyFont="1" applyFill="1" applyBorder="1" applyAlignment="1">
      <alignment horizontal="right" vertical="center" shrinkToFit="1"/>
    </xf>
    <xf numFmtId="3" fontId="0" fillId="0" borderId="0" xfId="0" applyNumberFormat="1" applyBorder="1" applyAlignment="1">
      <alignment horizontal="right" vertical="center"/>
    </xf>
    <xf numFmtId="164" fontId="12" fillId="3" borderId="32" xfId="3" applyFont="1" applyFill="1" applyBorder="1" applyAlignment="1">
      <alignment horizontal="right" vertical="center"/>
    </xf>
    <xf numFmtId="168" fontId="12" fillId="3" borderId="32" xfId="2" applyNumberFormat="1" applyFont="1" applyFill="1" applyBorder="1" applyAlignment="1">
      <alignment horizontal="center" vertical="center"/>
    </xf>
    <xf numFmtId="0" fontId="12" fillId="3" borderId="32" xfId="3" applyNumberFormat="1" applyFont="1" applyFill="1" applyBorder="1" applyAlignment="1">
      <alignment horizontal="center" vertical="center"/>
    </xf>
    <xf numFmtId="0" fontId="12" fillId="3" borderId="32" xfId="2" quotePrefix="1" applyFont="1" applyFill="1" applyBorder="1" applyAlignment="1">
      <alignment horizontal="center" vertical="center" shrinkToFit="1"/>
    </xf>
    <xf numFmtId="0" fontId="12" fillId="3" borderId="50" xfId="3" applyNumberFormat="1" applyFont="1" applyFill="1" applyBorder="1" applyAlignment="1">
      <alignment horizontal="center" vertical="center"/>
    </xf>
    <xf numFmtId="0" fontId="12" fillId="3" borderId="50" xfId="2" quotePrefix="1" applyFont="1" applyFill="1" applyBorder="1" applyAlignment="1">
      <alignment horizontal="center" vertical="center" shrinkToFit="1"/>
    </xf>
    <xf numFmtId="41" fontId="12" fillId="3" borderId="0" xfId="6" applyNumberFormat="1" applyFont="1" applyFill="1" applyBorder="1" applyAlignment="1">
      <alignment horizontal="center" vertical="center"/>
    </xf>
    <xf numFmtId="44" fontId="13" fillId="3" borderId="0" xfId="2" applyNumberFormat="1" applyFont="1" applyFill="1">
      <alignment vertical="center"/>
    </xf>
    <xf numFmtId="0" fontId="39" fillId="0" borderId="66" xfId="2" applyFont="1" applyBorder="1">
      <alignment vertical="center"/>
    </xf>
    <xf numFmtId="0" fontId="39" fillId="0" borderId="68" xfId="2" applyFont="1" applyBorder="1">
      <alignment vertical="center"/>
    </xf>
    <xf numFmtId="0" fontId="38" fillId="4" borderId="36" xfId="2" applyFont="1" applyFill="1" applyBorder="1">
      <alignment vertical="center"/>
    </xf>
    <xf numFmtId="0" fontId="38" fillId="4" borderId="68" xfId="2" applyFont="1" applyFill="1" applyBorder="1">
      <alignment vertical="center"/>
    </xf>
    <xf numFmtId="4" fontId="39" fillId="0" borderId="0" xfId="2" applyNumberFormat="1" applyFont="1">
      <alignment vertical="center"/>
    </xf>
    <xf numFmtId="43" fontId="38" fillId="4" borderId="38" xfId="9" applyNumberFormat="1" applyFont="1" applyFill="1" applyBorder="1" applyAlignment="1">
      <alignment vertical="center"/>
    </xf>
    <xf numFmtId="43" fontId="39" fillId="0" borderId="0" xfId="9" applyFont="1" applyAlignment="1">
      <alignment vertical="center"/>
    </xf>
    <xf numFmtId="170" fontId="18" fillId="3" borderId="52" xfId="4" applyNumberFormat="1" applyFont="1" applyFill="1" applyBorder="1" applyAlignment="1">
      <alignment horizontal="center" vertical="center"/>
    </xf>
    <xf numFmtId="173" fontId="39" fillId="3" borderId="50" xfId="2" applyNumberFormat="1" applyFont="1" applyFill="1" applyBorder="1">
      <alignment vertical="center"/>
    </xf>
    <xf numFmtId="0" fontId="39" fillId="3" borderId="50" xfId="2" applyFont="1" applyFill="1" applyBorder="1">
      <alignment vertical="center"/>
    </xf>
    <xf numFmtId="0" fontId="39" fillId="3" borderId="32" xfId="2" applyFont="1" applyFill="1" applyBorder="1">
      <alignment vertical="center"/>
    </xf>
    <xf numFmtId="0" fontId="38" fillId="4" borderId="67" xfId="2" applyFont="1" applyFill="1" applyBorder="1">
      <alignment vertical="center"/>
    </xf>
    <xf numFmtId="0" fontId="0" fillId="3" borderId="65" xfId="0" applyFill="1" applyBorder="1" applyAlignment="1">
      <alignment horizontal="left" vertical="center"/>
    </xf>
    <xf numFmtId="43" fontId="39" fillId="4" borderId="38" xfId="9" applyNumberFormat="1" applyFont="1" applyFill="1" applyBorder="1" applyAlignment="1">
      <alignment vertical="center"/>
    </xf>
    <xf numFmtId="0" fontId="47" fillId="0" borderId="21" xfId="0" applyFont="1" applyBorder="1" applyAlignment="1">
      <alignment wrapText="1"/>
    </xf>
    <xf numFmtId="0" fontId="46" fillId="0" borderId="21" xfId="0" applyFont="1" applyBorder="1" applyAlignment="1">
      <alignment wrapText="1"/>
    </xf>
    <xf numFmtId="0" fontId="38" fillId="0" borderId="43" xfId="2" applyFont="1" applyBorder="1" applyAlignment="1">
      <alignment horizontal="center" vertical="center"/>
    </xf>
    <xf numFmtId="0" fontId="39" fillId="0" borderId="34" xfId="2" applyFont="1" applyFill="1" applyBorder="1">
      <alignment vertical="center"/>
    </xf>
    <xf numFmtId="0" fontId="39" fillId="0" borderId="0" xfId="2" applyFont="1" applyFill="1">
      <alignment vertical="center"/>
    </xf>
    <xf numFmtId="173" fontId="39" fillId="0" borderId="50" xfId="2" applyNumberFormat="1" applyFont="1" applyFill="1" applyBorder="1">
      <alignment vertical="center"/>
    </xf>
    <xf numFmtId="164" fontId="39" fillId="0" borderId="0" xfId="4" applyFont="1" applyFill="1">
      <alignment vertical="center"/>
    </xf>
    <xf numFmtId="0" fontId="39" fillId="0" borderId="35" xfId="2" applyFont="1" applyFill="1" applyBorder="1" applyAlignment="1">
      <alignment horizontal="center" vertical="center"/>
    </xf>
    <xf numFmtId="43" fontId="39" fillId="0" borderId="38" xfId="9" applyFont="1" applyBorder="1" applyAlignment="1">
      <alignment vertical="center"/>
    </xf>
    <xf numFmtId="43" fontId="39" fillId="0" borderId="32" xfId="9" applyFont="1" applyBorder="1" applyAlignment="1">
      <alignment vertical="center"/>
    </xf>
    <xf numFmtId="0" fontId="39" fillId="3" borderId="72" xfId="2" applyFont="1" applyFill="1" applyBorder="1" applyAlignment="1">
      <alignment vertical="center"/>
    </xf>
    <xf numFmtId="173" fontId="39" fillId="0" borderId="35" xfId="2" applyNumberFormat="1" applyFont="1" applyFill="1" applyBorder="1">
      <alignment vertical="center"/>
    </xf>
    <xf numFmtId="0" fontId="39" fillId="0" borderId="36" xfId="2" applyFont="1" applyFill="1" applyBorder="1">
      <alignment vertical="center"/>
    </xf>
    <xf numFmtId="3" fontId="39" fillId="0" borderId="35" xfId="2" applyNumberFormat="1" applyFont="1" applyFill="1" applyBorder="1">
      <alignment vertical="center"/>
    </xf>
    <xf numFmtId="0" fontId="39" fillId="0" borderId="72" xfId="2" applyFont="1" applyFill="1" applyBorder="1">
      <alignment vertical="center"/>
    </xf>
    <xf numFmtId="173" fontId="39" fillId="0" borderId="72" xfId="2" applyNumberFormat="1" applyFont="1" applyFill="1" applyBorder="1" applyAlignment="1">
      <alignment vertical="center"/>
    </xf>
    <xf numFmtId="0" fontId="0" fillId="0" borderId="65" xfId="0" applyFill="1" applyBorder="1" applyAlignment="1">
      <alignment horizontal="left" vertical="center"/>
    </xf>
    <xf numFmtId="0" fontId="39" fillId="0" borderId="71" xfId="2" applyFont="1" applyFill="1" applyBorder="1">
      <alignment vertical="center"/>
    </xf>
    <xf numFmtId="43" fontId="39" fillId="0" borderId="72" xfId="9" applyFont="1" applyFill="1" applyBorder="1" applyAlignment="1">
      <alignment vertical="center"/>
    </xf>
    <xf numFmtId="0" fontId="39" fillId="0" borderId="73" xfId="2" applyFont="1" applyFill="1" applyBorder="1">
      <alignment vertical="center"/>
    </xf>
    <xf numFmtId="0" fontId="39" fillId="0" borderId="70" xfId="2" applyFont="1" applyFill="1" applyBorder="1">
      <alignment vertical="center"/>
    </xf>
    <xf numFmtId="43" fontId="39" fillId="0" borderId="70" xfId="9" applyFont="1" applyFill="1" applyBorder="1" applyAlignment="1">
      <alignment vertical="center"/>
    </xf>
    <xf numFmtId="172" fontId="39" fillId="0" borderId="35" xfId="9" applyNumberFormat="1" applyFont="1" applyFill="1" applyBorder="1" applyAlignment="1">
      <alignment vertical="center"/>
    </xf>
    <xf numFmtId="173" fontId="39" fillId="0" borderId="73" xfId="2" applyNumberFormat="1" applyFont="1" applyFill="1" applyBorder="1">
      <alignment vertical="center"/>
    </xf>
    <xf numFmtId="3" fontId="39" fillId="0" borderId="73" xfId="2" applyNumberFormat="1" applyFont="1" applyFill="1" applyBorder="1">
      <alignment vertical="center"/>
    </xf>
    <xf numFmtId="0" fontId="39" fillId="0" borderId="75" xfId="2" applyFont="1" applyBorder="1">
      <alignment vertical="center"/>
    </xf>
    <xf numFmtId="43" fontId="39" fillId="0" borderId="73" xfId="9" applyFont="1" applyFill="1" applyBorder="1" applyAlignment="1">
      <alignment vertical="center"/>
    </xf>
    <xf numFmtId="173" fontId="39" fillId="3" borderId="73" xfId="2" applyNumberFormat="1" applyFont="1" applyFill="1" applyBorder="1">
      <alignment vertical="center"/>
    </xf>
    <xf numFmtId="0" fontId="39" fillId="3" borderId="73" xfId="2" applyFont="1" applyFill="1" applyBorder="1">
      <alignment vertical="center"/>
    </xf>
    <xf numFmtId="3" fontId="39" fillId="3" borderId="73" xfId="2" applyNumberFormat="1" applyFont="1" applyFill="1" applyBorder="1">
      <alignment vertical="center"/>
    </xf>
    <xf numFmtId="0" fontId="39" fillId="3" borderId="76" xfId="2" applyFont="1" applyFill="1" applyBorder="1">
      <alignment vertical="center"/>
    </xf>
    <xf numFmtId="4" fontId="51" fillId="3" borderId="65" xfId="0" applyNumberFormat="1" applyFont="1" applyFill="1" applyBorder="1" applyAlignment="1">
      <alignment horizontal="right" vertical="center"/>
    </xf>
    <xf numFmtId="173" fontId="39" fillId="0" borderId="74" xfId="2" applyNumberFormat="1" applyFont="1" applyFill="1" applyBorder="1">
      <alignment vertical="center"/>
    </xf>
    <xf numFmtId="0" fontId="39" fillId="0" borderId="76" xfId="2" applyFont="1" applyFill="1" applyBorder="1">
      <alignment vertical="center"/>
    </xf>
    <xf numFmtId="164" fontId="12" fillId="4" borderId="3" xfId="3" applyFont="1" applyFill="1" applyBorder="1" applyAlignment="1">
      <alignment horizontal="right" vertical="center" shrinkToFit="1"/>
    </xf>
    <xf numFmtId="164" fontId="12" fillId="4" borderId="1" xfId="3" applyFont="1" applyFill="1" applyBorder="1" applyAlignment="1">
      <alignment horizontal="right" vertical="center" shrinkToFit="1"/>
    </xf>
    <xf numFmtId="164" fontId="12" fillId="4" borderId="10" xfId="3" applyFont="1" applyFill="1" applyBorder="1" applyAlignment="1">
      <alignment horizontal="right" vertical="center" shrinkToFit="1"/>
    </xf>
    <xf numFmtId="170" fontId="12" fillId="4" borderId="19" xfId="3" applyNumberFormat="1" applyFont="1" applyFill="1" applyBorder="1" applyAlignment="1">
      <alignment horizontal="right" vertical="center" shrinkToFit="1"/>
    </xf>
    <xf numFmtId="170" fontId="12" fillId="4" borderId="3" xfId="3" applyNumberFormat="1" applyFont="1" applyFill="1" applyBorder="1" applyAlignment="1">
      <alignment horizontal="right" vertical="center" shrinkToFit="1"/>
    </xf>
    <xf numFmtId="170" fontId="12" fillId="4" borderId="4" xfId="3" applyNumberFormat="1" applyFont="1" applyFill="1" applyBorder="1" applyAlignment="1">
      <alignment horizontal="right" vertical="center" shrinkToFit="1"/>
    </xf>
    <xf numFmtId="0" fontId="39" fillId="0" borderId="75" xfId="2" applyFont="1" applyFill="1" applyBorder="1">
      <alignment vertical="center"/>
    </xf>
    <xf numFmtId="173" fontId="39" fillId="0" borderId="69" xfId="2" applyNumberFormat="1" applyFont="1" applyFill="1" applyBorder="1" applyAlignment="1">
      <alignment vertical="center"/>
    </xf>
    <xf numFmtId="0" fontId="0" fillId="4" borderId="0" xfId="0" applyFill="1"/>
    <xf numFmtId="0" fontId="0" fillId="42" borderId="0" xfId="0" applyFill="1"/>
    <xf numFmtId="14" fontId="39" fillId="0" borderId="77" xfId="2" applyNumberFormat="1" applyFont="1" applyFill="1" applyBorder="1" applyAlignment="1">
      <alignment vertical="center"/>
    </xf>
    <xf numFmtId="0" fontId="18" fillId="3" borderId="79" xfId="2" applyFont="1" applyFill="1" applyBorder="1" applyAlignment="1">
      <alignment horizontal="center" vertical="center"/>
    </xf>
    <xf numFmtId="0" fontId="18" fillId="3" borderId="77" xfId="2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 shrinkToFit="1"/>
    </xf>
    <xf numFmtId="170" fontId="18" fillId="3" borderId="80" xfId="3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/>
    </xf>
    <xf numFmtId="14" fontId="18" fillId="3" borderId="77" xfId="2" applyNumberFormat="1" applyFont="1" applyFill="1" applyBorder="1" applyAlignment="1">
      <alignment horizontal="right" vertical="center"/>
    </xf>
    <xf numFmtId="170" fontId="18" fillId="3" borderId="80" xfId="4" applyNumberFormat="1" applyFont="1" applyFill="1" applyBorder="1" applyAlignment="1">
      <alignment horizontal="right" vertical="center"/>
    </xf>
    <xf numFmtId="170" fontId="18" fillId="3" borderId="77" xfId="4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right" vertical="center" shrinkToFit="1"/>
    </xf>
    <xf numFmtId="170" fontId="18" fillId="3" borderId="80" xfId="4" applyNumberFormat="1" applyFont="1" applyFill="1" applyBorder="1" applyAlignment="1">
      <alignment vertical="center"/>
    </xf>
    <xf numFmtId="169" fontId="18" fillId="3" borderId="80" xfId="2" applyNumberFormat="1" applyFont="1" applyFill="1" applyBorder="1" applyAlignment="1">
      <alignment horizontal="center" vertical="center"/>
    </xf>
    <xf numFmtId="0" fontId="18" fillId="3" borderId="77" xfId="2" applyFont="1" applyFill="1" applyBorder="1" applyAlignment="1">
      <alignment horizontal="right" vertical="center"/>
    </xf>
    <xf numFmtId="0" fontId="19" fillId="7" borderId="0" xfId="0" applyFont="1" applyFill="1"/>
    <xf numFmtId="0" fontId="19" fillId="41" borderId="0" xfId="0" applyFont="1" applyFill="1"/>
    <xf numFmtId="0" fontId="53" fillId="0" borderId="0" xfId="0" applyFont="1"/>
    <xf numFmtId="172" fontId="39" fillId="0" borderId="74" xfId="9" applyNumberFormat="1" applyFont="1" applyFill="1" applyBorder="1" applyAlignment="1">
      <alignment vertical="center"/>
    </xf>
    <xf numFmtId="0" fontId="55" fillId="0" borderId="0" xfId="67"/>
    <xf numFmtId="0" fontId="0" fillId="5" borderId="81" xfId="0" applyFill="1" applyBorder="1" applyAlignment="1">
      <alignment horizontal="center" vertical="center" wrapText="1"/>
    </xf>
    <xf numFmtId="0" fontId="54" fillId="6" borderId="81" xfId="0" applyFont="1" applyFill="1" applyBorder="1" applyAlignment="1">
      <alignment horizontal="center" vertical="center"/>
    </xf>
    <xf numFmtId="0" fontId="54" fillId="6" borderId="81" xfId="0" applyFont="1" applyFill="1" applyBorder="1" applyAlignment="1">
      <alignment horizontal="right" vertical="center"/>
    </xf>
    <xf numFmtId="0" fontId="54" fillId="6" borderId="81" xfId="0" applyFont="1" applyFill="1" applyBorder="1" applyAlignment="1">
      <alignment horizontal="left" vertical="center"/>
    </xf>
    <xf numFmtId="0" fontId="56" fillId="0" borderId="78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0" xfId="0" applyNumberFormat="1" applyFont="1" applyFill="1" applyBorder="1" applyAlignment="1"/>
    <xf numFmtId="3" fontId="0" fillId="0" borderId="0" xfId="0" applyNumberFormat="1"/>
    <xf numFmtId="0" fontId="12" fillId="3" borderId="74" xfId="3" applyNumberFormat="1" applyFont="1" applyFill="1" applyBorder="1" applyAlignment="1">
      <alignment horizontal="center" vertical="center"/>
    </xf>
    <xf numFmtId="0" fontId="12" fillId="3" borderId="74" xfId="2" applyFont="1" applyFill="1" applyBorder="1" applyAlignment="1">
      <alignment horizontal="center" vertical="center" shrinkToFit="1"/>
    </xf>
    <xf numFmtId="0" fontId="12" fillId="3" borderId="74" xfId="2" quotePrefix="1" applyFont="1" applyFill="1" applyBorder="1" applyAlignment="1">
      <alignment horizontal="center" vertical="center" shrinkToFit="1"/>
    </xf>
    <xf numFmtId="164" fontId="12" fillId="3" borderId="85" xfId="3" applyFont="1" applyFill="1" applyBorder="1" applyAlignment="1">
      <alignment horizontal="right" vertical="center" shrinkToFit="1"/>
    </xf>
    <xf numFmtId="3" fontId="0" fillId="0" borderId="81" xfId="0" applyNumberFormat="1" applyBorder="1" applyAlignment="1">
      <alignment horizontal="right" vertical="center"/>
    </xf>
    <xf numFmtId="0" fontId="12" fillId="3" borderId="86" xfId="2" applyFont="1" applyFill="1" applyBorder="1" applyAlignment="1">
      <alignment horizontal="center" vertical="center" shrinkToFit="1"/>
    </xf>
    <xf numFmtId="0" fontId="12" fillId="3" borderId="85" xfId="3" applyNumberFormat="1" applyFont="1" applyFill="1" applyBorder="1" applyAlignment="1">
      <alignment horizontal="center" vertical="center"/>
    </xf>
    <xf numFmtId="0" fontId="12" fillId="3" borderId="85" xfId="2" applyFont="1" applyFill="1" applyBorder="1" applyAlignment="1">
      <alignment horizontal="center" vertical="center" shrinkToFit="1"/>
    </xf>
    <xf numFmtId="0" fontId="12" fillId="3" borderId="85" xfId="2" quotePrefix="1" applyFont="1" applyFill="1" applyBorder="1" applyAlignment="1">
      <alignment horizontal="center" vertical="center" shrinkToFit="1"/>
    </xf>
    <xf numFmtId="4" fontId="0" fillId="0" borderId="81" xfId="0" applyNumberFormat="1" applyBorder="1" applyAlignment="1">
      <alignment horizontal="center" vertical="center"/>
    </xf>
    <xf numFmtId="0" fontId="0" fillId="0" borderId="81" xfId="0" applyBorder="1" applyAlignment="1">
      <alignment horizontal="right"/>
    </xf>
    <xf numFmtId="0" fontId="0" fillId="0" borderId="81" xfId="0" applyBorder="1"/>
    <xf numFmtId="175" fontId="0" fillId="0" borderId="81" xfId="0" applyNumberFormat="1" applyBorder="1" applyAlignment="1">
      <alignment horizontal="right"/>
    </xf>
    <xf numFmtId="0" fontId="50" fillId="40" borderId="81" xfId="0" applyNumberFormat="1" applyFont="1" applyFill="1" applyBorder="1" applyAlignment="1">
      <alignment horizontal="center" vertical="center"/>
    </xf>
    <xf numFmtId="0" fontId="0" fillId="0" borderId="81" xfId="0" applyNumberFormat="1" applyFont="1" applyFill="1" applyBorder="1" applyAlignment="1"/>
    <xf numFmtId="174" fontId="0" fillId="0" borderId="81" xfId="0" applyNumberFormat="1" applyFont="1" applyFill="1" applyBorder="1" applyAlignment="1">
      <alignment horizontal="right"/>
    </xf>
    <xf numFmtId="0" fontId="50" fillId="40" borderId="81" xfId="0" applyFont="1" applyFill="1" applyBorder="1" applyAlignment="1">
      <alignment horizontal="center" vertical="center"/>
    </xf>
    <xf numFmtId="174" fontId="0" fillId="0" borderId="81" xfId="0" applyNumberFormat="1" applyBorder="1" applyAlignment="1">
      <alignment horizontal="right"/>
    </xf>
    <xf numFmtId="0" fontId="19" fillId="0" borderId="0" xfId="0" applyFont="1" applyAlignment="1">
      <alignment horizontal="left" wrapText="1"/>
    </xf>
    <xf numFmtId="0" fontId="21" fillId="7" borderId="22" xfId="0" applyFont="1" applyFill="1" applyBorder="1" applyAlignment="1">
      <alignment horizontal="center" vertical="center" wrapText="1"/>
    </xf>
    <xf numFmtId="4" fontId="21" fillId="7" borderId="22" xfId="0" applyNumberFormat="1" applyFont="1" applyFill="1" applyBorder="1" applyAlignment="1">
      <alignment horizontal="center" vertical="center" wrapText="1"/>
    </xf>
    <xf numFmtId="0" fontId="21" fillId="7" borderId="2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14" fontId="19" fillId="7" borderId="20" xfId="0" applyNumberFormat="1" applyFont="1" applyFill="1" applyBorder="1" applyAlignment="1">
      <alignment horizontal="center" wrapText="1"/>
    </xf>
    <xf numFmtId="0" fontId="19" fillId="7" borderId="20" xfId="0" applyFont="1" applyFill="1" applyBorder="1" applyAlignment="1">
      <alignment horizontal="center" wrapText="1"/>
    </xf>
    <xf numFmtId="4" fontId="19" fillId="7" borderId="20" xfId="0" applyNumberFormat="1" applyFont="1" applyFill="1" applyBorder="1" applyAlignment="1">
      <alignment horizontal="right" wrapText="1"/>
    </xf>
    <xf numFmtId="0" fontId="19" fillId="7" borderId="20" xfId="0" applyFont="1" applyFill="1" applyBorder="1" applyAlignment="1">
      <alignment horizontal="right" wrapText="1"/>
    </xf>
    <xf numFmtId="0" fontId="19" fillId="7" borderId="0" xfId="0" applyFont="1" applyFill="1" applyAlignment="1">
      <alignment horizontal="left" wrapText="1"/>
    </xf>
    <xf numFmtId="14" fontId="19" fillId="41" borderId="20" xfId="0" applyNumberFormat="1" applyFont="1" applyFill="1" applyBorder="1" applyAlignment="1">
      <alignment horizontal="center" wrapText="1"/>
    </xf>
    <xf numFmtId="0" fontId="19" fillId="41" borderId="20" xfId="0" applyFont="1" applyFill="1" applyBorder="1" applyAlignment="1">
      <alignment horizontal="center" wrapText="1"/>
    </xf>
    <xf numFmtId="0" fontId="19" fillId="41" borderId="20" xfId="0" applyFont="1" applyFill="1" applyBorder="1" applyAlignment="1">
      <alignment horizontal="right" wrapText="1"/>
    </xf>
    <xf numFmtId="4" fontId="19" fillId="41" borderId="20" xfId="0" applyNumberFormat="1" applyFont="1" applyFill="1" applyBorder="1" applyAlignment="1">
      <alignment horizontal="right" wrapText="1"/>
    </xf>
    <xf numFmtId="0" fontId="19" fillId="41" borderId="0" xfId="0" applyFont="1" applyFill="1" applyAlignment="1">
      <alignment horizontal="left" wrapText="1"/>
    </xf>
    <xf numFmtId="0" fontId="21" fillId="7" borderId="0" xfId="0" applyFont="1" applyFill="1" applyAlignment="1">
      <alignment horizontal="center" wrapText="1"/>
    </xf>
    <xf numFmtId="0" fontId="21" fillId="7" borderId="20" xfId="0" applyFont="1" applyFill="1" applyBorder="1" applyAlignment="1">
      <alignment horizontal="center" wrapText="1"/>
    </xf>
    <xf numFmtId="4" fontId="21" fillId="7" borderId="20" xfId="0" applyNumberFormat="1" applyFont="1" applyFill="1" applyBorder="1" applyAlignment="1">
      <alignment horizontal="right" wrapText="1"/>
    </xf>
    <xf numFmtId="0" fontId="21" fillId="7" borderId="0" xfId="0" applyFont="1" applyFill="1" applyAlignment="1">
      <alignment wrapText="1"/>
    </xf>
    <xf numFmtId="0" fontId="53" fillId="0" borderId="0" xfId="0" applyFont="1" applyAlignment="1">
      <alignment horizontal="left" wrapText="1"/>
    </xf>
    <xf numFmtId="173" fontId="39" fillId="0" borderId="85" xfId="2" applyNumberFormat="1" applyFont="1" applyFill="1" applyBorder="1" applyAlignment="1">
      <alignment vertical="center"/>
    </xf>
    <xf numFmtId="14" fontId="39" fillId="0" borderId="85" xfId="2" applyNumberFormat="1" applyFont="1" applyFill="1" applyBorder="1" applyAlignment="1">
      <alignment vertical="center"/>
    </xf>
    <xf numFmtId="0" fontId="19" fillId="0" borderId="0" xfId="0" applyFont="1" applyAlignment="1">
      <alignment horizontal="left" wrapText="1"/>
    </xf>
    <xf numFmtId="0" fontId="53" fillId="0" borderId="0" xfId="0" applyFont="1" applyAlignment="1">
      <alignment horizontal="left" wrapText="1"/>
    </xf>
    <xf numFmtId="0" fontId="21" fillId="7" borderId="20" xfId="0" applyFont="1" applyFill="1" applyBorder="1" applyAlignment="1">
      <alignment horizontal="right" wrapText="1"/>
    </xf>
    <xf numFmtId="0" fontId="0" fillId="0" borderId="87" xfId="0" applyBorder="1" applyAlignment="1">
      <alignment horizontal="center" vertical="center"/>
    </xf>
    <xf numFmtId="0" fontId="4" fillId="0" borderId="2" xfId="7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 shrinkToFit="1"/>
    </xf>
    <xf numFmtId="0" fontId="4" fillId="0" borderId="53" xfId="7" quotePrefix="1" applyBorder="1" applyAlignment="1">
      <alignment horizontal="center" vertical="center"/>
    </xf>
    <xf numFmtId="170" fontId="18" fillId="3" borderId="52" xfId="4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/>
    </xf>
    <xf numFmtId="0" fontId="4" fillId="3" borderId="2" xfId="7" applyFill="1" applyBorder="1" applyAlignment="1">
      <alignment horizontal="center" vertical="center" shrinkToFit="1"/>
    </xf>
    <xf numFmtId="0" fontId="4" fillId="3" borderId="2" xfId="7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 shrinkToFit="1"/>
    </xf>
    <xf numFmtId="0" fontId="7" fillId="3" borderId="0" xfId="5" applyFont="1" applyFill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12" fillId="3" borderId="2" xfId="3" applyNumberFormat="1" applyFont="1" applyFill="1" applyBorder="1" applyAlignment="1">
      <alignment horizontal="center" vertical="center"/>
    </xf>
    <xf numFmtId="0" fontId="12" fillId="3" borderId="2" xfId="2" quotePrefix="1" applyFont="1" applyFill="1" applyBorder="1" applyAlignment="1">
      <alignment horizontal="center" vertical="center" shrinkToFit="1"/>
    </xf>
    <xf numFmtId="0" fontId="4" fillId="3" borderId="2" xfId="7" applyFont="1" applyFill="1" applyBorder="1" applyAlignment="1">
      <alignment horizontal="center" vertical="center" shrinkToFit="1"/>
    </xf>
    <xf numFmtId="0" fontId="12" fillId="3" borderId="3" xfId="3" applyNumberFormat="1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 shrinkToFit="1"/>
    </xf>
    <xf numFmtId="169" fontId="12" fillId="3" borderId="2" xfId="2" applyNumberFormat="1" applyFont="1" applyFill="1" applyBorder="1" applyAlignment="1">
      <alignment horizontal="center" vertical="center" shrinkToFit="1"/>
    </xf>
    <xf numFmtId="4" fontId="0" fillId="0" borderId="87" xfId="0" applyNumberFormat="1" applyBorder="1" applyAlignment="1">
      <alignment horizontal="center" vertical="center"/>
    </xf>
    <xf numFmtId="3" fontId="0" fillId="0" borderId="87" xfId="0" applyNumberFormat="1" applyBorder="1" applyAlignment="1">
      <alignment horizontal="center" vertical="center"/>
    </xf>
    <xf numFmtId="0" fontId="12" fillId="3" borderId="3" xfId="2" quotePrefix="1" applyFont="1" applyFill="1" applyBorder="1" applyAlignment="1">
      <alignment horizontal="center" vertical="center" shrinkToFit="1"/>
    </xf>
    <xf numFmtId="0" fontId="12" fillId="3" borderId="86" xfId="2" applyFont="1" applyFill="1" applyBorder="1" applyAlignment="1">
      <alignment vertical="center"/>
    </xf>
    <xf numFmtId="0" fontId="12" fillId="3" borderId="16" xfId="3" applyNumberFormat="1" applyFont="1" applyFill="1" applyBorder="1" applyAlignment="1">
      <alignment horizontal="center" vertical="center"/>
    </xf>
    <xf numFmtId="0" fontId="12" fillId="3" borderId="16" xfId="2" quotePrefix="1" applyFont="1" applyFill="1" applyBorder="1" applyAlignment="1">
      <alignment horizontal="center" vertical="center"/>
    </xf>
    <xf numFmtId="169" fontId="12" fillId="3" borderId="16" xfId="2" applyNumberFormat="1" applyFont="1" applyFill="1" applyBorder="1" applyAlignment="1">
      <alignment horizontal="center" vertical="center" shrinkToFit="1"/>
    </xf>
    <xf numFmtId="38" fontId="12" fillId="3" borderId="9" xfId="2" applyNumberFormat="1" applyFont="1" applyFill="1" applyBorder="1" applyAlignment="1">
      <alignment horizontal="center" vertical="center"/>
    </xf>
    <xf numFmtId="164" fontId="12" fillId="3" borderId="88" xfId="3" applyFont="1" applyFill="1" applyBorder="1" applyAlignment="1">
      <alignment horizontal="center" vertical="center"/>
    </xf>
    <xf numFmtId="164" fontId="12" fillId="3" borderId="88" xfId="3" applyFont="1" applyFill="1" applyBorder="1" applyAlignment="1">
      <alignment horizontal="center" vertical="center" shrinkToFit="1"/>
    </xf>
    <xf numFmtId="42" fontId="12" fillId="4" borderId="0" xfId="6" applyFont="1" applyFill="1" applyBorder="1" applyAlignment="1">
      <alignment horizontal="center" vertical="center"/>
    </xf>
    <xf numFmtId="164" fontId="2" fillId="4" borderId="0" xfId="4" applyFont="1" applyFill="1">
      <alignment vertical="center"/>
    </xf>
    <xf numFmtId="43" fontId="12" fillId="0" borderId="17" xfId="9" quotePrefix="1" applyFont="1" applyBorder="1" applyAlignment="1">
      <alignment horizontal="right" vertical="center" shrinkToFit="1"/>
    </xf>
    <xf numFmtId="14" fontId="0" fillId="0" borderId="81" xfId="0" applyNumberFormat="1" applyBorder="1"/>
    <xf numFmtId="43" fontId="12" fillId="0" borderId="17" xfId="9" quotePrefix="1" applyFont="1" applyBorder="1" applyAlignment="1">
      <alignment horizontal="left" vertical="center" shrinkToFit="1"/>
    </xf>
    <xf numFmtId="164" fontId="12" fillId="3" borderId="77" xfId="3" applyFont="1" applyFill="1" applyBorder="1" applyAlignment="1">
      <alignment horizontal="right" vertical="center" shrinkToFit="1"/>
    </xf>
    <xf numFmtId="164" fontId="12" fillId="3" borderId="5" xfId="3" quotePrefix="1" applyFont="1" applyFill="1" applyBorder="1" applyAlignment="1">
      <alignment horizontal="right" vertical="center" shrinkToFit="1"/>
    </xf>
    <xf numFmtId="164" fontId="12" fillId="3" borderId="77" xfId="3" quotePrefix="1" applyFont="1" applyFill="1" applyBorder="1" applyAlignment="1">
      <alignment horizontal="right" vertical="center" shrinkToFit="1"/>
    </xf>
    <xf numFmtId="0" fontId="4" fillId="3" borderId="2" xfId="7" quotePrefix="1" applyFill="1" applyBorder="1" applyAlignment="1">
      <alignment horizontal="center" vertical="center"/>
    </xf>
    <xf numFmtId="43" fontId="12" fillId="4" borderId="17" xfId="9" quotePrefix="1" applyFont="1" applyFill="1" applyBorder="1" applyAlignment="1">
      <alignment horizontal="left" vertical="center" shrinkToFit="1"/>
    </xf>
    <xf numFmtId="164" fontId="12" fillId="4" borderId="0" xfId="3" applyFont="1" applyFill="1" applyBorder="1" applyAlignment="1">
      <alignment horizontal="right" vertical="center"/>
    </xf>
    <xf numFmtId="164" fontId="12" fillId="42" borderId="0" xfId="3" applyFont="1" applyFill="1" applyBorder="1" applyAlignment="1">
      <alignment horizontal="right" vertical="center"/>
    </xf>
    <xf numFmtId="38" fontId="12" fillId="43" borderId="0" xfId="2" applyNumberFormat="1" applyFont="1" applyFill="1" applyBorder="1" applyAlignment="1">
      <alignment vertical="center"/>
    </xf>
    <xf numFmtId="38" fontId="12" fillId="43" borderId="0" xfId="2" applyNumberFormat="1" applyFont="1" applyFill="1" applyBorder="1" applyAlignment="1">
      <alignment horizontal="left" vertical="center"/>
    </xf>
    <xf numFmtId="38" fontId="12" fillId="3" borderId="0" xfId="2" applyNumberFormat="1" applyFont="1" applyFill="1" applyBorder="1" applyAlignment="1">
      <alignment horizontal="left" vertical="center"/>
    </xf>
    <xf numFmtId="0" fontId="0" fillId="0" borderId="89" xfId="0" applyBorder="1"/>
    <xf numFmtId="0" fontId="0" fillId="0" borderId="89" xfId="0" quotePrefix="1" applyBorder="1"/>
    <xf numFmtId="176" fontId="0" fillId="0" borderId="89" xfId="0" applyNumberFormat="1" applyBorder="1" applyAlignment="1">
      <alignment horizontal="left"/>
    </xf>
    <xf numFmtId="176" fontId="0" fillId="0" borderId="89" xfId="0" applyNumberFormat="1" applyBorder="1"/>
    <xf numFmtId="176" fontId="0" fillId="0" borderId="0" xfId="0" applyNumberFormat="1"/>
    <xf numFmtId="176" fontId="0" fillId="5" borderId="89" xfId="0" applyNumberFormat="1" applyFill="1" applyBorder="1" applyAlignment="1">
      <alignment horizontal="center" vertical="center" wrapText="1"/>
    </xf>
    <xf numFmtId="0" fontId="0" fillId="5" borderId="89" xfId="0" applyFill="1" applyBorder="1" applyAlignment="1">
      <alignment horizontal="center" vertical="center" wrapText="1"/>
    </xf>
    <xf numFmtId="176" fontId="54" fillId="6" borderId="89" xfId="0" applyNumberFormat="1" applyFont="1" applyFill="1" applyBorder="1" applyAlignment="1">
      <alignment horizontal="center" vertical="center"/>
    </xf>
    <xf numFmtId="0" fontId="54" fillId="6" borderId="89" xfId="0" applyFont="1" applyFill="1" applyBorder="1" applyAlignment="1">
      <alignment horizontal="center" vertical="center"/>
    </xf>
    <xf numFmtId="3" fontId="54" fillId="6" borderId="89" xfId="0" applyNumberFormat="1" applyFont="1" applyFill="1" applyBorder="1" applyAlignment="1">
      <alignment horizontal="right" vertical="center"/>
    </xf>
    <xf numFmtId="0" fontId="54" fillId="6" borderId="89" xfId="0" applyFont="1" applyFill="1" applyBorder="1" applyAlignment="1">
      <alignment horizontal="right" vertical="center"/>
    </xf>
    <xf numFmtId="0" fontId="54" fillId="6" borderId="89" xfId="0" applyFont="1" applyFill="1" applyBorder="1" applyAlignment="1">
      <alignment horizontal="left" vertical="center"/>
    </xf>
    <xf numFmtId="0" fontId="12" fillId="3" borderId="89" xfId="2" applyFont="1" applyFill="1" applyBorder="1" applyAlignment="1">
      <alignment horizontal="left" vertical="center" shrinkToFit="1"/>
    </xf>
    <xf numFmtId="0" fontId="4" fillId="0" borderId="2" xfId="7" applyBorder="1" applyAlignment="1">
      <alignment horizontal="center" vertical="center" shrinkToFit="1"/>
    </xf>
    <xf numFmtId="0" fontId="4" fillId="0" borderId="4" xfId="7" applyBorder="1" applyAlignment="1">
      <alignment horizontal="center" vertical="center" shrinkToFit="1"/>
    </xf>
    <xf numFmtId="0" fontId="38" fillId="4" borderId="44" xfId="2" applyFont="1" applyFill="1" applyBorder="1" applyAlignment="1">
      <alignment horizontal="center" vertical="center"/>
    </xf>
    <xf numFmtId="0" fontId="38" fillId="4" borderId="45" xfId="2" applyFont="1" applyFill="1" applyBorder="1" applyAlignment="1">
      <alignment horizontal="center" vertical="center"/>
    </xf>
    <xf numFmtId="0" fontId="4" fillId="0" borderId="2" xfId="7" applyBorder="1" applyAlignment="1">
      <alignment horizontal="center" vertical="center"/>
    </xf>
    <xf numFmtId="0" fontId="4" fillId="0" borderId="4" xfId="7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 shrinkToFit="1"/>
    </xf>
    <xf numFmtId="0" fontId="12" fillId="0" borderId="50" xfId="2" applyFont="1" applyFill="1" applyBorder="1" applyAlignment="1">
      <alignment horizontal="center" vertical="center" shrinkToFit="1"/>
    </xf>
    <xf numFmtId="0" fontId="4" fillId="0" borderId="53" xfId="7" quotePrefix="1" applyBorder="1" applyAlignment="1">
      <alignment horizontal="center" vertical="center"/>
    </xf>
    <xf numFmtId="0" fontId="4" fillId="0" borderId="50" xfId="7" applyBorder="1" applyAlignment="1">
      <alignment horizontal="center" vertical="center"/>
    </xf>
    <xf numFmtId="38" fontId="12" fillId="3" borderId="0" xfId="2" applyNumberFormat="1" applyFont="1" applyFill="1" applyBorder="1" applyAlignment="1">
      <alignment horizontal="center" vertical="center"/>
    </xf>
    <xf numFmtId="170" fontId="18" fillId="3" borderId="13" xfId="4" applyNumberFormat="1" applyFont="1" applyFill="1" applyBorder="1" applyAlignment="1">
      <alignment horizontal="center" vertical="center" wrapText="1"/>
    </xf>
    <xf numFmtId="170" fontId="18" fillId="3" borderId="52" xfId="4" applyNumberFormat="1" applyFont="1" applyFill="1" applyBorder="1" applyAlignment="1">
      <alignment horizontal="center" vertical="center"/>
    </xf>
    <xf numFmtId="170" fontId="18" fillId="3" borderId="13" xfId="4" applyNumberFormat="1" applyFont="1" applyFill="1" applyBorder="1" applyAlignment="1">
      <alignment horizontal="center" vertical="center"/>
    </xf>
    <xf numFmtId="0" fontId="12" fillId="3" borderId="51" xfId="2" applyFont="1" applyFill="1" applyBorder="1" applyAlignment="1">
      <alignment horizontal="center" vertical="center"/>
    </xf>
    <xf numFmtId="0" fontId="12" fillId="3" borderId="13" xfId="2" applyFont="1" applyFill="1" applyBorder="1" applyAlignment="1">
      <alignment horizontal="center" vertical="center"/>
    </xf>
    <xf numFmtId="0" fontId="12" fillId="3" borderId="52" xfId="2" applyFont="1" applyFill="1" applyBorder="1" applyAlignment="1">
      <alignment horizontal="center" vertical="center"/>
    </xf>
    <xf numFmtId="170" fontId="18" fillId="3" borderId="51" xfId="4" applyNumberFormat="1" applyFont="1" applyFill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170" fontId="18" fillId="3" borderId="79" xfId="4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/>
    </xf>
    <xf numFmtId="169" fontId="12" fillId="0" borderId="3" xfId="2" applyNumberFormat="1" applyFont="1" applyBorder="1" applyAlignment="1">
      <alignment horizontal="center" vertical="center" shrinkToFit="1"/>
    </xf>
    <xf numFmtId="0" fontId="12" fillId="0" borderId="2" xfId="2" quotePrefix="1" applyFont="1" applyBorder="1" applyAlignment="1">
      <alignment horizontal="center" vertical="center" shrinkToFit="1"/>
    </xf>
    <xf numFmtId="169" fontId="12" fillId="0" borderId="2" xfId="2" applyNumberFormat="1" applyFont="1" applyBorder="1" applyAlignment="1">
      <alignment horizontal="center" vertical="center" shrinkToFit="1"/>
    </xf>
    <xf numFmtId="0" fontId="12" fillId="0" borderId="2" xfId="2" applyFont="1" applyFill="1" applyBorder="1" applyAlignment="1">
      <alignment horizontal="center" vertical="center" shrinkToFit="1"/>
    </xf>
    <xf numFmtId="0" fontId="12" fillId="0" borderId="4" xfId="2" applyFont="1" applyFill="1" applyBorder="1" applyAlignment="1">
      <alignment horizontal="center" vertical="center" shrinkToFit="1"/>
    </xf>
    <xf numFmtId="0" fontId="12" fillId="0" borderId="2" xfId="3" applyNumberFormat="1" applyFont="1" applyBorder="1" applyAlignment="1">
      <alignment horizontal="center" vertical="center"/>
    </xf>
    <xf numFmtId="0" fontId="6" fillId="0" borderId="0" xfId="5" applyFont="1" applyFill="1" applyAlignment="1">
      <alignment horizontal="center" vertical="center"/>
    </xf>
    <xf numFmtId="164" fontId="10" fillId="0" borderId="33" xfId="3" applyFont="1" applyFill="1" applyBorder="1" applyAlignment="1">
      <alignment horizontal="center" vertical="center"/>
    </xf>
    <xf numFmtId="164" fontId="10" fillId="0" borderId="3" xfId="3" applyFont="1" applyFill="1" applyBorder="1" applyAlignment="1">
      <alignment horizontal="center" vertical="center"/>
    </xf>
    <xf numFmtId="164" fontId="10" fillId="0" borderId="4" xfId="3" applyFont="1" applyFill="1" applyBorder="1" applyAlignment="1">
      <alignment horizontal="center" vertical="center"/>
    </xf>
    <xf numFmtId="164" fontId="10" fillId="0" borderId="2" xfId="3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center" vertical="center"/>
    </xf>
    <xf numFmtId="0" fontId="10" fillId="0" borderId="3" xfId="5" applyFont="1" applyFill="1" applyBorder="1" applyAlignment="1">
      <alignment horizontal="center" vertical="center"/>
    </xf>
    <xf numFmtId="0" fontId="10" fillId="0" borderId="4" xfId="5" applyFont="1" applyFill="1" applyBorder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38" fontId="12" fillId="0" borderId="0" xfId="2" applyNumberFormat="1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center"/>
    </xf>
    <xf numFmtId="0" fontId="12" fillId="0" borderId="2" xfId="2" applyFont="1" applyBorder="1" applyAlignment="1">
      <alignment horizontal="center" vertical="center"/>
    </xf>
    <xf numFmtId="0" fontId="4" fillId="0" borderId="14" xfId="7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4" fillId="0" borderId="15" xfId="7" applyBorder="1" applyAlignment="1">
      <alignment horizontal="center" vertical="center"/>
    </xf>
    <xf numFmtId="0" fontId="4" fillId="0" borderId="2" xfId="7" applyFont="1" applyBorder="1" applyAlignment="1">
      <alignment horizontal="center" vertical="center" shrinkToFit="1"/>
    </xf>
    <xf numFmtId="0" fontId="12" fillId="0" borderId="6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3" xfId="3" applyNumberFormat="1" applyFont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 shrinkToFit="1"/>
    </xf>
    <xf numFmtId="0" fontId="12" fillId="0" borderId="3" xfId="2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3" fillId="0" borderId="0" xfId="0" applyFont="1" applyAlignment="1">
      <alignment horizontal="center"/>
    </xf>
    <xf numFmtId="0" fontId="39" fillId="0" borderId="67" xfId="2" applyFont="1" applyFill="1" applyBorder="1" applyAlignment="1">
      <alignment horizontal="center" vertical="center"/>
    </xf>
    <xf numFmtId="0" fontId="39" fillId="0" borderId="3" xfId="2" applyFont="1" applyFill="1" applyBorder="1" applyAlignment="1">
      <alignment horizontal="center" vertical="center"/>
    </xf>
    <xf numFmtId="0" fontId="39" fillId="0" borderId="73" xfId="2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left" vertical="center"/>
    </xf>
    <xf numFmtId="0" fontId="6" fillId="3" borderId="0" xfId="5" applyFont="1" applyFill="1" applyAlignment="1">
      <alignment horizontal="center" vertical="center"/>
    </xf>
    <xf numFmtId="0" fontId="7" fillId="3" borderId="0" xfId="5" applyFont="1" applyFill="1" applyAlignment="1">
      <alignment horizontal="center" vertical="center"/>
    </xf>
    <xf numFmtId="164" fontId="10" fillId="3" borderId="2" xfId="3" applyFont="1" applyFill="1" applyBorder="1" applyAlignment="1">
      <alignment horizontal="center" vertical="center"/>
    </xf>
    <xf numFmtId="164" fontId="10" fillId="3" borderId="3" xfId="3" applyFont="1" applyFill="1" applyBorder="1" applyAlignment="1">
      <alignment horizontal="center" vertical="center"/>
    </xf>
    <xf numFmtId="164" fontId="10" fillId="3" borderId="4" xfId="3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center" vertical="center"/>
    </xf>
    <xf numFmtId="0" fontId="10" fillId="3" borderId="3" xfId="5" applyFont="1" applyFill="1" applyBorder="1" applyAlignment="1">
      <alignment horizontal="center" vertical="center"/>
    </xf>
    <xf numFmtId="0" fontId="10" fillId="3" borderId="4" xfId="5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164" fontId="8" fillId="3" borderId="0" xfId="3" applyFont="1" applyFill="1" applyBorder="1" applyAlignment="1">
      <alignment horizontal="center" vertical="center"/>
    </xf>
    <xf numFmtId="0" fontId="50" fillId="0" borderId="82" xfId="0" applyFont="1" applyBorder="1" applyAlignment="1">
      <alignment vertical="center" wrapText="1"/>
    </xf>
    <xf numFmtId="0" fontId="50" fillId="0" borderId="83" xfId="0" applyFont="1" applyBorder="1" applyAlignment="1">
      <alignment vertical="center" wrapText="1"/>
    </xf>
    <xf numFmtId="0" fontId="50" fillId="0" borderId="84" xfId="0" applyFont="1" applyBorder="1" applyAlignment="1">
      <alignment vertical="center" wrapText="1"/>
    </xf>
    <xf numFmtId="0" fontId="53" fillId="0" borderId="0" xfId="0" applyFont="1" applyAlignment="1">
      <alignment horizontal="left" wrapText="1"/>
    </xf>
    <xf numFmtId="0" fontId="53" fillId="0" borderId="0" xfId="0" applyFont="1" applyAlignment="1">
      <alignment wrapText="1"/>
    </xf>
    <xf numFmtId="0" fontId="5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60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58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45" fillId="0" borderId="57" xfId="0" applyFont="1" applyBorder="1" applyAlignment="1">
      <alignment horizontal="center" wrapText="1"/>
    </xf>
    <xf numFmtId="0" fontId="45" fillId="0" borderId="58" xfId="0" applyFont="1" applyBorder="1" applyAlignment="1">
      <alignment horizontal="center" wrapText="1"/>
    </xf>
    <xf numFmtId="0" fontId="45" fillId="0" borderId="59" xfId="0" applyFont="1" applyBorder="1" applyAlignment="1">
      <alignment horizontal="center" wrapText="1"/>
    </xf>
    <xf numFmtId="0" fontId="45" fillId="0" borderId="60" xfId="0" applyFont="1" applyBorder="1" applyAlignment="1">
      <alignment horizontal="center" wrapText="1"/>
    </xf>
    <xf numFmtId="0" fontId="45" fillId="0" borderId="61" xfId="0" applyFont="1" applyBorder="1" applyAlignment="1">
      <alignment horizontal="center" wrapText="1"/>
    </xf>
    <xf numFmtId="0" fontId="45" fillId="0" borderId="62" xfId="0" applyFont="1" applyBorder="1" applyAlignment="1">
      <alignment horizontal="center" wrapText="1"/>
    </xf>
  </cellXfs>
  <cellStyles count="68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9" builtinId="3"/>
    <cellStyle name="Comma [0]" xfId="1" builtinId="6"/>
    <cellStyle name="Comma 2" xfId="63" xr:uid="{00000000-0005-0000-0000-00001D000000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67" builtinId="8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59" xr:uid="{00000000-0005-0000-0000-000029000000}"/>
    <cellStyle name="Normal 11" xfId="61" xr:uid="{00000000-0005-0000-0000-00002A000000}"/>
    <cellStyle name="Normal 12" xfId="60" xr:uid="{00000000-0005-0000-0000-00002B000000}"/>
    <cellStyle name="Normal 13" xfId="66" xr:uid="{00000000-0005-0000-0000-00002C000000}"/>
    <cellStyle name="Normal 15" xfId="62" xr:uid="{00000000-0005-0000-0000-00002D000000}"/>
    <cellStyle name="Normal 2" xfId="10" xr:uid="{00000000-0005-0000-0000-00002E000000}"/>
    <cellStyle name="Normal 2 2" xfId="64" xr:uid="{00000000-0005-0000-0000-00002F000000}"/>
    <cellStyle name="Normal 3" xfId="52" xr:uid="{00000000-0005-0000-0000-000030000000}"/>
    <cellStyle name="Normal 4" xfId="53" xr:uid="{00000000-0005-0000-0000-000031000000}"/>
    <cellStyle name="Normal 5" xfId="57" xr:uid="{00000000-0005-0000-0000-000032000000}"/>
    <cellStyle name="Normal 6" xfId="54" xr:uid="{00000000-0005-0000-0000-000033000000}"/>
    <cellStyle name="Normal 7" xfId="55" xr:uid="{00000000-0005-0000-0000-000034000000}"/>
    <cellStyle name="Normal 8" xfId="56" xr:uid="{00000000-0005-0000-0000-000035000000}"/>
    <cellStyle name="Normal 9" xfId="58" xr:uid="{00000000-0005-0000-0000-000036000000}"/>
    <cellStyle name="Note" xfId="25" builtinId="10" customBuiltin="1"/>
    <cellStyle name="Output" xfId="20" builtinId="21" customBuiltin="1"/>
    <cellStyle name="Title" xfId="11" builtinId="15" customBuiltin="1"/>
    <cellStyle name="Total" xfId="27" builtinId="25" customBuiltin="1"/>
    <cellStyle name="Warning Text" xfId="24" builtinId="11" customBuiltin="1"/>
    <cellStyle name="쉼표 [0] 2" xfId="3" xr:uid="{00000000-0005-0000-0000-00003C000000}"/>
    <cellStyle name="쉼표 [0] 3" xfId="6" xr:uid="{00000000-0005-0000-0000-00003D000000}"/>
    <cellStyle name="쉼표 [0] 3 2 2" xfId="4" xr:uid="{00000000-0005-0000-0000-00003E000000}"/>
    <cellStyle name="표준 2" xfId="2" xr:uid="{00000000-0005-0000-0000-00003F000000}"/>
    <cellStyle name="표준 2 2" xfId="65" xr:uid="{00000000-0005-0000-0000-000040000000}"/>
    <cellStyle name="표준 3" xfId="8" xr:uid="{00000000-0005-0000-0000-000041000000}"/>
    <cellStyle name="표준 3 2 2" xfId="7" xr:uid="{00000000-0005-0000-0000-000042000000}"/>
    <cellStyle name="표준_자금0206" xfId="5" xr:uid="{00000000-0005-0000-0000-00004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66675</xdr:rowOff>
    </xdr:from>
    <xdr:to>
      <xdr:col>5</xdr:col>
      <xdr:colOff>1619250</xdr:colOff>
      <xdr:row>2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1E70FD-A73F-44EA-8933-C2A91BBA6318}"/>
            </a:ext>
          </a:extLst>
        </xdr:cNvPr>
        <xdr:cNvCxnSpPr/>
      </xdr:nvCxnSpPr>
      <xdr:spPr>
        <a:xfrm>
          <a:off x="7010400" y="371475"/>
          <a:ext cx="35623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u Thi Ngoc(Vu Thi Ngoc)" id="{C91DBE83-00E6-45F5-BCC6-7250871F4201}" userId="S::WH1503001@wisol.co.kr::9d3f6173-b026-40d1-873a-08dcc478ebc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0-20T03:40:03.54" personId="{C91DBE83-00E6-45F5-BCC6-7250871F4201}" id="{8F5D8DE4-CA9A-45B2-B8F9-1961B37D382D}">
    <text>Lấy số dư của ngày hôm trước chuyển sang</text>
  </threadedComment>
  <threadedComment ref="D19" dT="2021-10-20T03:40:03.54" personId="{C91DBE83-00E6-45F5-BCC6-7250871F4201}" id="{B9CFE9ED-849D-4813-ACD3-4B2BBEFF2064}">
    <text>Lấy số dư của ngày hôm trước chuyển sang</text>
  </threadedComment>
  <threadedComment ref="D20" dT="2021-10-20T03:40:03.54" personId="{C91DBE83-00E6-45F5-BCC6-7250871F4201}" id="{17365218-9AAD-4B4F-AB70-4AFE28D6DD97}">
    <text>Lấy số dư của ngày hôm trước chuyển sang</text>
  </threadedComment>
  <threadedComment ref="D21" dT="2021-10-20T03:40:03.54" personId="{C91DBE83-00E6-45F5-BCC6-7250871F4201}" id="{9EB84021-BF48-403D-AF07-6CC155C66A88}">
    <text>Lấy số dư của ngày hôm trước chuyển sang</text>
  </threadedComment>
  <threadedComment ref="D22" dT="2021-10-20T03:40:03.54" personId="{C91DBE83-00E6-45F5-BCC6-7250871F4201}" id="{CDB5709A-0EE4-4022-8ED8-DA694A860E2D}">
    <text>Lấy số dư của ngày hôm trước chuyển sang</text>
  </threadedComment>
  <threadedComment ref="D23" dT="2021-10-20T03:40:03.54" personId="{C91DBE83-00E6-45F5-BCC6-7250871F4201}" id="{6EEE2970-D4F3-47B3-9FB2-033C8C2AB458}">
    <text>Lấy số dư của ngày hôm trước chuyển sang</text>
  </threadedComment>
  <threadedComment ref="D28" dT="2021-10-20T03:40:03.54" personId="{C91DBE83-00E6-45F5-BCC6-7250871F4201}" id="{CBE6AAC1-4BD9-4971-8128-7A5258B78460}">
    <text>Lấy số dư của ngày hôm trước chuyển sang</text>
  </threadedComment>
  <threadedComment ref="D29" dT="2021-10-20T03:40:03.54" personId="{C91DBE83-00E6-45F5-BCC6-7250871F4201}" id="{60C67EBF-7A2F-4F54-99F0-F9ABDF9942D6}">
    <text>Lấy số dư của ngày hôm trước chuyển sang</text>
  </threadedComment>
  <threadedComment ref="D30" dT="2021-10-20T03:40:03.54" personId="{C91DBE83-00E6-45F5-BCC6-7250871F4201}" id="{BFB99E80-C492-4D94-8A32-F058FAF6BA0B}">
    <text>Lấy số dư của ngày hôm trước chuyển sang</text>
  </threadedComment>
  <threadedComment ref="D31" dT="2021-10-20T03:40:03.54" personId="{C91DBE83-00E6-45F5-BCC6-7250871F4201}" id="{50EF5083-8353-46EE-861C-18A903081467}">
    <text>Lấy số dư của ngày hôm trước chuyển sang</text>
  </threadedComment>
  <threadedComment ref="D32" dT="2021-10-20T03:40:03.54" personId="{C91DBE83-00E6-45F5-BCC6-7250871F4201}" id="{1461437A-EB48-45DA-B4E0-91711FB50C19}">
    <text>Lấy số dư của ngày hôm trước chuyển sang</text>
  </threadedComment>
  <threadedComment ref="D33" dT="2021-10-20T03:40:03.54" personId="{C91DBE83-00E6-45F5-BCC6-7250871F4201}" id="{0222E2DD-7C07-4861-9BF8-03F7AD4821B8}">
    <text>Lấy số dư của ngày hôm trước chuyển sang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5"/>
  <sheetViews>
    <sheetView topLeftCell="A54" workbookViewId="0">
      <selection activeCell="I17" sqref="I17:I45"/>
    </sheetView>
  </sheetViews>
  <sheetFormatPr defaultColWidth="11.42578125" defaultRowHeight="12.75"/>
  <cols>
    <col min="1" max="1" width="8.85546875" style="130" customWidth="1"/>
    <col min="2" max="2" width="17.42578125" style="130" customWidth="1"/>
    <col min="3" max="3" width="19.7109375" style="130" customWidth="1"/>
    <col min="4" max="4" width="22.5703125" style="130" customWidth="1"/>
    <col min="5" max="5" width="17.42578125" style="130" customWidth="1"/>
    <col min="6" max="6" width="14.85546875" style="130" customWidth="1"/>
    <col min="7" max="7" width="19.85546875" style="130" customWidth="1"/>
    <col min="8" max="8" width="24" style="130" customWidth="1"/>
    <col min="9" max="9" width="20" style="130" customWidth="1"/>
    <col min="10" max="12" width="0" style="130" hidden="1" customWidth="1"/>
    <col min="13" max="13" width="26.42578125" style="130" customWidth="1"/>
    <col min="14" max="243" width="11.42578125" style="130"/>
    <col min="244" max="245" width="17.42578125" style="130" customWidth="1"/>
    <col min="246" max="246" width="19.7109375" style="130" customWidth="1"/>
    <col min="247" max="250" width="17.42578125" style="130" customWidth="1"/>
    <col min="251" max="251" width="22.7109375" style="130" customWidth="1"/>
    <col min="252" max="252" width="23" style="130" bestFit="1" customWidth="1"/>
    <col min="253" max="253" width="15.28515625" style="130" bestFit="1" customWidth="1"/>
    <col min="254" max="499" width="11.42578125" style="130"/>
    <col min="500" max="501" width="17.42578125" style="130" customWidth="1"/>
    <col min="502" max="502" width="19.7109375" style="130" customWidth="1"/>
    <col min="503" max="506" width="17.42578125" style="130" customWidth="1"/>
    <col min="507" max="507" width="22.7109375" style="130" customWidth="1"/>
    <col min="508" max="508" width="23" style="130" bestFit="1" customWidth="1"/>
    <col min="509" max="509" width="15.28515625" style="130" bestFit="1" customWidth="1"/>
    <col min="510" max="755" width="11.42578125" style="130"/>
    <col min="756" max="757" width="17.42578125" style="130" customWidth="1"/>
    <col min="758" max="758" width="19.7109375" style="130" customWidth="1"/>
    <col min="759" max="762" width="17.42578125" style="130" customWidth="1"/>
    <col min="763" max="763" width="22.7109375" style="130" customWidth="1"/>
    <col min="764" max="764" width="23" style="130" bestFit="1" customWidth="1"/>
    <col min="765" max="765" width="15.28515625" style="130" bestFit="1" customWidth="1"/>
    <col min="766" max="1011" width="11.42578125" style="130"/>
    <col min="1012" max="1013" width="17.42578125" style="130" customWidth="1"/>
    <col min="1014" max="1014" width="19.7109375" style="130" customWidth="1"/>
    <col min="1015" max="1018" width="17.42578125" style="130" customWidth="1"/>
    <col min="1019" max="1019" width="22.7109375" style="130" customWidth="1"/>
    <col min="1020" max="1020" width="23" style="130" bestFit="1" customWidth="1"/>
    <col min="1021" max="1021" width="15.28515625" style="130" bestFit="1" customWidth="1"/>
    <col min="1022" max="1267" width="11.42578125" style="130"/>
    <col min="1268" max="1269" width="17.42578125" style="130" customWidth="1"/>
    <col min="1270" max="1270" width="19.7109375" style="130" customWidth="1"/>
    <col min="1271" max="1274" width="17.42578125" style="130" customWidth="1"/>
    <col min="1275" max="1275" width="22.7109375" style="130" customWidth="1"/>
    <col min="1276" max="1276" width="23" style="130" bestFit="1" customWidth="1"/>
    <col min="1277" max="1277" width="15.28515625" style="130" bestFit="1" customWidth="1"/>
    <col min="1278" max="1523" width="11.42578125" style="130"/>
    <col min="1524" max="1525" width="17.42578125" style="130" customWidth="1"/>
    <col min="1526" max="1526" width="19.7109375" style="130" customWidth="1"/>
    <col min="1527" max="1530" width="17.42578125" style="130" customWidth="1"/>
    <col min="1531" max="1531" width="22.7109375" style="130" customWidth="1"/>
    <col min="1532" max="1532" width="23" style="130" bestFit="1" customWidth="1"/>
    <col min="1533" max="1533" width="15.28515625" style="130" bestFit="1" customWidth="1"/>
    <col min="1534" max="1779" width="11.42578125" style="130"/>
    <col min="1780" max="1781" width="17.42578125" style="130" customWidth="1"/>
    <col min="1782" max="1782" width="19.7109375" style="130" customWidth="1"/>
    <col min="1783" max="1786" width="17.42578125" style="130" customWidth="1"/>
    <col min="1787" max="1787" width="22.7109375" style="130" customWidth="1"/>
    <col min="1788" max="1788" width="23" style="130" bestFit="1" customWidth="1"/>
    <col min="1789" max="1789" width="15.28515625" style="130" bestFit="1" customWidth="1"/>
    <col min="1790" max="2035" width="11.42578125" style="130"/>
    <col min="2036" max="2037" width="17.42578125" style="130" customWidth="1"/>
    <col min="2038" max="2038" width="19.7109375" style="130" customWidth="1"/>
    <col min="2039" max="2042" width="17.42578125" style="130" customWidth="1"/>
    <col min="2043" max="2043" width="22.7109375" style="130" customWidth="1"/>
    <col min="2044" max="2044" width="23" style="130" bestFit="1" customWidth="1"/>
    <col min="2045" max="2045" width="15.28515625" style="130" bestFit="1" customWidth="1"/>
    <col min="2046" max="2291" width="11.42578125" style="130"/>
    <col min="2292" max="2293" width="17.42578125" style="130" customWidth="1"/>
    <col min="2294" max="2294" width="19.7109375" style="130" customWidth="1"/>
    <col min="2295" max="2298" width="17.42578125" style="130" customWidth="1"/>
    <col min="2299" max="2299" width="22.7109375" style="130" customWidth="1"/>
    <col min="2300" max="2300" width="23" style="130" bestFit="1" customWidth="1"/>
    <col min="2301" max="2301" width="15.28515625" style="130" bestFit="1" customWidth="1"/>
    <col min="2302" max="2547" width="11.42578125" style="130"/>
    <col min="2548" max="2549" width="17.42578125" style="130" customWidth="1"/>
    <col min="2550" max="2550" width="19.7109375" style="130" customWidth="1"/>
    <col min="2551" max="2554" width="17.42578125" style="130" customWidth="1"/>
    <col min="2555" max="2555" width="22.7109375" style="130" customWidth="1"/>
    <col min="2556" max="2556" width="23" style="130" bestFit="1" customWidth="1"/>
    <col min="2557" max="2557" width="15.28515625" style="130" bestFit="1" customWidth="1"/>
    <col min="2558" max="2803" width="11.42578125" style="130"/>
    <col min="2804" max="2805" width="17.42578125" style="130" customWidth="1"/>
    <col min="2806" max="2806" width="19.7109375" style="130" customWidth="1"/>
    <col min="2807" max="2810" width="17.42578125" style="130" customWidth="1"/>
    <col min="2811" max="2811" width="22.7109375" style="130" customWidth="1"/>
    <col min="2812" max="2812" width="23" style="130" bestFit="1" customWidth="1"/>
    <col min="2813" max="2813" width="15.28515625" style="130" bestFit="1" customWidth="1"/>
    <col min="2814" max="3059" width="11.42578125" style="130"/>
    <col min="3060" max="3061" width="17.42578125" style="130" customWidth="1"/>
    <col min="3062" max="3062" width="19.7109375" style="130" customWidth="1"/>
    <col min="3063" max="3066" width="17.42578125" style="130" customWidth="1"/>
    <col min="3067" max="3067" width="22.7109375" style="130" customWidth="1"/>
    <col min="3068" max="3068" width="23" style="130" bestFit="1" customWidth="1"/>
    <col min="3069" max="3069" width="15.28515625" style="130" bestFit="1" customWidth="1"/>
    <col min="3070" max="3315" width="11.42578125" style="130"/>
    <col min="3316" max="3317" width="17.42578125" style="130" customWidth="1"/>
    <col min="3318" max="3318" width="19.7109375" style="130" customWidth="1"/>
    <col min="3319" max="3322" width="17.42578125" style="130" customWidth="1"/>
    <col min="3323" max="3323" width="22.7109375" style="130" customWidth="1"/>
    <col min="3324" max="3324" width="23" style="130" bestFit="1" customWidth="1"/>
    <col min="3325" max="3325" width="15.28515625" style="130" bestFit="1" customWidth="1"/>
    <col min="3326" max="3571" width="11.42578125" style="130"/>
    <col min="3572" max="3573" width="17.42578125" style="130" customWidth="1"/>
    <col min="3574" max="3574" width="19.7109375" style="130" customWidth="1"/>
    <col min="3575" max="3578" width="17.42578125" style="130" customWidth="1"/>
    <col min="3579" max="3579" width="22.7109375" style="130" customWidth="1"/>
    <col min="3580" max="3580" width="23" style="130" bestFit="1" customWidth="1"/>
    <col min="3581" max="3581" width="15.28515625" style="130" bestFit="1" customWidth="1"/>
    <col min="3582" max="3827" width="11.42578125" style="130"/>
    <col min="3828" max="3829" width="17.42578125" style="130" customWidth="1"/>
    <col min="3830" max="3830" width="19.7109375" style="130" customWidth="1"/>
    <col min="3831" max="3834" width="17.42578125" style="130" customWidth="1"/>
    <col min="3835" max="3835" width="22.7109375" style="130" customWidth="1"/>
    <col min="3836" max="3836" width="23" style="130" bestFit="1" customWidth="1"/>
    <col min="3837" max="3837" width="15.28515625" style="130" bestFit="1" customWidth="1"/>
    <col min="3838" max="4083" width="11.42578125" style="130"/>
    <col min="4084" max="4085" width="17.42578125" style="130" customWidth="1"/>
    <col min="4086" max="4086" width="19.7109375" style="130" customWidth="1"/>
    <col min="4087" max="4090" width="17.42578125" style="130" customWidth="1"/>
    <col min="4091" max="4091" width="22.7109375" style="130" customWidth="1"/>
    <col min="4092" max="4092" width="23" style="130" bestFit="1" customWidth="1"/>
    <col min="4093" max="4093" width="15.28515625" style="130" bestFit="1" customWidth="1"/>
    <col min="4094" max="4339" width="11.42578125" style="130"/>
    <col min="4340" max="4341" width="17.42578125" style="130" customWidth="1"/>
    <col min="4342" max="4342" width="19.7109375" style="130" customWidth="1"/>
    <col min="4343" max="4346" width="17.42578125" style="130" customWidth="1"/>
    <col min="4347" max="4347" width="22.7109375" style="130" customWidth="1"/>
    <col min="4348" max="4348" width="23" style="130" bestFit="1" customWidth="1"/>
    <col min="4349" max="4349" width="15.28515625" style="130" bestFit="1" customWidth="1"/>
    <col min="4350" max="4595" width="11.42578125" style="130"/>
    <col min="4596" max="4597" width="17.42578125" style="130" customWidth="1"/>
    <col min="4598" max="4598" width="19.7109375" style="130" customWidth="1"/>
    <col min="4599" max="4602" width="17.42578125" style="130" customWidth="1"/>
    <col min="4603" max="4603" width="22.7109375" style="130" customWidth="1"/>
    <col min="4604" max="4604" width="23" style="130" bestFit="1" customWidth="1"/>
    <col min="4605" max="4605" width="15.28515625" style="130" bestFit="1" customWidth="1"/>
    <col min="4606" max="4851" width="11.42578125" style="130"/>
    <col min="4852" max="4853" width="17.42578125" style="130" customWidth="1"/>
    <col min="4854" max="4854" width="19.7109375" style="130" customWidth="1"/>
    <col min="4855" max="4858" width="17.42578125" style="130" customWidth="1"/>
    <col min="4859" max="4859" width="22.7109375" style="130" customWidth="1"/>
    <col min="4860" max="4860" width="23" style="130" bestFit="1" customWidth="1"/>
    <col min="4861" max="4861" width="15.28515625" style="130" bestFit="1" customWidth="1"/>
    <col min="4862" max="5107" width="11.42578125" style="130"/>
    <col min="5108" max="5109" width="17.42578125" style="130" customWidth="1"/>
    <col min="5110" max="5110" width="19.7109375" style="130" customWidth="1"/>
    <col min="5111" max="5114" width="17.42578125" style="130" customWidth="1"/>
    <col min="5115" max="5115" width="22.7109375" style="130" customWidth="1"/>
    <col min="5116" max="5116" width="23" style="130" bestFit="1" customWidth="1"/>
    <col min="5117" max="5117" width="15.28515625" style="130" bestFit="1" customWidth="1"/>
    <col min="5118" max="5363" width="11.42578125" style="130"/>
    <col min="5364" max="5365" width="17.42578125" style="130" customWidth="1"/>
    <col min="5366" max="5366" width="19.7109375" style="130" customWidth="1"/>
    <col min="5367" max="5370" width="17.42578125" style="130" customWidth="1"/>
    <col min="5371" max="5371" width="22.7109375" style="130" customWidth="1"/>
    <col min="5372" max="5372" width="23" style="130" bestFit="1" customWidth="1"/>
    <col min="5373" max="5373" width="15.28515625" style="130" bestFit="1" customWidth="1"/>
    <col min="5374" max="5619" width="11.42578125" style="130"/>
    <col min="5620" max="5621" width="17.42578125" style="130" customWidth="1"/>
    <col min="5622" max="5622" width="19.7109375" style="130" customWidth="1"/>
    <col min="5623" max="5626" width="17.42578125" style="130" customWidth="1"/>
    <col min="5627" max="5627" width="22.7109375" style="130" customWidth="1"/>
    <col min="5628" max="5628" width="23" style="130" bestFit="1" customWidth="1"/>
    <col min="5629" max="5629" width="15.28515625" style="130" bestFit="1" customWidth="1"/>
    <col min="5630" max="5875" width="11.42578125" style="130"/>
    <col min="5876" max="5877" width="17.42578125" style="130" customWidth="1"/>
    <col min="5878" max="5878" width="19.7109375" style="130" customWidth="1"/>
    <col min="5879" max="5882" width="17.42578125" style="130" customWidth="1"/>
    <col min="5883" max="5883" width="22.7109375" style="130" customWidth="1"/>
    <col min="5884" max="5884" width="23" style="130" bestFit="1" customWidth="1"/>
    <col min="5885" max="5885" width="15.28515625" style="130" bestFit="1" customWidth="1"/>
    <col min="5886" max="6131" width="11.42578125" style="130"/>
    <col min="6132" max="6133" width="17.42578125" style="130" customWidth="1"/>
    <col min="6134" max="6134" width="19.7109375" style="130" customWidth="1"/>
    <col min="6135" max="6138" width="17.42578125" style="130" customWidth="1"/>
    <col min="6139" max="6139" width="22.7109375" style="130" customWidth="1"/>
    <col min="6140" max="6140" width="23" style="130" bestFit="1" customWidth="1"/>
    <col min="6141" max="6141" width="15.28515625" style="130" bestFit="1" customWidth="1"/>
    <col min="6142" max="6387" width="11.42578125" style="130"/>
    <col min="6388" max="6389" width="17.42578125" style="130" customWidth="1"/>
    <col min="6390" max="6390" width="19.7109375" style="130" customWidth="1"/>
    <col min="6391" max="6394" width="17.42578125" style="130" customWidth="1"/>
    <col min="6395" max="6395" width="22.7109375" style="130" customWidth="1"/>
    <col min="6396" max="6396" width="23" style="130" bestFit="1" customWidth="1"/>
    <col min="6397" max="6397" width="15.28515625" style="130" bestFit="1" customWidth="1"/>
    <col min="6398" max="6643" width="11.42578125" style="130"/>
    <col min="6644" max="6645" width="17.42578125" style="130" customWidth="1"/>
    <col min="6646" max="6646" width="19.7109375" style="130" customWidth="1"/>
    <col min="6647" max="6650" width="17.42578125" style="130" customWidth="1"/>
    <col min="6651" max="6651" width="22.7109375" style="130" customWidth="1"/>
    <col min="6652" max="6652" width="23" style="130" bestFit="1" customWidth="1"/>
    <col min="6653" max="6653" width="15.28515625" style="130" bestFit="1" customWidth="1"/>
    <col min="6654" max="6899" width="11.42578125" style="130"/>
    <col min="6900" max="6901" width="17.42578125" style="130" customWidth="1"/>
    <col min="6902" max="6902" width="19.7109375" style="130" customWidth="1"/>
    <col min="6903" max="6906" width="17.42578125" style="130" customWidth="1"/>
    <col min="6907" max="6907" width="22.7109375" style="130" customWidth="1"/>
    <col min="6908" max="6908" width="23" style="130" bestFit="1" customWidth="1"/>
    <col min="6909" max="6909" width="15.28515625" style="130" bestFit="1" customWidth="1"/>
    <col min="6910" max="7155" width="11.42578125" style="130"/>
    <col min="7156" max="7157" width="17.42578125" style="130" customWidth="1"/>
    <col min="7158" max="7158" width="19.7109375" style="130" customWidth="1"/>
    <col min="7159" max="7162" width="17.42578125" style="130" customWidth="1"/>
    <col min="7163" max="7163" width="22.7109375" style="130" customWidth="1"/>
    <col min="7164" max="7164" width="23" style="130" bestFit="1" customWidth="1"/>
    <col min="7165" max="7165" width="15.28515625" style="130" bestFit="1" customWidth="1"/>
    <col min="7166" max="7411" width="11.42578125" style="130"/>
    <col min="7412" max="7413" width="17.42578125" style="130" customWidth="1"/>
    <col min="7414" max="7414" width="19.7109375" style="130" customWidth="1"/>
    <col min="7415" max="7418" width="17.42578125" style="130" customWidth="1"/>
    <col min="7419" max="7419" width="22.7109375" style="130" customWidth="1"/>
    <col min="7420" max="7420" width="23" style="130" bestFit="1" customWidth="1"/>
    <col min="7421" max="7421" width="15.28515625" style="130" bestFit="1" customWidth="1"/>
    <col min="7422" max="7667" width="11.42578125" style="130"/>
    <col min="7668" max="7669" width="17.42578125" style="130" customWidth="1"/>
    <col min="7670" max="7670" width="19.7109375" style="130" customWidth="1"/>
    <col min="7671" max="7674" width="17.42578125" style="130" customWidth="1"/>
    <col min="7675" max="7675" width="22.7109375" style="130" customWidth="1"/>
    <col min="7676" max="7676" width="23" style="130" bestFit="1" customWidth="1"/>
    <col min="7677" max="7677" width="15.28515625" style="130" bestFit="1" customWidth="1"/>
    <col min="7678" max="7923" width="11.42578125" style="130"/>
    <col min="7924" max="7925" width="17.42578125" style="130" customWidth="1"/>
    <col min="7926" max="7926" width="19.7109375" style="130" customWidth="1"/>
    <col min="7927" max="7930" width="17.42578125" style="130" customWidth="1"/>
    <col min="7931" max="7931" width="22.7109375" style="130" customWidth="1"/>
    <col min="7932" max="7932" width="23" style="130" bestFit="1" customWidth="1"/>
    <col min="7933" max="7933" width="15.28515625" style="130" bestFit="1" customWidth="1"/>
    <col min="7934" max="8179" width="11.42578125" style="130"/>
    <col min="8180" max="8181" width="17.42578125" style="130" customWidth="1"/>
    <col min="8182" max="8182" width="19.7109375" style="130" customWidth="1"/>
    <col min="8183" max="8186" width="17.42578125" style="130" customWidth="1"/>
    <col min="8187" max="8187" width="22.7109375" style="130" customWidth="1"/>
    <col min="8188" max="8188" width="23" style="130" bestFit="1" customWidth="1"/>
    <col min="8189" max="8189" width="15.28515625" style="130" bestFit="1" customWidth="1"/>
    <col min="8190" max="8435" width="11.42578125" style="130"/>
    <col min="8436" max="8437" width="17.42578125" style="130" customWidth="1"/>
    <col min="8438" max="8438" width="19.7109375" style="130" customWidth="1"/>
    <col min="8439" max="8442" width="17.42578125" style="130" customWidth="1"/>
    <col min="8443" max="8443" width="22.7109375" style="130" customWidth="1"/>
    <col min="8444" max="8444" width="23" style="130" bestFit="1" customWidth="1"/>
    <col min="8445" max="8445" width="15.28515625" style="130" bestFit="1" customWidth="1"/>
    <col min="8446" max="8691" width="11.42578125" style="130"/>
    <col min="8692" max="8693" width="17.42578125" style="130" customWidth="1"/>
    <col min="8694" max="8694" width="19.7109375" style="130" customWidth="1"/>
    <col min="8695" max="8698" width="17.42578125" style="130" customWidth="1"/>
    <col min="8699" max="8699" width="22.7109375" style="130" customWidth="1"/>
    <col min="8700" max="8700" width="23" style="130" bestFit="1" customWidth="1"/>
    <col min="8701" max="8701" width="15.28515625" style="130" bestFit="1" customWidth="1"/>
    <col min="8702" max="8947" width="11.42578125" style="130"/>
    <col min="8948" max="8949" width="17.42578125" style="130" customWidth="1"/>
    <col min="8950" max="8950" width="19.7109375" style="130" customWidth="1"/>
    <col min="8951" max="8954" width="17.42578125" style="130" customWidth="1"/>
    <col min="8955" max="8955" width="22.7109375" style="130" customWidth="1"/>
    <col min="8956" max="8956" width="23" style="130" bestFit="1" customWidth="1"/>
    <col min="8957" max="8957" width="15.28515625" style="130" bestFit="1" customWidth="1"/>
    <col min="8958" max="9203" width="11.42578125" style="130"/>
    <col min="9204" max="9205" width="17.42578125" style="130" customWidth="1"/>
    <col min="9206" max="9206" width="19.7109375" style="130" customWidth="1"/>
    <col min="9207" max="9210" width="17.42578125" style="130" customWidth="1"/>
    <col min="9211" max="9211" width="22.7109375" style="130" customWidth="1"/>
    <col min="9212" max="9212" width="23" style="130" bestFit="1" customWidth="1"/>
    <col min="9213" max="9213" width="15.28515625" style="130" bestFit="1" customWidth="1"/>
    <col min="9214" max="9459" width="11.42578125" style="130"/>
    <col min="9460" max="9461" width="17.42578125" style="130" customWidth="1"/>
    <col min="9462" max="9462" width="19.7109375" style="130" customWidth="1"/>
    <col min="9463" max="9466" width="17.42578125" style="130" customWidth="1"/>
    <col min="9467" max="9467" width="22.7109375" style="130" customWidth="1"/>
    <col min="9468" max="9468" width="23" style="130" bestFit="1" customWidth="1"/>
    <col min="9469" max="9469" width="15.28515625" style="130" bestFit="1" customWidth="1"/>
    <col min="9470" max="9715" width="11.42578125" style="130"/>
    <col min="9716" max="9717" width="17.42578125" style="130" customWidth="1"/>
    <col min="9718" max="9718" width="19.7109375" style="130" customWidth="1"/>
    <col min="9719" max="9722" width="17.42578125" style="130" customWidth="1"/>
    <col min="9723" max="9723" width="22.7109375" style="130" customWidth="1"/>
    <col min="9724" max="9724" width="23" style="130" bestFit="1" customWidth="1"/>
    <col min="9725" max="9725" width="15.28515625" style="130" bestFit="1" customWidth="1"/>
    <col min="9726" max="9971" width="11.42578125" style="130"/>
    <col min="9972" max="9973" width="17.42578125" style="130" customWidth="1"/>
    <col min="9974" max="9974" width="19.7109375" style="130" customWidth="1"/>
    <col min="9975" max="9978" width="17.42578125" style="130" customWidth="1"/>
    <col min="9979" max="9979" width="22.7109375" style="130" customWidth="1"/>
    <col min="9980" max="9980" width="23" style="130" bestFit="1" customWidth="1"/>
    <col min="9981" max="9981" width="15.28515625" style="130" bestFit="1" customWidth="1"/>
    <col min="9982" max="10227" width="11.42578125" style="130"/>
    <col min="10228" max="10229" width="17.42578125" style="130" customWidth="1"/>
    <col min="10230" max="10230" width="19.7109375" style="130" customWidth="1"/>
    <col min="10231" max="10234" width="17.42578125" style="130" customWidth="1"/>
    <col min="10235" max="10235" width="22.7109375" style="130" customWidth="1"/>
    <col min="10236" max="10236" width="23" style="130" bestFit="1" customWidth="1"/>
    <col min="10237" max="10237" width="15.28515625" style="130" bestFit="1" customWidth="1"/>
    <col min="10238" max="10483" width="11.42578125" style="130"/>
    <col min="10484" max="10485" width="17.42578125" style="130" customWidth="1"/>
    <col min="10486" max="10486" width="19.7109375" style="130" customWidth="1"/>
    <col min="10487" max="10490" width="17.42578125" style="130" customWidth="1"/>
    <col min="10491" max="10491" width="22.7109375" style="130" customWidth="1"/>
    <col min="10492" max="10492" width="23" style="130" bestFit="1" customWidth="1"/>
    <col min="10493" max="10493" width="15.28515625" style="130" bestFit="1" customWidth="1"/>
    <col min="10494" max="10739" width="11.42578125" style="130"/>
    <col min="10740" max="10741" width="17.42578125" style="130" customWidth="1"/>
    <col min="10742" max="10742" width="19.7109375" style="130" customWidth="1"/>
    <col min="10743" max="10746" width="17.42578125" style="130" customWidth="1"/>
    <col min="10747" max="10747" width="22.7109375" style="130" customWidth="1"/>
    <col min="10748" max="10748" width="23" style="130" bestFit="1" customWidth="1"/>
    <col min="10749" max="10749" width="15.28515625" style="130" bestFit="1" customWidth="1"/>
    <col min="10750" max="10995" width="11.42578125" style="130"/>
    <col min="10996" max="10997" width="17.42578125" style="130" customWidth="1"/>
    <col min="10998" max="10998" width="19.7109375" style="130" customWidth="1"/>
    <col min="10999" max="11002" width="17.42578125" style="130" customWidth="1"/>
    <col min="11003" max="11003" width="22.7109375" style="130" customWidth="1"/>
    <col min="11004" max="11004" width="23" style="130" bestFit="1" customWidth="1"/>
    <col min="11005" max="11005" width="15.28515625" style="130" bestFit="1" customWidth="1"/>
    <col min="11006" max="11251" width="11.42578125" style="130"/>
    <col min="11252" max="11253" width="17.42578125" style="130" customWidth="1"/>
    <col min="11254" max="11254" width="19.7109375" style="130" customWidth="1"/>
    <col min="11255" max="11258" width="17.42578125" style="130" customWidth="1"/>
    <col min="11259" max="11259" width="22.7109375" style="130" customWidth="1"/>
    <col min="11260" max="11260" width="23" style="130" bestFit="1" customWidth="1"/>
    <col min="11261" max="11261" width="15.28515625" style="130" bestFit="1" customWidth="1"/>
    <col min="11262" max="11507" width="11.42578125" style="130"/>
    <col min="11508" max="11509" width="17.42578125" style="130" customWidth="1"/>
    <col min="11510" max="11510" width="19.7109375" style="130" customWidth="1"/>
    <col min="11511" max="11514" width="17.42578125" style="130" customWidth="1"/>
    <col min="11515" max="11515" width="22.7109375" style="130" customWidth="1"/>
    <col min="11516" max="11516" width="23" style="130" bestFit="1" customWidth="1"/>
    <col min="11517" max="11517" width="15.28515625" style="130" bestFit="1" customWidth="1"/>
    <col min="11518" max="11763" width="11.42578125" style="130"/>
    <col min="11764" max="11765" width="17.42578125" style="130" customWidth="1"/>
    <col min="11766" max="11766" width="19.7109375" style="130" customWidth="1"/>
    <col min="11767" max="11770" width="17.42578125" style="130" customWidth="1"/>
    <col min="11771" max="11771" width="22.7109375" style="130" customWidth="1"/>
    <col min="11772" max="11772" width="23" style="130" bestFit="1" customWidth="1"/>
    <col min="11773" max="11773" width="15.28515625" style="130" bestFit="1" customWidth="1"/>
    <col min="11774" max="12019" width="11.42578125" style="130"/>
    <col min="12020" max="12021" width="17.42578125" style="130" customWidth="1"/>
    <col min="12022" max="12022" width="19.7109375" style="130" customWidth="1"/>
    <col min="12023" max="12026" width="17.42578125" style="130" customWidth="1"/>
    <col min="12027" max="12027" width="22.7109375" style="130" customWidth="1"/>
    <col min="12028" max="12028" width="23" style="130" bestFit="1" customWidth="1"/>
    <col min="12029" max="12029" width="15.28515625" style="130" bestFit="1" customWidth="1"/>
    <col min="12030" max="12275" width="11.42578125" style="130"/>
    <col min="12276" max="12277" width="17.42578125" style="130" customWidth="1"/>
    <col min="12278" max="12278" width="19.7109375" style="130" customWidth="1"/>
    <col min="12279" max="12282" width="17.42578125" style="130" customWidth="1"/>
    <col min="12283" max="12283" width="22.7109375" style="130" customWidth="1"/>
    <col min="12284" max="12284" width="23" style="130" bestFit="1" customWidth="1"/>
    <col min="12285" max="12285" width="15.28515625" style="130" bestFit="1" customWidth="1"/>
    <col min="12286" max="12531" width="11.42578125" style="130"/>
    <col min="12532" max="12533" width="17.42578125" style="130" customWidth="1"/>
    <col min="12534" max="12534" width="19.7109375" style="130" customWidth="1"/>
    <col min="12535" max="12538" width="17.42578125" style="130" customWidth="1"/>
    <col min="12539" max="12539" width="22.7109375" style="130" customWidth="1"/>
    <col min="12540" max="12540" width="23" style="130" bestFit="1" customWidth="1"/>
    <col min="12541" max="12541" width="15.28515625" style="130" bestFit="1" customWidth="1"/>
    <col min="12542" max="12787" width="11.42578125" style="130"/>
    <col min="12788" max="12789" width="17.42578125" style="130" customWidth="1"/>
    <col min="12790" max="12790" width="19.7109375" style="130" customWidth="1"/>
    <col min="12791" max="12794" width="17.42578125" style="130" customWidth="1"/>
    <col min="12795" max="12795" width="22.7109375" style="130" customWidth="1"/>
    <col min="12796" max="12796" width="23" style="130" bestFit="1" customWidth="1"/>
    <col min="12797" max="12797" width="15.28515625" style="130" bestFit="1" customWidth="1"/>
    <col min="12798" max="13043" width="11.42578125" style="130"/>
    <col min="13044" max="13045" width="17.42578125" style="130" customWidth="1"/>
    <col min="13046" max="13046" width="19.7109375" style="130" customWidth="1"/>
    <col min="13047" max="13050" width="17.42578125" style="130" customWidth="1"/>
    <col min="13051" max="13051" width="22.7109375" style="130" customWidth="1"/>
    <col min="13052" max="13052" width="23" style="130" bestFit="1" customWidth="1"/>
    <col min="13053" max="13053" width="15.28515625" style="130" bestFit="1" customWidth="1"/>
    <col min="13054" max="13299" width="11.42578125" style="130"/>
    <col min="13300" max="13301" width="17.42578125" style="130" customWidth="1"/>
    <col min="13302" max="13302" width="19.7109375" style="130" customWidth="1"/>
    <col min="13303" max="13306" width="17.42578125" style="130" customWidth="1"/>
    <col min="13307" max="13307" width="22.7109375" style="130" customWidth="1"/>
    <col min="13308" max="13308" width="23" style="130" bestFit="1" customWidth="1"/>
    <col min="13309" max="13309" width="15.28515625" style="130" bestFit="1" customWidth="1"/>
    <col min="13310" max="13555" width="11.42578125" style="130"/>
    <col min="13556" max="13557" width="17.42578125" style="130" customWidth="1"/>
    <col min="13558" max="13558" width="19.7109375" style="130" customWidth="1"/>
    <col min="13559" max="13562" width="17.42578125" style="130" customWidth="1"/>
    <col min="13563" max="13563" width="22.7109375" style="130" customWidth="1"/>
    <col min="13564" max="13564" width="23" style="130" bestFit="1" customWidth="1"/>
    <col min="13565" max="13565" width="15.28515625" style="130" bestFit="1" customWidth="1"/>
    <col min="13566" max="13811" width="11.42578125" style="130"/>
    <col min="13812" max="13813" width="17.42578125" style="130" customWidth="1"/>
    <col min="13814" max="13814" width="19.7109375" style="130" customWidth="1"/>
    <col min="13815" max="13818" width="17.42578125" style="130" customWidth="1"/>
    <col min="13819" max="13819" width="22.7109375" style="130" customWidth="1"/>
    <col min="13820" max="13820" width="23" style="130" bestFit="1" customWidth="1"/>
    <col min="13821" max="13821" width="15.28515625" style="130" bestFit="1" customWidth="1"/>
    <col min="13822" max="14067" width="11.42578125" style="130"/>
    <col min="14068" max="14069" width="17.42578125" style="130" customWidth="1"/>
    <col min="14070" max="14070" width="19.7109375" style="130" customWidth="1"/>
    <col min="14071" max="14074" width="17.42578125" style="130" customWidth="1"/>
    <col min="14075" max="14075" width="22.7109375" style="130" customWidth="1"/>
    <col min="14076" max="14076" width="23" style="130" bestFit="1" customWidth="1"/>
    <col min="14077" max="14077" width="15.28515625" style="130" bestFit="1" customWidth="1"/>
    <col min="14078" max="14323" width="11.42578125" style="130"/>
    <col min="14324" max="14325" width="17.42578125" style="130" customWidth="1"/>
    <col min="14326" max="14326" width="19.7109375" style="130" customWidth="1"/>
    <col min="14327" max="14330" width="17.42578125" style="130" customWidth="1"/>
    <col min="14331" max="14331" width="22.7109375" style="130" customWidth="1"/>
    <col min="14332" max="14332" width="23" style="130" bestFit="1" customWidth="1"/>
    <col min="14333" max="14333" width="15.28515625" style="130" bestFit="1" customWidth="1"/>
    <col min="14334" max="14579" width="11.42578125" style="130"/>
    <col min="14580" max="14581" width="17.42578125" style="130" customWidth="1"/>
    <col min="14582" max="14582" width="19.7109375" style="130" customWidth="1"/>
    <col min="14583" max="14586" width="17.42578125" style="130" customWidth="1"/>
    <col min="14587" max="14587" width="22.7109375" style="130" customWidth="1"/>
    <col min="14588" max="14588" width="23" style="130" bestFit="1" customWidth="1"/>
    <col min="14589" max="14589" width="15.28515625" style="130" bestFit="1" customWidth="1"/>
    <col min="14590" max="14835" width="11.42578125" style="130"/>
    <col min="14836" max="14837" width="17.42578125" style="130" customWidth="1"/>
    <col min="14838" max="14838" width="19.7109375" style="130" customWidth="1"/>
    <col min="14839" max="14842" width="17.42578125" style="130" customWidth="1"/>
    <col min="14843" max="14843" width="22.7109375" style="130" customWidth="1"/>
    <col min="14844" max="14844" width="23" style="130" bestFit="1" customWidth="1"/>
    <col min="14845" max="14845" width="15.28515625" style="130" bestFit="1" customWidth="1"/>
    <col min="14846" max="15091" width="11.42578125" style="130"/>
    <col min="15092" max="15093" width="17.42578125" style="130" customWidth="1"/>
    <col min="15094" max="15094" width="19.7109375" style="130" customWidth="1"/>
    <col min="15095" max="15098" width="17.42578125" style="130" customWidth="1"/>
    <col min="15099" max="15099" width="22.7109375" style="130" customWidth="1"/>
    <col min="15100" max="15100" width="23" style="130" bestFit="1" customWidth="1"/>
    <col min="15101" max="15101" width="15.28515625" style="130" bestFit="1" customWidth="1"/>
    <col min="15102" max="15347" width="11.42578125" style="130"/>
    <col min="15348" max="15349" width="17.42578125" style="130" customWidth="1"/>
    <col min="15350" max="15350" width="19.7109375" style="130" customWidth="1"/>
    <col min="15351" max="15354" width="17.42578125" style="130" customWidth="1"/>
    <col min="15355" max="15355" width="22.7109375" style="130" customWidth="1"/>
    <col min="15356" max="15356" width="23" style="130" bestFit="1" customWidth="1"/>
    <col min="15357" max="15357" width="15.28515625" style="130" bestFit="1" customWidth="1"/>
    <col min="15358" max="15603" width="11.42578125" style="130"/>
    <col min="15604" max="15605" width="17.42578125" style="130" customWidth="1"/>
    <col min="15606" max="15606" width="19.7109375" style="130" customWidth="1"/>
    <col min="15607" max="15610" width="17.42578125" style="130" customWidth="1"/>
    <col min="15611" max="15611" width="22.7109375" style="130" customWidth="1"/>
    <col min="15612" max="15612" width="23" style="130" bestFit="1" customWidth="1"/>
    <col min="15613" max="15613" width="15.28515625" style="130" bestFit="1" customWidth="1"/>
    <col min="15614" max="15859" width="11.42578125" style="130"/>
    <col min="15860" max="15861" width="17.42578125" style="130" customWidth="1"/>
    <col min="15862" max="15862" width="19.7109375" style="130" customWidth="1"/>
    <col min="15863" max="15866" width="17.42578125" style="130" customWidth="1"/>
    <col min="15867" max="15867" width="22.7109375" style="130" customWidth="1"/>
    <col min="15868" max="15868" width="23" style="130" bestFit="1" customWidth="1"/>
    <col min="15869" max="15869" width="15.28515625" style="130" bestFit="1" customWidth="1"/>
    <col min="15870" max="16115" width="11.42578125" style="130"/>
    <col min="16116" max="16117" width="17.42578125" style="130" customWidth="1"/>
    <col min="16118" max="16118" width="19.7109375" style="130" customWidth="1"/>
    <col min="16119" max="16122" width="17.42578125" style="130" customWidth="1"/>
    <col min="16123" max="16123" width="22.7109375" style="130" customWidth="1"/>
    <col min="16124" max="16124" width="23" style="130" bestFit="1" customWidth="1"/>
    <col min="16125" max="16125" width="15.28515625" style="130" bestFit="1" customWidth="1"/>
    <col min="16126" max="16384" width="11.42578125" style="130"/>
  </cols>
  <sheetData>
    <row r="1" spans="1:9" s="1" customFormat="1" ht="7.5" hidden="1" customHeight="1">
      <c r="E1" s="2"/>
      <c r="F1" s="2"/>
      <c r="G1" s="2"/>
    </row>
    <row r="2" spans="1:9" s="3" customFormat="1" ht="24" customHeight="1">
      <c r="A2" s="464" t="s">
        <v>0</v>
      </c>
      <c r="B2" s="464"/>
      <c r="C2" s="464"/>
      <c r="D2" s="464"/>
      <c r="E2" s="464"/>
      <c r="F2" s="464"/>
      <c r="G2" s="464"/>
      <c r="H2" s="464"/>
      <c r="I2" s="67"/>
    </row>
    <row r="3" spans="1:9" s="3" customFormat="1" ht="14.25" customHeight="1">
      <c r="A3" s="472" t="s">
        <v>216</v>
      </c>
      <c r="B3" s="472"/>
      <c r="C3" s="472"/>
      <c r="D3" s="472"/>
      <c r="E3" s="472"/>
      <c r="F3" s="472"/>
      <c r="G3" s="472"/>
      <c r="H3" s="472"/>
      <c r="I3" s="67"/>
    </row>
    <row r="4" spans="1:9" s="3" customFormat="1" ht="15" customHeight="1">
      <c r="A4" s="4"/>
      <c r="B4" s="4"/>
      <c r="C4" s="4"/>
      <c r="D4" s="8"/>
      <c r="E4" s="8"/>
      <c r="F4" s="5"/>
      <c r="G4" s="6"/>
      <c r="H4" s="7"/>
      <c r="I4" s="67"/>
    </row>
    <row r="5" spans="1:9" s="14" customFormat="1" ht="15" customHeight="1">
      <c r="A5" s="9"/>
      <c r="B5" s="10"/>
      <c r="C5" s="10"/>
      <c r="D5" s="10"/>
      <c r="E5" s="10"/>
      <c r="F5" s="11" t="s">
        <v>1</v>
      </c>
      <c r="G5" s="11" t="s">
        <v>2</v>
      </c>
      <c r="H5" s="12" t="s">
        <v>3</v>
      </c>
      <c r="I5" s="77"/>
    </row>
    <row r="6" spans="1:9" s="14" customFormat="1" ht="15" customHeight="1">
      <c r="A6" s="15"/>
      <c r="B6" s="15"/>
      <c r="C6" s="15"/>
      <c r="D6" s="15"/>
      <c r="E6" s="15"/>
      <c r="F6" s="465" t="s">
        <v>170</v>
      </c>
      <c r="G6" s="468"/>
      <c r="H6" s="469"/>
      <c r="I6" s="77"/>
    </row>
    <row r="7" spans="1:9" s="14" customFormat="1" ht="15" customHeight="1">
      <c r="A7" s="15"/>
      <c r="B7" s="15"/>
      <c r="C7" s="15"/>
      <c r="D7" s="15"/>
      <c r="E7" s="15"/>
      <c r="F7" s="466"/>
      <c r="G7" s="466"/>
      <c r="H7" s="470"/>
      <c r="I7" s="77"/>
    </row>
    <row r="8" spans="1:9" s="14" customFormat="1" ht="15" customHeight="1">
      <c r="A8" s="16"/>
      <c r="B8" s="16"/>
      <c r="C8" s="17"/>
      <c r="D8" s="17"/>
      <c r="E8" s="17"/>
      <c r="F8" s="467"/>
      <c r="G8" s="467"/>
      <c r="H8" s="471"/>
      <c r="I8" s="77"/>
    </row>
    <row r="9" spans="1:9" s="14" customFormat="1" ht="19.5" customHeight="1">
      <c r="A9" s="18" t="s">
        <v>4</v>
      </c>
      <c r="B9" s="19"/>
      <c r="C9" s="19"/>
      <c r="D9" s="20"/>
      <c r="E9" s="21"/>
      <c r="F9" s="22"/>
      <c r="G9" s="22"/>
      <c r="H9" s="23" t="s">
        <v>5</v>
      </c>
      <c r="I9" s="77"/>
    </row>
    <row r="10" spans="1:9" s="14" customFormat="1" ht="26.45" customHeight="1" thickBot="1">
      <c r="A10" s="24" t="s">
        <v>6</v>
      </c>
      <c r="B10" s="24" t="s">
        <v>7</v>
      </c>
      <c r="C10" s="24" t="s">
        <v>8</v>
      </c>
      <c r="D10" s="24" t="s">
        <v>9</v>
      </c>
      <c r="E10" s="25" t="s">
        <v>10</v>
      </c>
      <c r="F10" s="25" t="s">
        <v>11</v>
      </c>
      <c r="G10" s="25" t="s">
        <v>12</v>
      </c>
      <c r="H10" s="26" t="s">
        <v>13</v>
      </c>
      <c r="I10" s="77"/>
    </row>
    <row r="11" spans="1:9" s="14" customFormat="1" ht="26.45" customHeight="1" thickTop="1">
      <c r="A11" s="27">
        <v>1</v>
      </c>
      <c r="B11" s="28" t="s">
        <v>14</v>
      </c>
      <c r="C11" s="28" t="s">
        <v>15</v>
      </c>
      <c r="D11" s="157">
        <v>0</v>
      </c>
      <c r="E11" s="158"/>
      <c r="F11" s="158"/>
      <c r="G11" s="159">
        <f>D11+E11-F11</f>
        <v>0</v>
      </c>
      <c r="H11" s="28"/>
      <c r="I11" s="77">
        <f>G11-Cash!F32</f>
        <v>0</v>
      </c>
    </row>
    <row r="12" spans="1:9" s="14" customFormat="1" ht="26.45" customHeight="1">
      <c r="A12" s="29">
        <v>2</v>
      </c>
      <c r="B12" s="30" t="s">
        <v>14</v>
      </c>
      <c r="C12" s="30" t="s">
        <v>16</v>
      </c>
      <c r="D12" s="160">
        <v>0</v>
      </c>
      <c r="E12" s="161"/>
      <c r="F12" s="161"/>
      <c r="G12" s="160">
        <v>0</v>
      </c>
      <c r="H12" s="31"/>
      <c r="I12" s="77"/>
    </row>
    <row r="13" spans="1:9" s="14" customFormat="1" ht="26.45" customHeight="1">
      <c r="A13" s="29">
        <v>3</v>
      </c>
      <c r="B13" s="30" t="s">
        <v>14</v>
      </c>
      <c r="C13" s="30" t="s">
        <v>17</v>
      </c>
      <c r="D13" s="160">
        <v>0</v>
      </c>
      <c r="E13" s="161"/>
      <c r="F13" s="161"/>
      <c r="G13" s="160">
        <v>0</v>
      </c>
      <c r="H13" s="32"/>
      <c r="I13" s="77"/>
    </row>
    <row r="14" spans="1:9" s="14" customFormat="1" ht="26.45" customHeight="1">
      <c r="A14" s="480" t="s">
        <v>18</v>
      </c>
      <c r="B14" s="481"/>
      <c r="C14" s="455"/>
      <c r="D14" s="160">
        <f>SUM(D11:D13)</f>
        <v>0</v>
      </c>
      <c r="E14" s="160">
        <f>SUM(E11:E13)</f>
        <v>0</v>
      </c>
      <c r="F14" s="160">
        <f>SUM(F11:F13)</f>
        <v>0</v>
      </c>
      <c r="G14" s="162">
        <f>SUM(G11:G13)</f>
        <v>0</v>
      </c>
      <c r="H14" s="30"/>
      <c r="I14" s="77"/>
    </row>
    <row r="15" spans="1:9" s="14" customFormat="1" ht="8.25" customHeight="1">
      <c r="A15" s="19"/>
      <c r="B15" s="19"/>
      <c r="C15" s="19"/>
      <c r="D15" s="33"/>
      <c r="E15" s="33"/>
      <c r="F15" s="33"/>
      <c r="G15" s="34"/>
      <c r="H15" s="19"/>
      <c r="I15" s="77"/>
    </row>
    <row r="16" spans="1:9" s="14" customFormat="1" ht="18.75" customHeight="1">
      <c r="A16" s="35" t="s">
        <v>19</v>
      </c>
      <c r="B16" s="19"/>
      <c r="C16" s="19"/>
      <c r="D16" s="20"/>
      <c r="E16" s="21"/>
      <c r="F16" s="21"/>
      <c r="G16" s="473"/>
      <c r="H16" s="473"/>
      <c r="I16" s="77"/>
    </row>
    <row r="17" spans="1:13" s="14" customFormat="1" ht="20.25" customHeight="1" thickBot="1">
      <c r="A17" s="36" t="s">
        <v>6</v>
      </c>
      <c r="B17" s="36" t="s">
        <v>20</v>
      </c>
      <c r="C17" s="37" t="s">
        <v>21</v>
      </c>
      <c r="D17" s="37" t="s">
        <v>9</v>
      </c>
      <c r="E17" s="38" t="s">
        <v>10</v>
      </c>
      <c r="F17" s="38" t="s">
        <v>11</v>
      </c>
      <c r="G17" s="38" t="s">
        <v>12</v>
      </c>
      <c r="H17" s="39" t="s">
        <v>22</v>
      </c>
      <c r="I17" s="77"/>
    </row>
    <row r="18" spans="1:13" s="14" customFormat="1" ht="20.25" customHeight="1" thickTop="1">
      <c r="A18" s="216">
        <v>1</v>
      </c>
      <c r="B18" s="101" t="s">
        <v>23</v>
      </c>
      <c r="C18" s="101" t="s">
        <v>24</v>
      </c>
      <c r="D18" s="301">
        <v>158935614</v>
      </c>
      <c r="E18" s="163">
        <v>13200</v>
      </c>
      <c r="F18" s="164">
        <v>248292</v>
      </c>
      <c r="G18" s="163">
        <f t="shared" ref="G18:G23" si="0">D18+E18-F18</f>
        <v>158700522</v>
      </c>
      <c r="H18" s="40"/>
      <c r="I18" s="102">
        <f>+G18-KEB!E18</f>
        <v>0</v>
      </c>
    </row>
    <row r="19" spans="1:13" s="14" customFormat="1" ht="20.25" customHeight="1">
      <c r="A19" s="190">
        <v>2</v>
      </c>
      <c r="B19" s="220" t="s">
        <v>25</v>
      </c>
      <c r="C19" s="220" t="s">
        <v>26</v>
      </c>
      <c r="D19" s="302">
        <v>8477563670</v>
      </c>
      <c r="E19" s="42"/>
      <c r="F19" s="42"/>
      <c r="G19" s="165">
        <f t="shared" si="0"/>
        <v>8477563670</v>
      </c>
      <c r="H19" s="41"/>
      <c r="I19" s="77" t="e">
        <f>+G19-#REF!</f>
        <v>#REF!</v>
      </c>
    </row>
    <row r="20" spans="1:13" s="14" customFormat="1" ht="20.25" customHeight="1">
      <c r="A20" s="190">
        <v>3</v>
      </c>
      <c r="B20" s="189" t="s">
        <v>27</v>
      </c>
      <c r="C20" s="189" t="s">
        <v>28</v>
      </c>
      <c r="D20" s="303">
        <v>19200471</v>
      </c>
      <c r="E20" s="42"/>
      <c r="F20" s="42"/>
      <c r="G20" s="166">
        <f t="shared" si="0"/>
        <v>19200471</v>
      </c>
      <c r="H20" s="43"/>
      <c r="I20" s="102">
        <f>+G20-Vietcombank!D41</f>
        <v>0</v>
      </c>
    </row>
    <row r="21" spans="1:13" s="14" customFormat="1" ht="20.25" customHeight="1">
      <c r="A21" s="190">
        <v>4</v>
      </c>
      <c r="B21" s="189" t="s">
        <v>102</v>
      </c>
      <c r="C21" s="191" t="s">
        <v>104</v>
      </c>
      <c r="D21" s="175">
        <v>0</v>
      </c>
      <c r="E21" s="42"/>
      <c r="F21" s="42"/>
      <c r="G21" s="166">
        <f t="shared" si="0"/>
        <v>0</v>
      </c>
      <c r="H21" s="43"/>
      <c r="I21" s="102"/>
    </row>
    <row r="22" spans="1:13" s="14" customFormat="1" ht="20.25" customHeight="1">
      <c r="A22" s="190">
        <v>5</v>
      </c>
      <c r="B22" s="189" t="s">
        <v>118</v>
      </c>
      <c r="C22" s="191" t="s">
        <v>119</v>
      </c>
      <c r="D22" s="303">
        <v>1295200</v>
      </c>
      <c r="E22" s="219"/>
      <c r="F22" s="219"/>
      <c r="G22" s="166">
        <f t="shared" si="0"/>
        <v>1295200</v>
      </c>
      <c r="H22" s="217"/>
      <c r="I22" s="102">
        <f>+G22-'PG bank'!D6</f>
        <v>0</v>
      </c>
    </row>
    <row r="23" spans="1:13" s="14" customFormat="1" ht="20.25" customHeight="1">
      <c r="A23" s="190">
        <v>6</v>
      </c>
      <c r="B23" s="189" t="s">
        <v>54</v>
      </c>
      <c r="C23" s="191" t="s">
        <v>120</v>
      </c>
      <c r="D23" s="303">
        <v>20074312952</v>
      </c>
      <c r="E23" s="42"/>
      <c r="F23" s="42"/>
      <c r="G23" s="166">
        <f t="shared" si="0"/>
        <v>20074312952</v>
      </c>
      <c r="H23" s="217"/>
      <c r="I23" s="102">
        <f>+G23-Woori525!E30</f>
        <v>0</v>
      </c>
    </row>
    <row r="24" spans="1:13" s="13" customFormat="1" ht="20.25" customHeight="1">
      <c r="A24" s="453" t="s">
        <v>29</v>
      </c>
      <c r="B24" s="454"/>
      <c r="C24" s="455"/>
      <c r="D24" s="177">
        <f>SUM(D18:D23)</f>
        <v>28731307907</v>
      </c>
      <c r="E24" s="177">
        <f>SUM(E18:E23)</f>
        <v>13200</v>
      </c>
      <c r="F24" s="177">
        <f>SUM(F18:F23)</f>
        <v>248292</v>
      </c>
      <c r="G24" s="218">
        <f>SUM(G18:G23)</f>
        <v>28731072815</v>
      </c>
      <c r="H24" s="44">
        <f>G24/H25</f>
        <v>1235745.067311828</v>
      </c>
      <c r="I24" s="77"/>
      <c r="M24" s="14"/>
    </row>
    <row r="25" spans="1:13" s="13" customFormat="1" ht="19.5" customHeight="1">
      <c r="A25" s="19"/>
      <c r="B25" s="19"/>
      <c r="C25" s="19"/>
      <c r="D25" s="33"/>
      <c r="E25" s="33"/>
      <c r="F25" s="33"/>
      <c r="G25" s="34" t="s">
        <v>30</v>
      </c>
      <c r="H25" s="251">
        <v>23250</v>
      </c>
      <c r="I25" s="77"/>
    </row>
    <row r="26" spans="1:13" s="13" customFormat="1" ht="21" customHeight="1">
      <c r="A26" s="474" t="s">
        <v>31</v>
      </c>
      <c r="B26" s="474"/>
      <c r="C26" s="474"/>
      <c r="D26" s="20"/>
      <c r="E26" s="21"/>
      <c r="F26" s="21"/>
      <c r="G26" s="45"/>
      <c r="H26" s="46"/>
      <c r="I26" s="77"/>
    </row>
    <row r="27" spans="1:13" s="13" customFormat="1" ht="21" customHeight="1">
      <c r="A27" s="475" t="s">
        <v>6</v>
      </c>
      <c r="B27" s="477" t="s">
        <v>20</v>
      </c>
      <c r="C27" s="477" t="s">
        <v>32</v>
      </c>
      <c r="D27" s="47" t="s">
        <v>33</v>
      </c>
      <c r="E27" s="48" t="s">
        <v>34</v>
      </c>
      <c r="F27" s="48" t="s">
        <v>35</v>
      </c>
      <c r="G27" s="49" t="s">
        <v>36</v>
      </c>
      <c r="H27" s="475" t="s">
        <v>37</v>
      </c>
      <c r="I27" s="77"/>
    </row>
    <row r="28" spans="1:13" s="13" customFormat="1" ht="21" customHeight="1" thickBot="1">
      <c r="A28" s="476"/>
      <c r="B28" s="478"/>
      <c r="C28" s="478"/>
      <c r="D28" s="50" t="s">
        <v>38</v>
      </c>
      <c r="E28" s="51" t="s">
        <v>39</v>
      </c>
      <c r="F28" s="51" t="s">
        <v>40</v>
      </c>
      <c r="G28" s="51" t="s">
        <v>41</v>
      </c>
      <c r="H28" s="476"/>
      <c r="I28" s="77"/>
    </row>
    <row r="29" spans="1:13" s="13" customFormat="1" ht="21" customHeight="1" thickTop="1">
      <c r="A29" s="482">
        <v>1</v>
      </c>
      <c r="B29" s="483" t="s">
        <v>42</v>
      </c>
      <c r="C29" s="484" t="s">
        <v>43</v>
      </c>
      <c r="D29" s="176">
        <v>0</v>
      </c>
      <c r="E29" s="221"/>
      <c r="F29" s="221"/>
      <c r="G29" s="52">
        <f>D29+E29-F29</f>
        <v>0</v>
      </c>
      <c r="H29" s="458" t="s">
        <v>44</v>
      </c>
      <c r="I29" s="113"/>
    </row>
    <row r="30" spans="1:13" s="13" customFormat="1" ht="21" customHeight="1">
      <c r="A30" s="440"/>
      <c r="B30" s="462"/>
      <c r="C30" s="440"/>
      <c r="D30" s="167">
        <v>0</v>
      </c>
      <c r="E30" s="222"/>
      <c r="F30" s="222"/>
      <c r="G30" s="53">
        <f>D30+E30-F30</f>
        <v>0</v>
      </c>
      <c r="H30" s="436"/>
      <c r="I30" s="115"/>
    </row>
    <row r="31" spans="1:13" s="13" customFormat="1" ht="21" customHeight="1">
      <c r="A31" s="463">
        <v>2</v>
      </c>
      <c r="B31" s="461" t="s">
        <v>23</v>
      </c>
      <c r="C31" s="459" t="s">
        <v>45</v>
      </c>
      <c r="D31" s="120">
        <v>0</v>
      </c>
      <c r="E31" s="221"/>
      <c r="F31" s="221"/>
      <c r="G31" s="54">
        <f>D31+E31-F31</f>
        <v>0</v>
      </c>
      <c r="H31" s="460" t="s">
        <v>46</v>
      </c>
      <c r="I31" s="118"/>
    </row>
    <row r="32" spans="1:13" s="13" customFormat="1" ht="21" customHeight="1">
      <c r="A32" s="440"/>
      <c r="B32" s="462"/>
      <c r="C32" s="440"/>
      <c r="D32" s="304">
        <v>56.490000000000009</v>
      </c>
      <c r="E32" s="222"/>
      <c r="F32" s="222"/>
      <c r="G32" s="55">
        <f>D32+E32-F32</f>
        <v>56.490000000000009</v>
      </c>
      <c r="H32" s="436"/>
      <c r="I32" s="119">
        <f>+G32-KEB!E14</f>
        <v>0</v>
      </c>
    </row>
    <row r="33" spans="1:10" s="13" customFormat="1" ht="21" customHeight="1">
      <c r="A33" s="439">
        <v>3</v>
      </c>
      <c r="B33" s="461" t="s">
        <v>47</v>
      </c>
      <c r="C33" s="439" t="s">
        <v>48</v>
      </c>
      <c r="D33" s="120"/>
      <c r="E33" s="221"/>
      <c r="F33" s="221"/>
      <c r="G33" s="54"/>
      <c r="H33" s="435" t="s">
        <v>49</v>
      </c>
      <c r="I33" s="118"/>
    </row>
    <row r="34" spans="1:10" s="13" customFormat="1" ht="21" customHeight="1">
      <c r="A34" s="440"/>
      <c r="B34" s="462"/>
      <c r="C34" s="440"/>
      <c r="D34" s="305">
        <v>2109.5100000000002</v>
      </c>
      <c r="E34" s="223"/>
      <c r="F34" s="223"/>
      <c r="G34" s="56">
        <f t="shared" ref="G34:G42" si="1">D34+E34-F34</f>
        <v>2109.5100000000002</v>
      </c>
      <c r="H34" s="436"/>
      <c r="I34" s="118">
        <f>+G34-'SHB398'!E2</f>
        <v>0</v>
      </c>
    </row>
    <row r="35" spans="1:10" s="13" customFormat="1" ht="21" customHeight="1">
      <c r="A35" s="463">
        <v>4</v>
      </c>
      <c r="B35" s="461" t="s">
        <v>50</v>
      </c>
      <c r="C35" s="459" t="s">
        <v>51</v>
      </c>
      <c r="D35" s="120">
        <v>0</v>
      </c>
      <c r="E35" s="221"/>
      <c r="F35" s="221"/>
      <c r="G35" s="54">
        <f t="shared" si="1"/>
        <v>0</v>
      </c>
      <c r="H35" s="479" t="s">
        <v>46</v>
      </c>
      <c r="I35" s="113"/>
    </row>
    <row r="36" spans="1:10" s="13" customFormat="1" ht="21" customHeight="1">
      <c r="A36" s="440"/>
      <c r="B36" s="462"/>
      <c r="C36" s="440"/>
      <c r="D36" s="304">
        <v>1462729.4100000001</v>
      </c>
      <c r="E36" s="223"/>
      <c r="F36" s="223"/>
      <c r="G36" s="55">
        <f t="shared" si="1"/>
        <v>1462729.4100000001</v>
      </c>
      <c r="H36" s="436"/>
      <c r="I36" s="121" t="e">
        <f>+G36-#REF!</f>
        <v>#REF!</v>
      </c>
    </row>
    <row r="37" spans="1:10" s="13" customFormat="1" ht="21" customHeight="1">
      <c r="A37" s="439">
        <v>5</v>
      </c>
      <c r="B37" s="461" t="s">
        <v>52</v>
      </c>
      <c r="C37" s="439" t="s">
        <v>53</v>
      </c>
      <c r="D37" s="120">
        <v>0</v>
      </c>
      <c r="E37" s="224"/>
      <c r="F37" s="224"/>
      <c r="G37" s="117">
        <f t="shared" si="1"/>
        <v>0</v>
      </c>
      <c r="H37" s="435" t="s">
        <v>49</v>
      </c>
      <c r="I37" s="121"/>
    </row>
    <row r="38" spans="1:10" s="13" customFormat="1" ht="21" customHeight="1">
      <c r="A38" s="440"/>
      <c r="B38" s="462"/>
      <c r="C38" s="440"/>
      <c r="D38" s="167">
        <v>0</v>
      </c>
      <c r="E38" s="225"/>
      <c r="F38" s="225"/>
      <c r="G38" s="114">
        <f t="shared" si="1"/>
        <v>0</v>
      </c>
      <c r="H38" s="436"/>
      <c r="I38" s="121"/>
    </row>
    <row r="39" spans="1:10" s="13" customFormat="1" ht="21" customHeight="1">
      <c r="A39" s="439">
        <v>6</v>
      </c>
      <c r="B39" s="461" t="s">
        <v>54</v>
      </c>
      <c r="C39" s="439" t="s">
        <v>55</v>
      </c>
      <c r="D39" s="120">
        <v>0</v>
      </c>
      <c r="E39" s="224"/>
      <c r="F39" s="224"/>
      <c r="G39" s="117">
        <f t="shared" si="1"/>
        <v>0</v>
      </c>
      <c r="H39" s="435" t="s">
        <v>49</v>
      </c>
      <c r="I39" s="121"/>
    </row>
    <row r="40" spans="1:10" s="13" customFormat="1" ht="21" customHeight="1">
      <c r="A40" s="440"/>
      <c r="B40" s="462"/>
      <c r="C40" s="440"/>
      <c r="D40" s="306">
        <v>8427230.2199999988</v>
      </c>
      <c r="E40" s="225">
        <v>2075998.93</v>
      </c>
      <c r="F40" s="225"/>
      <c r="G40" s="114">
        <f t="shared" si="1"/>
        <v>10503229.149999999</v>
      </c>
      <c r="H40" s="436"/>
      <c r="I40" s="121">
        <f>+G40-Woori517!E11</f>
        <v>0</v>
      </c>
    </row>
    <row r="41" spans="1:10" s="13" customFormat="1" ht="21" customHeight="1">
      <c r="A41" s="439">
        <v>7</v>
      </c>
      <c r="B41" s="441" t="s">
        <v>102</v>
      </c>
      <c r="C41" s="443" t="s">
        <v>103</v>
      </c>
      <c r="D41" s="120">
        <v>0</v>
      </c>
      <c r="E41" s="224"/>
      <c r="F41" s="224"/>
      <c r="G41" s="117">
        <f t="shared" si="1"/>
        <v>0</v>
      </c>
      <c r="H41" s="435" t="s">
        <v>49</v>
      </c>
      <c r="I41" s="77"/>
    </row>
    <row r="42" spans="1:10" s="13" customFormat="1" ht="21" customHeight="1">
      <c r="A42" s="440"/>
      <c r="B42" s="442"/>
      <c r="C42" s="444"/>
      <c r="D42" s="306">
        <v>2090.27000000001</v>
      </c>
      <c r="E42" s="225"/>
      <c r="F42" s="225"/>
      <c r="G42" s="114">
        <f t="shared" si="1"/>
        <v>2090.27000000001</v>
      </c>
      <c r="H42" s="436"/>
      <c r="I42" s="77"/>
    </row>
    <row r="43" spans="1:10" s="13" customFormat="1" ht="21" customHeight="1">
      <c r="A43" s="453" t="s">
        <v>56</v>
      </c>
      <c r="B43" s="454"/>
      <c r="C43" s="455"/>
      <c r="D43" s="186">
        <v>0</v>
      </c>
      <c r="E43" s="226">
        <f t="shared" ref="E43:G44" si="2">+E29+E31+E33+E35+E37+E39+E41</f>
        <v>0</v>
      </c>
      <c r="F43" s="226">
        <f t="shared" si="2"/>
        <v>0</v>
      </c>
      <c r="G43" s="186">
        <f t="shared" si="2"/>
        <v>0</v>
      </c>
      <c r="H43" s="58"/>
      <c r="I43" s="77"/>
    </row>
    <row r="44" spans="1:10" s="13" customFormat="1" ht="21" customHeight="1">
      <c r="A44" s="453" t="s">
        <v>57</v>
      </c>
      <c r="B44" s="454"/>
      <c r="C44" s="455"/>
      <c r="D44" s="187">
        <f>+D30+D32+D34+D36+D38+D40+D42</f>
        <v>9894215.8999999985</v>
      </c>
      <c r="E44" s="227">
        <f t="shared" si="2"/>
        <v>2075998.93</v>
      </c>
      <c r="F44" s="227">
        <f t="shared" si="2"/>
        <v>0</v>
      </c>
      <c r="G44" s="187">
        <f t="shared" si="2"/>
        <v>11970214.829999998</v>
      </c>
      <c r="H44" s="59"/>
      <c r="I44" s="77"/>
    </row>
    <row r="45" spans="1:10" s="13" customFormat="1" ht="21" customHeight="1">
      <c r="A45" s="453" t="s">
        <v>58</v>
      </c>
      <c r="B45" s="454"/>
      <c r="C45" s="455"/>
      <c r="D45" s="168"/>
      <c r="E45" s="169"/>
      <c r="F45" s="170"/>
      <c r="G45" s="171"/>
      <c r="H45" s="59"/>
      <c r="I45" s="77"/>
    </row>
    <row r="46" spans="1:10" s="13" customFormat="1" ht="21" customHeight="1">
      <c r="A46" s="19"/>
      <c r="B46" s="19"/>
      <c r="C46" s="19"/>
      <c r="D46" s="60"/>
      <c r="E46" s="60"/>
      <c r="F46" s="33"/>
      <c r="G46" s="61"/>
      <c r="H46" s="62" t="s">
        <v>59</v>
      </c>
    </row>
    <row r="47" spans="1:10" s="78" customFormat="1" ht="18.75" customHeight="1">
      <c r="A47" s="241" t="s">
        <v>136</v>
      </c>
      <c r="B47" s="83"/>
      <c r="C47" s="83"/>
      <c r="D47" s="84"/>
      <c r="E47" s="85"/>
      <c r="F47" s="85"/>
      <c r="G47" s="445"/>
      <c r="H47" s="445"/>
      <c r="I47" s="77"/>
      <c r="J47" s="105"/>
    </row>
    <row r="48" spans="1:10" s="78" customFormat="1" ht="20.25" customHeight="1" thickBot="1">
      <c r="A48" s="97" t="s">
        <v>6</v>
      </c>
      <c r="B48" s="97" t="s">
        <v>20</v>
      </c>
      <c r="C48" s="98" t="s">
        <v>137</v>
      </c>
      <c r="D48" s="98" t="s">
        <v>60</v>
      </c>
      <c r="E48" s="99" t="s">
        <v>138</v>
      </c>
      <c r="F48" s="99" t="s">
        <v>139</v>
      </c>
      <c r="G48" s="99" t="s">
        <v>140</v>
      </c>
      <c r="H48" s="100" t="s">
        <v>22</v>
      </c>
      <c r="I48" s="77"/>
    </row>
    <row r="49" spans="1:11" s="78" customFormat="1" ht="20.25" customHeight="1" thickTop="1">
      <c r="A49" s="337">
        <v>1</v>
      </c>
      <c r="B49" s="338" t="s">
        <v>54</v>
      </c>
      <c r="C49" s="339" t="s">
        <v>141</v>
      </c>
      <c r="D49" s="340">
        <v>2062755000</v>
      </c>
      <c r="E49" s="341" t="s">
        <v>214</v>
      </c>
      <c r="F49" s="340" t="s">
        <v>215</v>
      </c>
      <c r="G49" s="243" t="s">
        <v>144</v>
      </c>
      <c r="H49" s="342"/>
      <c r="I49" s="77"/>
      <c r="J49" s="107"/>
      <c r="K49" s="108"/>
    </row>
    <row r="50" spans="1:11" s="78" customFormat="1" ht="20.25" customHeight="1">
      <c r="A50" s="343">
        <v>2</v>
      </c>
      <c r="B50" s="344" t="s">
        <v>54</v>
      </c>
      <c r="C50" s="345" t="s">
        <v>145</v>
      </c>
      <c r="D50" s="340">
        <v>1404500000</v>
      </c>
      <c r="E50" s="244" t="s">
        <v>214</v>
      </c>
      <c r="F50" s="340" t="s">
        <v>215</v>
      </c>
      <c r="G50" s="243" t="s">
        <v>148</v>
      </c>
      <c r="H50" s="342"/>
      <c r="I50" s="77"/>
      <c r="J50" s="107"/>
      <c r="K50" s="108"/>
    </row>
    <row r="51" spans="1:11" s="77" customFormat="1" ht="20.25" customHeight="1">
      <c r="A51" s="449" t="s">
        <v>29</v>
      </c>
      <c r="B51" s="450"/>
      <c r="C51" s="451"/>
      <c r="D51" s="177">
        <f>SUM(D49:D50)</f>
        <v>3467255000</v>
      </c>
      <c r="E51" s="177">
        <f>SUM(E49:E49)</f>
        <v>0</v>
      </c>
      <c r="F51" s="177">
        <f>SUM(F49:F49)</f>
        <v>0</v>
      </c>
      <c r="G51" s="245">
        <f>SUM(G49:G49)</f>
        <v>0</v>
      </c>
      <c r="H51" s="246">
        <f>D51/H52</f>
        <v>149129.24731182796</v>
      </c>
    </row>
    <row r="52" spans="1:11" s="77" customFormat="1" ht="19.5" customHeight="1">
      <c r="A52" s="83"/>
      <c r="B52" s="83"/>
      <c r="C52" s="83"/>
      <c r="D52" s="34"/>
      <c r="E52" s="34"/>
      <c r="F52" s="34"/>
      <c r="G52" s="34" t="s">
        <v>30</v>
      </c>
      <c r="H52" s="251">
        <f>H25</f>
        <v>23250</v>
      </c>
    </row>
    <row r="53" spans="1:11" s="77" customFormat="1" ht="19.5" customHeight="1">
      <c r="A53" s="83"/>
      <c r="B53" s="83"/>
      <c r="C53" s="83"/>
      <c r="D53" s="34"/>
      <c r="E53" s="34"/>
      <c r="F53" s="34"/>
      <c r="G53" s="34"/>
      <c r="H53" s="110"/>
    </row>
    <row r="54" spans="1:11" s="102" customFormat="1" ht="21" customHeight="1">
      <c r="A54" s="312" t="s">
        <v>180</v>
      </c>
      <c r="B54" s="313" t="s">
        <v>181</v>
      </c>
      <c r="C54" s="313" t="s">
        <v>182</v>
      </c>
      <c r="D54" s="314" t="s">
        <v>183</v>
      </c>
      <c r="E54" s="315" t="s">
        <v>184</v>
      </c>
      <c r="F54" s="316" t="s">
        <v>185</v>
      </c>
      <c r="G54" s="456" t="s">
        <v>186</v>
      </c>
      <c r="H54" s="457"/>
      <c r="I54" s="57"/>
    </row>
    <row r="55" spans="1:11" s="102" customFormat="1" ht="21" customHeight="1">
      <c r="A55" s="312" t="s">
        <v>187</v>
      </c>
      <c r="B55" s="317">
        <v>44228</v>
      </c>
      <c r="C55" s="317">
        <v>44593</v>
      </c>
      <c r="D55" s="314">
        <v>12000000</v>
      </c>
      <c r="E55" s="315">
        <v>12000000</v>
      </c>
      <c r="F55" s="318">
        <f>+D55-E55</f>
        <v>0</v>
      </c>
      <c r="G55" s="319"/>
      <c r="H55" s="319" t="s">
        <v>188</v>
      </c>
      <c r="I55" s="57"/>
    </row>
    <row r="56" spans="1:11" s="102" customFormat="1" ht="21" customHeight="1">
      <c r="A56" s="312" t="s">
        <v>129</v>
      </c>
      <c r="B56" s="317">
        <v>44157</v>
      </c>
      <c r="C56" s="317">
        <v>44522</v>
      </c>
      <c r="D56" s="320">
        <v>6000000</v>
      </c>
      <c r="E56" s="320">
        <v>6000000</v>
      </c>
      <c r="F56" s="318">
        <f>+D56-E56</f>
        <v>0</v>
      </c>
      <c r="G56" s="321"/>
      <c r="H56" s="322" t="s">
        <v>189</v>
      </c>
      <c r="I56" s="57"/>
    </row>
    <row r="57" spans="1:11" s="102" customFormat="1" ht="21" customHeight="1">
      <c r="A57" s="312" t="s">
        <v>102</v>
      </c>
      <c r="B57" s="317">
        <v>42759</v>
      </c>
      <c r="C57" s="317">
        <v>43853</v>
      </c>
      <c r="D57" s="320">
        <f>3596592.05-449574.01-449574.01-449574.01-449574.01-449574.01-449574.01-449574.01</f>
        <v>449573.98000000045</v>
      </c>
      <c r="E57" s="320">
        <f>3596592.05-449574.01-449574.01-449574.01-449574.01-449574.01-449574.01-449574.01</f>
        <v>449573.98000000045</v>
      </c>
      <c r="F57" s="318">
        <f>+D57-E57</f>
        <v>0</v>
      </c>
      <c r="G57" s="321"/>
      <c r="H57" s="322" t="s">
        <v>105</v>
      </c>
      <c r="I57" s="57"/>
    </row>
    <row r="58" spans="1:11" s="102" customFormat="1" ht="21" customHeight="1">
      <c r="A58" s="312" t="s">
        <v>190</v>
      </c>
      <c r="B58" s="323"/>
      <c r="C58" s="323"/>
      <c r="D58" s="320">
        <f>SUM(D55:D57)</f>
        <v>18449573.98</v>
      </c>
      <c r="E58" s="320">
        <f>SUM(E56:E57)</f>
        <v>6449573.9800000004</v>
      </c>
      <c r="F58" s="320">
        <f>SUM(F56:F57)</f>
        <v>0</v>
      </c>
      <c r="G58" s="320">
        <f>SUM(G56:G57)</f>
        <v>0</v>
      </c>
      <c r="H58" s="322"/>
      <c r="I58" s="57"/>
    </row>
    <row r="59" spans="1:11" s="102" customFormat="1" ht="21" customHeight="1">
      <c r="A59" s="182"/>
      <c r="B59" s="182"/>
      <c r="C59" s="182"/>
      <c r="D59" s="182"/>
      <c r="E59" s="182"/>
      <c r="F59" s="182"/>
      <c r="G59" s="182"/>
      <c r="H59" s="182"/>
      <c r="I59" s="57"/>
    </row>
    <row r="60" spans="1:11" s="102" customFormat="1" ht="21" customHeight="1">
      <c r="A60" s="182"/>
      <c r="B60" s="182"/>
      <c r="C60" s="182"/>
      <c r="D60" s="182"/>
      <c r="E60" s="183"/>
      <c r="F60" s="184" t="s">
        <v>131</v>
      </c>
      <c r="G60" s="185">
        <f>+H24+G44+F58</f>
        <v>13205959.897311825</v>
      </c>
      <c r="H60" s="252"/>
      <c r="I60" s="57"/>
    </row>
    <row r="61" spans="1:11" s="77" customFormat="1" ht="21" customHeight="1">
      <c r="A61" s="78"/>
      <c r="B61" s="78"/>
      <c r="C61" s="78"/>
      <c r="D61" s="78"/>
      <c r="E61" s="78"/>
      <c r="F61" s="78"/>
      <c r="G61" s="78"/>
      <c r="H61" s="78"/>
    </row>
    <row r="62" spans="1:11" s="77" customFormat="1" ht="21" customHeight="1">
      <c r="A62" s="78" t="s">
        <v>128</v>
      </c>
      <c r="B62" s="78"/>
      <c r="C62" s="78"/>
      <c r="D62" s="78"/>
      <c r="E62" s="78"/>
      <c r="F62" s="78"/>
      <c r="G62" s="78"/>
      <c r="H62" s="78"/>
    </row>
    <row r="63" spans="1:11" s="77" customFormat="1" ht="21" customHeight="1">
      <c r="A63" s="178" t="s">
        <v>132</v>
      </c>
      <c r="B63" s="179" t="s">
        <v>133</v>
      </c>
      <c r="C63" s="179" t="s">
        <v>134</v>
      </c>
      <c r="D63" s="180" t="s">
        <v>149</v>
      </c>
      <c r="E63" s="181" t="s">
        <v>133</v>
      </c>
      <c r="F63" s="260" t="s">
        <v>134</v>
      </c>
      <c r="G63" s="452" t="s">
        <v>130</v>
      </c>
      <c r="H63" s="447"/>
    </row>
    <row r="64" spans="1:11" s="77" customFormat="1" ht="21" customHeight="1">
      <c r="A64" s="178">
        <v>1</v>
      </c>
      <c r="B64" s="236">
        <v>43214</v>
      </c>
      <c r="C64" s="233">
        <v>0</v>
      </c>
      <c r="D64" s="234">
        <v>2</v>
      </c>
      <c r="E64" s="236">
        <v>43305</v>
      </c>
      <c r="F64" s="235">
        <v>0</v>
      </c>
      <c r="G64" s="446" t="s">
        <v>135</v>
      </c>
      <c r="H64" s="447"/>
    </row>
    <row r="65" spans="1:16" s="77" customFormat="1" ht="21" customHeight="1">
      <c r="A65" s="178">
        <v>3</v>
      </c>
      <c r="B65" s="236">
        <v>43397</v>
      </c>
      <c r="C65" s="235">
        <v>0</v>
      </c>
      <c r="D65" s="234">
        <v>4</v>
      </c>
      <c r="E65" s="236">
        <v>43489</v>
      </c>
      <c r="F65" s="235">
        <v>0</v>
      </c>
      <c r="G65" s="446"/>
      <c r="H65" s="447"/>
    </row>
    <row r="66" spans="1:16" s="77" customFormat="1" ht="21" customHeight="1">
      <c r="A66" s="178">
        <v>5</v>
      </c>
      <c r="B66" s="236">
        <v>43579</v>
      </c>
      <c r="C66" s="235">
        <v>0</v>
      </c>
      <c r="D66" s="234">
        <v>6</v>
      </c>
      <c r="E66" s="236">
        <v>43670</v>
      </c>
      <c r="F66" s="235">
        <v>0</v>
      </c>
      <c r="G66" s="446"/>
      <c r="H66" s="447"/>
    </row>
    <row r="67" spans="1:16" s="77" customFormat="1" ht="21" customHeight="1">
      <c r="A67" s="178">
        <v>7</v>
      </c>
      <c r="B67" s="236">
        <v>43762</v>
      </c>
      <c r="C67" s="235">
        <v>0</v>
      </c>
      <c r="D67" s="234">
        <v>8</v>
      </c>
      <c r="E67" s="236">
        <v>43854</v>
      </c>
      <c r="F67" s="235">
        <v>449573.98</v>
      </c>
      <c r="G67" s="448">
        <f>SUM(C64:C67,F64:F67)</f>
        <v>449573.98</v>
      </c>
      <c r="H67" s="447"/>
    </row>
    <row r="68" spans="1:16" s="77" customFormat="1" ht="21" customHeight="1">
      <c r="A68" s="154"/>
      <c r="B68" s="78"/>
      <c r="C68" s="78"/>
      <c r="D68" s="78"/>
      <c r="E68" s="78"/>
      <c r="F68" s="78"/>
      <c r="G68" s="78"/>
      <c r="H68" s="78"/>
    </row>
    <row r="69" spans="1:16" s="129" customFormat="1" ht="21" customHeight="1">
      <c r="A69" s="128" t="s">
        <v>89</v>
      </c>
      <c r="B69" s="128"/>
      <c r="C69" s="128"/>
      <c r="D69" s="128"/>
      <c r="E69" s="128"/>
      <c r="F69" s="128"/>
      <c r="G69" s="128"/>
      <c r="H69" s="128"/>
    </row>
    <row r="70" spans="1:16" ht="13.5" thickBot="1"/>
    <row r="71" spans="1:16" ht="14.25" thickBot="1">
      <c r="A71" s="151" t="s">
        <v>90</v>
      </c>
      <c r="B71" s="269" t="s">
        <v>87</v>
      </c>
      <c r="C71" s="152" t="s">
        <v>91</v>
      </c>
      <c r="D71" s="152" t="s">
        <v>92</v>
      </c>
      <c r="E71" s="152" t="s">
        <v>93</v>
      </c>
      <c r="F71" s="152" t="s">
        <v>94</v>
      </c>
      <c r="G71" s="152" t="s">
        <v>95</v>
      </c>
      <c r="H71" s="153" t="s">
        <v>88</v>
      </c>
      <c r="I71" s="77"/>
      <c r="J71" s="77"/>
      <c r="K71" s="77"/>
      <c r="L71" s="77"/>
      <c r="M71" s="77"/>
      <c r="N71" s="77"/>
      <c r="O71" s="77"/>
      <c r="P71" s="77"/>
    </row>
    <row r="72" spans="1:16" s="271" customFormat="1">
      <c r="A72" s="270" t="s">
        <v>96</v>
      </c>
      <c r="B72" s="282" t="s">
        <v>255</v>
      </c>
      <c r="C72" s="272">
        <v>44470</v>
      </c>
      <c r="D72" s="278" t="s">
        <v>258</v>
      </c>
      <c r="E72" s="278" t="s">
        <v>77</v>
      </c>
      <c r="F72" s="278"/>
      <c r="G72" s="289">
        <v>13200</v>
      </c>
      <c r="H72" s="278" t="s">
        <v>256</v>
      </c>
      <c r="I72" s="273"/>
      <c r="J72" s="273"/>
      <c r="K72" s="273"/>
      <c r="L72" s="273"/>
      <c r="M72" s="273"/>
      <c r="N72" s="273"/>
      <c r="O72" s="273"/>
      <c r="P72" s="273"/>
    </row>
    <row r="73" spans="1:16" s="271" customFormat="1">
      <c r="A73" s="307"/>
      <c r="B73" s="375" t="s">
        <v>257</v>
      </c>
      <c r="C73" s="299">
        <v>44470</v>
      </c>
      <c r="D73" s="299" t="s">
        <v>259</v>
      </c>
      <c r="E73" s="299" t="s">
        <v>86</v>
      </c>
      <c r="F73" s="299"/>
      <c r="G73" s="327">
        <v>2075998.93</v>
      </c>
      <c r="H73" s="299" t="s">
        <v>213</v>
      </c>
      <c r="I73" s="273"/>
      <c r="J73" s="273"/>
      <c r="K73" s="273"/>
      <c r="L73" s="273"/>
      <c r="M73" s="273"/>
      <c r="N73" s="273"/>
      <c r="O73" s="273"/>
      <c r="P73" s="273"/>
    </row>
    <row r="74" spans="1:16" s="271" customFormat="1">
      <c r="A74" s="307"/>
      <c r="B74" s="375"/>
      <c r="C74" s="299"/>
      <c r="D74" s="299"/>
      <c r="E74" s="299"/>
      <c r="F74" s="299"/>
      <c r="G74" s="327"/>
      <c r="H74" s="299"/>
      <c r="I74" s="273"/>
      <c r="J74" s="273"/>
      <c r="K74" s="273"/>
      <c r="L74" s="273"/>
      <c r="M74" s="273"/>
      <c r="N74" s="273"/>
      <c r="O74" s="273"/>
      <c r="P74" s="273"/>
    </row>
    <row r="75" spans="1:16" ht="13.5" thickBot="1">
      <c r="A75" s="147"/>
      <c r="B75" s="149"/>
      <c r="C75" s="149"/>
      <c r="D75" s="148"/>
      <c r="E75" s="148"/>
      <c r="F75" s="148"/>
      <c r="G75" s="275"/>
      <c r="H75" s="254"/>
    </row>
    <row r="76" spans="1:16">
      <c r="A76" s="437" t="s">
        <v>97</v>
      </c>
      <c r="B76" s="132"/>
      <c r="C76" s="132"/>
      <c r="D76" s="132"/>
      <c r="E76" s="133" t="s">
        <v>77</v>
      </c>
      <c r="F76" s="132">
        <f>+SUMIF($E$72:$E$75,$E76,$F$72:$F$75)</f>
        <v>0</v>
      </c>
      <c r="G76" s="134">
        <f>+SUMIF($E$72:$E$75,$E76,$G$72:$G$75)</f>
        <v>13200</v>
      </c>
      <c r="H76" s="255"/>
      <c r="I76" s="237">
        <f>G76-E24</f>
        <v>0</v>
      </c>
    </row>
    <row r="77" spans="1:16" ht="15.75" customHeight="1" thickBot="1">
      <c r="A77" s="438"/>
      <c r="B77" s="264"/>
      <c r="C77" s="135"/>
      <c r="D77" s="135"/>
      <c r="E77" s="136" t="s">
        <v>86</v>
      </c>
      <c r="F77" s="135">
        <f>+SUMIF($E$72:$E$75,$E77,$F$72:$F$75)</f>
        <v>0</v>
      </c>
      <c r="G77" s="258">
        <f>+SUMIF($E$72:$E$75,$E77,$G$72:$G$75)</f>
        <v>2075998.93</v>
      </c>
      <c r="H77" s="256"/>
      <c r="I77" s="238">
        <f>G77-E44</f>
        <v>0</v>
      </c>
    </row>
    <row r="78" spans="1:16" s="271" customFormat="1">
      <c r="A78" s="270" t="s">
        <v>99</v>
      </c>
      <c r="B78" s="282" t="s">
        <v>255</v>
      </c>
      <c r="C78" s="272">
        <v>44470</v>
      </c>
      <c r="D78" s="287" t="s">
        <v>260</v>
      </c>
      <c r="E78" s="278" t="s">
        <v>77</v>
      </c>
      <c r="F78" s="287"/>
      <c r="G78" s="288">
        <v>248292</v>
      </c>
      <c r="H78" s="278" t="s">
        <v>256</v>
      </c>
    </row>
    <row r="79" spans="1:16" s="271" customFormat="1">
      <c r="A79" s="307"/>
      <c r="B79" s="376"/>
      <c r="C79" s="299"/>
      <c r="D79" s="286"/>
      <c r="E79" s="299"/>
      <c r="F79" s="286"/>
      <c r="G79" s="293"/>
      <c r="H79" s="299"/>
    </row>
    <row r="80" spans="1:16" s="271" customFormat="1">
      <c r="A80" s="307"/>
      <c r="B80" s="311"/>
      <c r="C80" s="290"/>
      <c r="D80" s="286"/>
      <c r="E80" s="290"/>
      <c r="F80" s="286"/>
      <c r="G80" s="293"/>
      <c r="H80" s="300"/>
    </row>
    <row r="81" spans="1:13" s="271" customFormat="1">
      <c r="A81" s="307"/>
      <c r="B81" s="311"/>
      <c r="C81" s="290"/>
      <c r="D81" s="286"/>
      <c r="E81" s="290"/>
      <c r="F81" s="286"/>
      <c r="G81" s="293"/>
      <c r="H81" s="300"/>
    </row>
    <row r="82" spans="1:13" s="271" customFormat="1">
      <c r="A82" s="284"/>
      <c r="B82" s="311"/>
      <c r="C82" s="290"/>
      <c r="D82" s="282"/>
      <c r="E82" s="281"/>
      <c r="F82" s="282"/>
      <c r="G82" s="285"/>
      <c r="H82" s="308"/>
    </row>
    <row r="83" spans="1:13" ht="13.5" thickBot="1">
      <c r="A83" s="145"/>
      <c r="B83" s="131"/>
      <c r="C83" s="131"/>
      <c r="D83" s="131"/>
      <c r="E83" s="131"/>
      <c r="F83" s="131"/>
      <c r="G83" s="276"/>
      <c r="H83" s="146"/>
    </row>
    <row r="84" spans="1:13">
      <c r="A84" s="437" t="s">
        <v>98</v>
      </c>
      <c r="B84" s="138"/>
      <c r="C84" s="138"/>
      <c r="D84" s="138"/>
      <c r="E84" s="133" t="s">
        <v>77</v>
      </c>
      <c r="F84" s="139">
        <f>+SUMIF($E$78:$E$83,$E84,$F$78:$F$83)</f>
        <v>0</v>
      </c>
      <c r="G84" s="139">
        <f>+SUMIF($E$78:$E$83,$E84,$G$78:$G$83)</f>
        <v>248292</v>
      </c>
      <c r="H84" s="140"/>
      <c r="I84" s="237">
        <f>G84-F24</f>
        <v>0</v>
      </c>
    </row>
    <row r="85" spans="1:13" ht="15.75" customHeight="1" thickBot="1">
      <c r="A85" s="438"/>
      <c r="B85" s="141"/>
      <c r="C85" s="141"/>
      <c r="D85" s="141"/>
      <c r="E85" s="136" t="s">
        <v>86</v>
      </c>
      <c r="F85" s="142">
        <f>+SUMIF($E$78:$E$83,$E85,$F$78:$F$83)</f>
        <v>0</v>
      </c>
      <c r="G85" s="266">
        <f>+SUMIF($E$78:$E$83,$E85,$G$78:$G$83)</f>
        <v>0</v>
      </c>
      <c r="H85" s="143"/>
      <c r="I85" s="238">
        <f>G85-F44</f>
        <v>0</v>
      </c>
    </row>
    <row r="95" spans="1:13">
      <c r="G95" s="238"/>
    </row>
    <row r="96" spans="1:13">
      <c r="D96" s="259"/>
      <c r="E96" s="259"/>
      <c r="F96" s="259"/>
      <c r="G96" s="259"/>
      <c r="H96" s="259"/>
      <c r="I96" s="259"/>
      <c r="M96" s="238"/>
    </row>
    <row r="97" spans="4:13">
      <c r="D97" s="259"/>
      <c r="E97" s="259"/>
      <c r="F97" s="259"/>
      <c r="G97" s="259"/>
      <c r="H97" s="259"/>
      <c r="I97" s="259"/>
      <c r="M97" s="238"/>
    </row>
    <row r="98" spans="4:13">
      <c r="D98" s="259"/>
      <c r="E98" s="259"/>
      <c r="F98" s="259"/>
      <c r="G98" s="259"/>
      <c r="H98" s="259"/>
      <c r="I98" s="259"/>
      <c r="M98" s="238"/>
    </row>
    <row r="99" spans="4:13">
      <c r="D99" s="259"/>
      <c r="E99" s="259"/>
      <c r="F99" s="259"/>
      <c r="G99" s="259"/>
      <c r="H99" s="259"/>
      <c r="I99" s="259"/>
      <c r="M99" s="238"/>
    </row>
    <row r="100" spans="4:13">
      <c r="M100" s="259"/>
    </row>
    <row r="101" spans="4:13">
      <c r="M101" s="259"/>
    </row>
    <row r="102" spans="4:13">
      <c r="M102" s="259"/>
    </row>
    <row r="103" spans="4:13">
      <c r="M103" s="259"/>
    </row>
    <row r="109" spans="4:13">
      <c r="H109" s="257"/>
    </row>
    <row r="110" spans="4:13">
      <c r="H110" s="257"/>
    </row>
    <row r="111" spans="4:13">
      <c r="H111" s="257"/>
    </row>
    <row r="112" spans="4:13">
      <c r="H112" s="257"/>
    </row>
    <row r="113" spans="8:8">
      <c r="H113" s="257"/>
    </row>
    <row r="114" spans="8:8">
      <c r="H114" s="257"/>
    </row>
    <row r="115" spans="8:8">
      <c r="H115" s="257"/>
    </row>
  </sheetData>
  <mergeCells count="54">
    <mergeCell ref="A84:A85"/>
    <mergeCell ref="A14:C14"/>
    <mergeCell ref="A29:A30"/>
    <mergeCell ref="B29:B30"/>
    <mergeCell ref="C29:C30"/>
    <mergeCell ref="A37:A38"/>
    <mergeCell ref="B37:B38"/>
    <mergeCell ref="C37:C38"/>
    <mergeCell ref="A39:A40"/>
    <mergeCell ref="B39:B40"/>
    <mergeCell ref="C39:C40"/>
    <mergeCell ref="A43:C43"/>
    <mergeCell ref="A44:C44"/>
    <mergeCell ref="A33:A34"/>
    <mergeCell ref="B33:B34"/>
    <mergeCell ref="A31:A32"/>
    <mergeCell ref="B31:B32"/>
    <mergeCell ref="A35:A36"/>
    <mergeCell ref="B35:B36"/>
    <mergeCell ref="A2:H2"/>
    <mergeCell ref="F6:F8"/>
    <mergeCell ref="G6:G8"/>
    <mergeCell ref="H6:H8"/>
    <mergeCell ref="A3:H3"/>
    <mergeCell ref="G16:H16"/>
    <mergeCell ref="A24:C24"/>
    <mergeCell ref="A26:C26"/>
    <mergeCell ref="A27:A28"/>
    <mergeCell ref="B27:B28"/>
    <mergeCell ref="C27:C28"/>
    <mergeCell ref="H27:H28"/>
    <mergeCell ref="H35:H36"/>
    <mergeCell ref="H29:H30"/>
    <mergeCell ref="C31:C32"/>
    <mergeCell ref="H31:H32"/>
    <mergeCell ref="H37:H38"/>
    <mergeCell ref="C35:C36"/>
    <mergeCell ref="C33:C34"/>
    <mergeCell ref="H33:H34"/>
    <mergeCell ref="H39:H40"/>
    <mergeCell ref="A76:A77"/>
    <mergeCell ref="H41:H42"/>
    <mergeCell ref="A41:A42"/>
    <mergeCell ref="B41:B42"/>
    <mergeCell ref="C41:C42"/>
    <mergeCell ref="G47:H47"/>
    <mergeCell ref="G64:H64"/>
    <mergeCell ref="G67:H67"/>
    <mergeCell ref="A51:C51"/>
    <mergeCell ref="G63:H63"/>
    <mergeCell ref="G65:H65"/>
    <mergeCell ref="G66:H66"/>
    <mergeCell ref="A45:C45"/>
    <mergeCell ref="G54:H54"/>
  </mergeCells>
  <phoneticPr fontId="52" type="noConversion"/>
  <pageMargins left="0.45" right="0.45" top="0.75" bottom="0.75" header="0.3" footer="0.3"/>
  <pageSetup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F37"/>
  <sheetViews>
    <sheetView topLeftCell="A2" zoomScale="160" zoomScaleNormal="160" workbookViewId="0">
      <selection activeCell="E5" sqref="E5:E14"/>
    </sheetView>
  </sheetViews>
  <sheetFormatPr defaultColWidth="9.140625" defaultRowHeight="15"/>
  <cols>
    <col min="1" max="1" width="12" style="127" bestFit="1" customWidth="1"/>
    <col min="2" max="2" width="17.7109375" style="127" bestFit="1" customWidth="1"/>
    <col min="3" max="3" width="36.5703125" style="127" bestFit="1" customWidth="1"/>
    <col min="4" max="4" width="22.28515625" style="127" customWidth="1"/>
    <col min="5" max="5" width="8" style="127" bestFit="1" customWidth="1"/>
    <col min="6" max="6" width="19.28515625" style="127" bestFit="1" customWidth="1"/>
    <col min="7" max="16384" width="9.140625" style="127"/>
  </cols>
  <sheetData>
    <row r="1" spans="1:6" ht="22.5" customHeight="1">
      <c r="A1" s="517" t="s">
        <v>172</v>
      </c>
      <c r="B1" s="518"/>
      <c r="C1" s="518"/>
      <c r="D1" s="518"/>
      <c r="E1" s="518"/>
      <c r="F1" s="519"/>
    </row>
    <row r="2" spans="1:6" ht="22.5" customHeight="1">
      <c r="A2" s="520" t="s">
        <v>254</v>
      </c>
      <c r="B2" s="521"/>
      <c r="C2" s="521"/>
      <c r="D2" s="521"/>
      <c r="E2" s="521"/>
      <c r="F2" s="522"/>
    </row>
    <row r="3" spans="1:6">
      <c r="A3" s="228"/>
      <c r="F3" s="229"/>
    </row>
    <row r="4" spans="1:6" ht="15" customHeight="1">
      <c r="A4" s="230" t="s">
        <v>80</v>
      </c>
      <c r="B4" s="230" t="s">
        <v>121</v>
      </c>
      <c r="C4" s="230" t="s">
        <v>122</v>
      </c>
      <c r="D4" s="230" t="s">
        <v>123</v>
      </c>
      <c r="E4" s="230" t="s">
        <v>124</v>
      </c>
      <c r="F4" s="230" t="s">
        <v>125</v>
      </c>
    </row>
    <row r="5" spans="1:6" ht="26.25">
      <c r="A5" s="231" t="s">
        <v>231</v>
      </c>
      <c r="B5" s="231" t="s">
        <v>251</v>
      </c>
      <c r="C5" s="231" t="s">
        <v>252</v>
      </c>
      <c r="D5" s="267">
        <v>0</v>
      </c>
      <c r="E5" s="267">
        <v>8800</v>
      </c>
      <c r="F5" s="231" t="s">
        <v>253</v>
      </c>
    </row>
    <row r="6" spans="1:6" hidden="1">
      <c r="A6" s="232" t="s">
        <v>231</v>
      </c>
      <c r="B6" s="232"/>
      <c r="C6" s="232" t="s">
        <v>126</v>
      </c>
      <c r="D6" s="268">
        <v>1295200</v>
      </c>
      <c r="E6" s="268">
        <v>0</v>
      </c>
      <c r="F6" s="232"/>
    </row>
    <row r="7" spans="1:6" ht="39">
      <c r="A7" s="231" t="s">
        <v>261</v>
      </c>
      <c r="B7" s="231" t="s">
        <v>262</v>
      </c>
      <c r="C7" s="231" t="s">
        <v>263</v>
      </c>
      <c r="D7" s="267">
        <v>0</v>
      </c>
      <c r="E7" s="267">
        <v>50000</v>
      </c>
      <c r="F7" s="231" t="s">
        <v>264</v>
      </c>
    </row>
    <row r="8" spans="1:6" ht="39">
      <c r="A8" s="231" t="s">
        <v>261</v>
      </c>
      <c r="B8" s="231" t="s">
        <v>262</v>
      </c>
      <c r="C8" s="231" t="s">
        <v>263</v>
      </c>
      <c r="D8" s="267">
        <v>0</v>
      </c>
      <c r="E8" s="267">
        <v>5000</v>
      </c>
      <c r="F8" s="231" t="s">
        <v>264</v>
      </c>
    </row>
    <row r="9" spans="1:6" hidden="1">
      <c r="A9" s="232" t="s">
        <v>261</v>
      </c>
      <c r="B9" s="232"/>
      <c r="C9" s="232" t="s">
        <v>126</v>
      </c>
      <c r="D9" s="268">
        <v>1240200</v>
      </c>
      <c r="E9" s="268">
        <v>0</v>
      </c>
      <c r="F9" s="232"/>
    </row>
    <row r="10" spans="1:6" ht="64.5">
      <c r="A10" s="231" t="s">
        <v>288</v>
      </c>
      <c r="B10" s="231" t="s">
        <v>289</v>
      </c>
      <c r="C10" s="231" t="s">
        <v>290</v>
      </c>
      <c r="D10" s="267">
        <v>27650000</v>
      </c>
      <c r="E10" s="267">
        <v>0</v>
      </c>
      <c r="F10" s="231" t="s">
        <v>291</v>
      </c>
    </row>
    <row r="11" spans="1:6" hidden="1">
      <c r="A11" s="232" t="s">
        <v>288</v>
      </c>
      <c r="B11" s="232"/>
      <c r="C11" s="232" t="s">
        <v>126</v>
      </c>
      <c r="D11" s="268">
        <v>28890200</v>
      </c>
      <c r="E11" s="268">
        <v>0</v>
      </c>
      <c r="F11" s="232"/>
    </row>
    <row r="12" spans="1:6" ht="39">
      <c r="A12" s="231" t="s">
        <v>325</v>
      </c>
      <c r="B12" s="231" t="s">
        <v>326</v>
      </c>
      <c r="C12" s="231" t="s">
        <v>327</v>
      </c>
      <c r="D12" s="267">
        <v>0</v>
      </c>
      <c r="E12" s="267">
        <v>1000000</v>
      </c>
      <c r="F12" s="231" t="s">
        <v>328</v>
      </c>
    </row>
    <row r="13" spans="1:6" hidden="1">
      <c r="A13" s="232" t="s">
        <v>325</v>
      </c>
      <c r="B13" s="232"/>
      <c r="C13" s="232" t="s">
        <v>126</v>
      </c>
      <c r="D13" s="268">
        <v>27890200</v>
      </c>
      <c r="E13" s="268">
        <v>0</v>
      </c>
      <c r="F13" s="232"/>
    </row>
    <row r="14" spans="1:6" ht="39">
      <c r="A14" s="231" t="s">
        <v>333</v>
      </c>
      <c r="B14" s="231" t="s">
        <v>334</v>
      </c>
      <c r="C14" s="231" t="s">
        <v>335</v>
      </c>
      <c r="D14" s="267">
        <v>0</v>
      </c>
      <c r="E14" s="267">
        <v>1000000</v>
      </c>
      <c r="F14" s="231" t="s">
        <v>336</v>
      </c>
    </row>
    <row r="15" spans="1:6" hidden="1">
      <c r="A15" s="232" t="s">
        <v>333</v>
      </c>
      <c r="B15" s="232"/>
      <c r="C15" s="232" t="s">
        <v>126</v>
      </c>
      <c r="D15" s="268">
        <v>26890200</v>
      </c>
      <c r="E15" s="268">
        <v>0</v>
      </c>
      <c r="F15" s="232"/>
    </row>
    <row r="24" ht="15" customHeight="1"/>
    <row r="27" ht="15" customHeight="1"/>
    <row r="33" ht="15" customHeight="1"/>
    <row r="37" ht="15" customHeight="1"/>
  </sheetData>
  <autoFilter ref="A4:G15" xr:uid="{00000000-0009-0000-0000-000027000000}">
    <filterColumn colId="1">
      <customFilters>
        <customFilter operator="notEqual" val=" "/>
      </customFilters>
    </filterColumn>
  </autoFilter>
  <mergeCells count="2">
    <mergeCell ref="A1:F1"/>
    <mergeCell ref="A2:F2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2"/>
  <sheetViews>
    <sheetView workbookViewId="0">
      <selection activeCell="M27" sqref="M27"/>
    </sheetView>
  </sheetViews>
  <sheetFormatPr defaultColWidth="9.140625" defaultRowHeight="15"/>
  <cols>
    <col min="1" max="1" width="5.42578125" style="193" customWidth="1"/>
    <col min="2" max="2" width="12.42578125" style="193" customWidth="1"/>
    <col min="3" max="3" width="49.7109375" style="127" customWidth="1"/>
    <col min="4" max="4" width="13" style="192" customWidth="1"/>
    <col min="5" max="5" width="13.42578125" style="192" customWidth="1"/>
    <col min="6" max="6" width="15.28515625" style="192" customWidth="1"/>
    <col min="7" max="7" width="25.5703125" style="127" hidden="1" customWidth="1"/>
    <col min="8" max="8" width="20.85546875" style="127" hidden="1" customWidth="1"/>
    <col min="9" max="9" width="17.5703125" style="127" hidden="1" customWidth="1"/>
    <col min="10" max="10" width="13.28515625" style="127" bestFit="1" customWidth="1"/>
    <col min="11" max="11" width="11.5703125" style="127" bestFit="1" customWidth="1"/>
    <col min="12" max="12" width="9.140625" style="127"/>
    <col min="13" max="13" width="43.140625" style="127" customWidth="1"/>
    <col min="14" max="16384" width="9.140625" style="127"/>
  </cols>
  <sheetData>
    <row r="1" spans="1:11">
      <c r="A1" s="485" t="s">
        <v>106</v>
      </c>
      <c r="B1" s="485"/>
    </row>
    <row r="2" spans="1:11">
      <c r="A2" s="486" t="s">
        <v>107</v>
      </c>
      <c r="B2" s="486"/>
    </row>
    <row r="4" spans="1:11" ht="18.75">
      <c r="C4" s="487" t="s">
        <v>108</v>
      </c>
      <c r="D4" s="487"/>
    </row>
    <row r="5" spans="1:11">
      <c r="F5" s="194" t="s">
        <v>109</v>
      </c>
    </row>
    <row r="6" spans="1:11" ht="21.75" customHeight="1">
      <c r="A6" s="195" t="s">
        <v>110</v>
      </c>
      <c r="B6" s="195" t="s">
        <v>111</v>
      </c>
      <c r="C6" s="195" t="s">
        <v>112</v>
      </c>
      <c r="D6" s="196" t="s">
        <v>113</v>
      </c>
      <c r="E6" s="196" t="s">
        <v>114</v>
      </c>
      <c r="F6" s="196" t="s">
        <v>115</v>
      </c>
      <c r="G6" s="197" t="s">
        <v>67</v>
      </c>
    </row>
    <row r="7" spans="1:11" s="201" customFormat="1" ht="20.25" customHeight="1">
      <c r="A7" s="198"/>
      <c r="B7" s="198"/>
      <c r="C7" s="199" t="s">
        <v>168</v>
      </c>
      <c r="D7" s="200"/>
      <c r="E7" s="200"/>
      <c r="F7" s="200">
        <v>0</v>
      </c>
      <c r="J7" s="127"/>
    </row>
    <row r="8" spans="1:11" s="204" customFormat="1" ht="20.25" customHeight="1">
      <c r="A8" s="202">
        <v>1</v>
      </c>
      <c r="B8" s="205"/>
      <c r="C8" s="206" t="s">
        <v>165</v>
      </c>
      <c r="D8" s="207">
        <v>0</v>
      </c>
      <c r="E8" s="207"/>
      <c r="F8" s="203">
        <f>F7+D8-E8</f>
        <v>0</v>
      </c>
      <c r="J8" s="127"/>
    </row>
    <row r="9" spans="1:11" s="204" customFormat="1" ht="20.25" customHeight="1">
      <c r="A9" s="202">
        <v>2</v>
      </c>
      <c r="B9" s="205"/>
      <c r="C9" s="206" t="s">
        <v>166</v>
      </c>
      <c r="D9" s="207"/>
      <c r="E9" s="207">
        <v>0</v>
      </c>
      <c r="F9" s="203">
        <f>F8+D9-E9</f>
        <v>0</v>
      </c>
      <c r="J9" s="127"/>
      <c r="K9" s="201"/>
    </row>
    <row r="10" spans="1:11" s="204" customFormat="1" ht="20.25" customHeight="1">
      <c r="A10" s="202">
        <v>3</v>
      </c>
      <c r="B10" s="205"/>
      <c r="C10" s="206"/>
      <c r="D10" s="207"/>
      <c r="E10" s="207"/>
      <c r="F10" s="203">
        <f>F9+D10-E10</f>
        <v>0</v>
      </c>
    </row>
    <row r="11" spans="1:11" s="204" customFormat="1" ht="20.25" customHeight="1">
      <c r="A11" s="202">
        <v>4</v>
      </c>
      <c r="B11" s="205"/>
      <c r="C11" s="206"/>
      <c r="D11" s="207"/>
      <c r="E11" s="207"/>
      <c r="F11" s="203">
        <f>F10+D11-E11</f>
        <v>0</v>
      </c>
    </row>
    <row r="12" spans="1:11" s="204" customFormat="1" ht="20.25" customHeight="1">
      <c r="A12" s="202">
        <v>5</v>
      </c>
      <c r="B12" s="205"/>
      <c r="C12" s="206"/>
      <c r="D12" s="207"/>
      <c r="E12" s="207"/>
      <c r="F12" s="203">
        <f t="shared" ref="F12:F30" si="0">F11+D12-E12</f>
        <v>0</v>
      </c>
    </row>
    <row r="13" spans="1:11">
      <c r="A13" s="202">
        <v>6</v>
      </c>
      <c r="B13" s="205"/>
      <c r="C13" s="206"/>
      <c r="D13" s="207"/>
      <c r="E13" s="207"/>
      <c r="F13" s="203">
        <f t="shared" si="0"/>
        <v>0</v>
      </c>
      <c r="G13" s="208"/>
      <c r="J13" s="209"/>
    </row>
    <row r="14" spans="1:11">
      <c r="A14" s="202">
        <v>7</v>
      </c>
      <c r="B14" s="205"/>
      <c r="C14" s="206"/>
      <c r="D14" s="207"/>
      <c r="E14" s="207"/>
      <c r="F14" s="203">
        <f t="shared" si="0"/>
        <v>0</v>
      </c>
      <c r="G14" s="208"/>
    </row>
    <row r="15" spans="1:11">
      <c r="A15" s="202">
        <v>8</v>
      </c>
      <c r="B15" s="205"/>
      <c r="C15" s="206"/>
      <c r="D15" s="207"/>
      <c r="E15" s="207"/>
      <c r="F15" s="203">
        <f t="shared" si="0"/>
        <v>0</v>
      </c>
      <c r="G15" s="208"/>
    </row>
    <row r="16" spans="1:11">
      <c r="A16" s="202">
        <v>9</v>
      </c>
      <c r="B16" s="205"/>
      <c r="C16" s="206"/>
      <c r="D16" s="207"/>
      <c r="E16" s="207"/>
      <c r="F16" s="203">
        <f t="shared" si="0"/>
        <v>0</v>
      </c>
      <c r="G16" s="208"/>
    </row>
    <row r="17" spans="1:7">
      <c r="A17" s="202">
        <v>10</v>
      </c>
      <c r="B17" s="205"/>
      <c r="C17" s="206"/>
      <c r="D17" s="207"/>
      <c r="E17" s="207"/>
      <c r="F17" s="203">
        <f t="shared" si="0"/>
        <v>0</v>
      </c>
      <c r="G17" s="208"/>
    </row>
    <row r="18" spans="1:7">
      <c r="A18" s="202">
        <v>11</v>
      </c>
      <c r="B18" s="205"/>
      <c r="C18" s="206"/>
      <c r="D18" s="207"/>
      <c r="E18" s="207"/>
      <c r="F18" s="203">
        <f t="shared" si="0"/>
        <v>0</v>
      </c>
      <c r="G18" s="208"/>
    </row>
    <row r="19" spans="1:7">
      <c r="A19" s="202">
        <v>12</v>
      </c>
      <c r="B19" s="205"/>
      <c r="C19" s="206"/>
      <c r="D19" s="207"/>
      <c r="E19" s="207"/>
      <c r="F19" s="203">
        <f t="shared" si="0"/>
        <v>0</v>
      </c>
      <c r="G19" s="208"/>
    </row>
    <row r="20" spans="1:7">
      <c r="A20" s="202">
        <v>13</v>
      </c>
      <c r="B20" s="205"/>
      <c r="C20" s="206"/>
      <c r="D20" s="207"/>
      <c r="E20" s="207"/>
      <c r="F20" s="203">
        <f t="shared" si="0"/>
        <v>0</v>
      </c>
      <c r="G20" s="208"/>
    </row>
    <row r="21" spans="1:7">
      <c r="A21" s="202">
        <v>14</v>
      </c>
      <c r="B21" s="205"/>
      <c r="C21" s="206"/>
      <c r="D21" s="207"/>
      <c r="E21" s="207"/>
      <c r="F21" s="203">
        <f t="shared" si="0"/>
        <v>0</v>
      </c>
      <c r="G21" s="208"/>
    </row>
    <row r="22" spans="1:7">
      <c r="A22" s="202">
        <v>15</v>
      </c>
      <c r="B22" s="205"/>
      <c r="C22" s="206"/>
      <c r="D22" s="207"/>
      <c r="E22" s="207"/>
      <c r="F22" s="203">
        <f t="shared" si="0"/>
        <v>0</v>
      </c>
      <c r="G22" s="208"/>
    </row>
    <row r="23" spans="1:7">
      <c r="A23" s="202">
        <v>16</v>
      </c>
      <c r="B23" s="205"/>
      <c r="C23" s="206"/>
      <c r="D23" s="207"/>
      <c r="E23" s="207"/>
      <c r="F23" s="203">
        <f t="shared" si="0"/>
        <v>0</v>
      </c>
      <c r="G23" s="208"/>
    </row>
    <row r="24" spans="1:7">
      <c r="A24" s="202">
        <v>17</v>
      </c>
      <c r="B24" s="205"/>
      <c r="C24" s="206"/>
      <c r="D24" s="207"/>
      <c r="E24" s="207"/>
      <c r="F24" s="203">
        <f t="shared" si="0"/>
        <v>0</v>
      </c>
      <c r="G24" s="208"/>
    </row>
    <row r="25" spans="1:7">
      <c r="A25" s="202">
        <v>18</v>
      </c>
      <c r="B25" s="205"/>
      <c r="C25" s="206"/>
      <c r="D25" s="207"/>
      <c r="E25" s="207"/>
      <c r="F25" s="203">
        <f t="shared" si="0"/>
        <v>0</v>
      </c>
      <c r="G25" s="208"/>
    </row>
    <row r="26" spans="1:7">
      <c r="A26" s="202">
        <v>19</v>
      </c>
      <c r="B26" s="205"/>
      <c r="C26" s="206"/>
      <c r="D26" s="207"/>
      <c r="E26" s="207"/>
      <c r="F26" s="203">
        <f t="shared" si="0"/>
        <v>0</v>
      </c>
      <c r="G26" s="208"/>
    </row>
    <row r="27" spans="1:7">
      <c r="A27" s="202">
        <v>20</v>
      </c>
      <c r="B27" s="205"/>
      <c r="C27" s="206"/>
      <c r="D27" s="207"/>
      <c r="E27" s="207"/>
      <c r="F27" s="203">
        <f t="shared" si="0"/>
        <v>0</v>
      </c>
      <c r="G27" s="208"/>
    </row>
    <row r="28" spans="1:7">
      <c r="A28" s="202">
        <v>21</v>
      </c>
      <c r="B28" s="205"/>
      <c r="C28" s="206"/>
      <c r="D28" s="207"/>
      <c r="E28" s="207"/>
      <c r="F28" s="203">
        <f t="shared" si="0"/>
        <v>0</v>
      </c>
      <c r="G28" s="208"/>
    </row>
    <row r="29" spans="1:7">
      <c r="A29" s="202">
        <v>22</v>
      </c>
      <c r="B29" s="205"/>
      <c r="C29" s="206"/>
      <c r="D29" s="207"/>
      <c r="E29" s="207"/>
      <c r="F29" s="203">
        <f t="shared" si="0"/>
        <v>0</v>
      </c>
      <c r="G29" s="208"/>
    </row>
    <row r="30" spans="1:7">
      <c r="A30" s="202">
        <v>23</v>
      </c>
      <c r="B30" s="205"/>
      <c r="C30" s="206"/>
      <c r="D30" s="207"/>
      <c r="E30" s="207"/>
      <c r="F30" s="203">
        <f t="shared" si="0"/>
        <v>0</v>
      </c>
      <c r="G30" s="208"/>
    </row>
    <row r="31" spans="1:7" ht="23.25" customHeight="1">
      <c r="A31" s="205"/>
      <c r="B31" s="205"/>
      <c r="C31" s="210" t="s">
        <v>150</v>
      </c>
      <c r="D31" s="211">
        <f>SUM(D8:D30)</f>
        <v>0</v>
      </c>
      <c r="E31" s="211">
        <f>SUM(E8:E30)</f>
        <v>0</v>
      </c>
      <c r="F31" s="203">
        <f>F7+D31-E31</f>
        <v>0</v>
      </c>
      <c r="G31" s="208"/>
    </row>
    <row r="32" spans="1:7" ht="27" customHeight="1">
      <c r="A32" s="212"/>
      <c r="B32" s="212"/>
      <c r="C32" s="213" t="s">
        <v>167</v>
      </c>
      <c r="D32" s="214"/>
      <c r="E32" s="214" t="s">
        <v>116</v>
      </c>
      <c r="F32" s="215">
        <f>F31</f>
        <v>0</v>
      </c>
    </row>
  </sheetData>
  <mergeCells count="3">
    <mergeCell ref="A1:B1"/>
    <mergeCell ref="A2:B2"/>
    <mergeCell ref="C4:D4"/>
  </mergeCells>
  <phoneticPr fontId="52" type="noConversion"/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B4B1-A8CF-433B-8C0F-3B724CBE9736}">
  <sheetPr>
    <tabColor rgb="FF00B050"/>
  </sheetPr>
  <dimension ref="A1:K269"/>
  <sheetViews>
    <sheetView tabSelected="1" topLeftCell="A38" workbookViewId="0">
      <selection activeCell="D69" sqref="D69"/>
    </sheetView>
  </sheetViews>
  <sheetFormatPr defaultColWidth="11.42578125" defaultRowHeight="13.5"/>
  <cols>
    <col min="1" max="1" width="8.140625" style="78" customWidth="1"/>
    <col min="2" max="2" width="17.42578125" style="78" customWidth="1"/>
    <col min="3" max="3" width="19.7109375" style="78" customWidth="1"/>
    <col min="4" max="4" width="48.42578125" style="78" customWidth="1"/>
    <col min="5" max="5" width="40.5703125" style="78" customWidth="1"/>
    <col min="6" max="6" width="37.5703125" style="78" customWidth="1"/>
    <col min="7" max="7" width="25.5703125" style="78" customWidth="1"/>
    <col min="8" max="8" width="20.5703125" style="78" customWidth="1"/>
    <col min="9" max="9" width="36.140625" style="77" customWidth="1"/>
    <col min="10" max="10" width="15.28515625" style="78" hidden="1" customWidth="1"/>
    <col min="11" max="11" width="0" style="78" hidden="1" customWidth="1"/>
    <col min="12" max="256" width="11.42578125" style="78"/>
    <col min="257" max="258" width="17.42578125" style="78" customWidth="1"/>
    <col min="259" max="259" width="19.7109375" style="78" customWidth="1"/>
    <col min="260" max="263" width="17.42578125" style="78" customWidth="1"/>
    <col min="264" max="264" width="22.7109375" style="78" customWidth="1"/>
    <col min="265" max="265" width="23" style="78" bestFit="1" customWidth="1"/>
    <col min="266" max="266" width="15.28515625" style="78" bestFit="1" customWidth="1"/>
    <col min="267" max="512" width="11.42578125" style="78"/>
    <col min="513" max="514" width="17.42578125" style="78" customWidth="1"/>
    <col min="515" max="515" width="19.7109375" style="78" customWidth="1"/>
    <col min="516" max="519" width="17.42578125" style="78" customWidth="1"/>
    <col min="520" max="520" width="22.7109375" style="78" customWidth="1"/>
    <col min="521" max="521" width="23" style="78" bestFit="1" customWidth="1"/>
    <col min="522" max="522" width="15.28515625" style="78" bestFit="1" customWidth="1"/>
    <col min="523" max="768" width="11.42578125" style="78"/>
    <col min="769" max="770" width="17.42578125" style="78" customWidth="1"/>
    <col min="771" max="771" width="19.7109375" style="78" customWidth="1"/>
    <col min="772" max="775" width="17.42578125" style="78" customWidth="1"/>
    <col min="776" max="776" width="22.7109375" style="78" customWidth="1"/>
    <col min="777" max="777" width="23" style="78" bestFit="1" customWidth="1"/>
    <col min="778" max="778" width="15.28515625" style="78" bestFit="1" customWidth="1"/>
    <col min="779" max="1024" width="11.42578125" style="78"/>
    <col min="1025" max="1026" width="17.42578125" style="78" customWidth="1"/>
    <col min="1027" max="1027" width="19.7109375" style="78" customWidth="1"/>
    <col min="1028" max="1031" width="17.42578125" style="78" customWidth="1"/>
    <col min="1032" max="1032" width="22.7109375" style="78" customWidth="1"/>
    <col min="1033" max="1033" width="23" style="78" bestFit="1" customWidth="1"/>
    <col min="1034" max="1034" width="15.28515625" style="78" bestFit="1" customWidth="1"/>
    <col min="1035" max="1280" width="11.42578125" style="78"/>
    <col min="1281" max="1282" width="17.42578125" style="78" customWidth="1"/>
    <col min="1283" max="1283" width="19.7109375" style="78" customWidth="1"/>
    <col min="1284" max="1287" width="17.42578125" style="78" customWidth="1"/>
    <col min="1288" max="1288" width="22.7109375" style="78" customWidth="1"/>
    <col min="1289" max="1289" width="23" style="78" bestFit="1" customWidth="1"/>
    <col min="1290" max="1290" width="15.28515625" style="78" bestFit="1" customWidth="1"/>
    <col min="1291" max="1536" width="11.42578125" style="78"/>
    <col min="1537" max="1538" width="17.42578125" style="78" customWidth="1"/>
    <col min="1539" max="1539" width="19.7109375" style="78" customWidth="1"/>
    <col min="1540" max="1543" width="17.42578125" style="78" customWidth="1"/>
    <col min="1544" max="1544" width="22.7109375" style="78" customWidth="1"/>
    <col min="1545" max="1545" width="23" style="78" bestFit="1" customWidth="1"/>
    <col min="1546" max="1546" width="15.28515625" style="78" bestFit="1" customWidth="1"/>
    <col min="1547" max="1792" width="11.42578125" style="78"/>
    <col min="1793" max="1794" width="17.42578125" style="78" customWidth="1"/>
    <col min="1795" max="1795" width="19.7109375" style="78" customWidth="1"/>
    <col min="1796" max="1799" width="17.42578125" style="78" customWidth="1"/>
    <col min="1800" max="1800" width="22.7109375" style="78" customWidth="1"/>
    <col min="1801" max="1801" width="23" style="78" bestFit="1" customWidth="1"/>
    <col min="1802" max="1802" width="15.28515625" style="78" bestFit="1" customWidth="1"/>
    <col min="1803" max="2048" width="11.42578125" style="78"/>
    <col min="2049" max="2050" width="17.42578125" style="78" customWidth="1"/>
    <col min="2051" max="2051" width="19.7109375" style="78" customWidth="1"/>
    <col min="2052" max="2055" width="17.42578125" style="78" customWidth="1"/>
    <col min="2056" max="2056" width="22.7109375" style="78" customWidth="1"/>
    <col min="2057" max="2057" width="23" style="78" bestFit="1" customWidth="1"/>
    <col min="2058" max="2058" width="15.28515625" style="78" bestFit="1" customWidth="1"/>
    <col min="2059" max="2304" width="11.42578125" style="78"/>
    <col min="2305" max="2306" width="17.42578125" style="78" customWidth="1"/>
    <col min="2307" max="2307" width="19.7109375" style="78" customWidth="1"/>
    <col min="2308" max="2311" width="17.42578125" style="78" customWidth="1"/>
    <col min="2312" max="2312" width="22.7109375" style="78" customWidth="1"/>
    <col min="2313" max="2313" width="23" style="78" bestFit="1" customWidth="1"/>
    <col min="2314" max="2314" width="15.28515625" style="78" bestFit="1" customWidth="1"/>
    <col min="2315" max="2560" width="11.42578125" style="78"/>
    <col min="2561" max="2562" width="17.42578125" style="78" customWidth="1"/>
    <col min="2563" max="2563" width="19.7109375" style="78" customWidth="1"/>
    <col min="2564" max="2567" width="17.42578125" style="78" customWidth="1"/>
    <col min="2568" max="2568" width="22.7109375" style="78" customWidth="1"/>
    <col min="2569" max="2569" width="23" style="78" bestFit="1" customWidth="1"/>
    <col min="2570" max="2570" width="15.28515625" style="78" bestFit="1" customWidth="1"/>
    <col min="2571" max="2816" width="11.42578125" style="78"/>
    <col min="2817" max="2818" width="17.42578125" style="78" customWidth="1"/>
    <col min="2819" max="2819" width="19.7109375" style="78" customWidth="1"/>
    <col min="2820" max="2823" width="17.42578125" style="78" customWidth="1"/>
    <col min="2824" max="2824" width="22.7109375" style="78" customWidth="1"/>
    <col min="2825" max="2825" width="23" style="78" bestFit="1" customWidth="1"/>
    <col min="2826" max="2826" width="15.28515625" style="78" bestFit="1" customWidth="1"/>
    <col min="2827" max="3072" width="11.42578125" style="78"/>
    <col min="3073" max="3074" width="17.42578125" style="78" customWidth="1"/>
    <col min="3075" max="3075" width="19.7109375" style="78" customWidth="1"/>
    <col min="3076" max="3079" width="17.42578125" style="78" customWidth="1"/>
    <col min="3080" max="3080" width="22.7109375" style="78" customWidth="1"/>
    <col min="3081" max="3081" width="23" style="78" bestFit="1" customWidth="1"/>
    <col min="3082" max="3082" width="15.28515625" style="78" bestFit="1" customWidth="1"/>
    <col min="3083" max="3328" width="11.42578125" style="78"/>
    <col min="3329" max="3330" width="17.42578125" style="78" customWidth="1"/>
    <col min="3331" max="3331" width="19.7109375" style="78" customWidth="1"/>
    <col min="3332" max="3335" width="17.42578125" style="78" customWidth="1"/>
    <col min="3336" max="3336" width="22.7109375" style="78" customWidth="1"/>
    <col min="3337" max="3337" width="23" style="78" bestFit="1" customWidth="1"/>
    <col min="3338" max="3338" width="15.28515625" style="78" bestFit="1" customWidth="1"/>
    <col min="3339" max="3584" width="11.42578125" style="78"/>
    <col min="3585" max="3586" width="17.42578125" style="78" customWidth="1"/>
    <col min="3587" max="3587" width="19.7109375" style="78" customWidth="1"/>
    <col min="3588" max="3591" width="17.42578125" style="78" customWidth="1"/>
    <col min="3592" max="3592" width="22.7109375" style="78" customWidth="1"/>
    <col min="3593" max="3593" width="23" style="78" bestFit="1" customWidth="1"/>
    <col min="3594" max="3594" width="15.28515625" style="78" bestFit="1" customWidth="1"/>
    <col min="3595" max="3840" width="11.42578125" style="78"/>
    <col min="3841" max="3842" width="17.42578125" style="78" customWidth="1"/>
    <col min="3843" max="3843" width="19.7109375" style="78" customWidth="1"/>
    <col min="3844" max="3847" width="17.42578125" style="78" customWidth="1"/>
    <col min="3848" max="3848" width="22.7109375" style="78" customWidth="1"/>
    <col min="3849" max="3849" width="23" style="78" bestFit="1" customWidth="1"/>
    <col min="3850" max="3850" width="15.28515625" style="78" bestFit="1" customWidth="1"/>
    <col min="3851" max="4096" width="11.42578125" style="78"/>
    <col min="4097" max="4098" width="17.42578125" style="78" customWidth="1"/>
    <col min="4099" max="4099" width="19.7109375" style="78" customWidth="1"/>
    <col min="4100" max="4103" width="17.42578125" style="78" customWidth="1"/>
    <col min="4104" max="4104" width="22.7109375" style="78" customWidth="1"/>
    <col min="4105" max="4105" width="23" style="78" bestFit="1" customWidth="1"/>
    <col min="4106" max="4106" width="15.28515625" style="78" bestFit="1" customWidth="1"/>
    <col min="4107" max="4352" width="11.42578125" style="78"/>
    <col min="4353" max="4354" width="17.42578125" style="78" customWidth="1"/>
    <col min="4355" max="4355" width="19.7109375" style="78" customWidth="1"/>
    <col min="4356" max="4359" width="17.42578125" style="78" customWidth="1"/>
    <col min="4360" max="4360" width="22.7109375" style="78" customWidth="1"/>
    <col min="4361" max="4361" width="23" style="78" bestFit="1" customWidth="1"/>
    <col min="4362" max="4362" width="15.28515625" style="78" bestFit="1" customWidth="1"/>
    <col min="4363" max="4608" width="11.42578125" style="78"/>
    <col min="4609" max="4610" width="17.42578125" style="78" customWidth="1"/>
    <col min="4611" max="4611" width="19.7109375" style="78" customWidth="1"/>
    <col min="4612" max="4615" width="17.42578125" style="78" customWidth="1"/>
    <col min="4616" max="4616" width="22.7109375" style="78" customWidth="1"/>
    <col min="4617" max="4617" width="23" style="78" bestFit="1" customWidth="1"/>
    <col min="4618" max="4618" width="15.28515625" style="78" bestFit="1" customWidth="1"/>
    <col min="4619" max="4864" width="11.42578125" style="78"/>
    <col min="4865" max="4866" width="17.42578125" style="78" customWidth="1"/>
    <col min="4867" max="4867" width="19.7109375" style="78" customWidth="1"/>
    <col min="4868" max="4871" width="17.42578125" style="78" customWidth="1"/>
    <col min="4872" max="4872" width="22.7109375" style="78" customWidth="1"/>
    <col min="4873" max="4873" width="23" style="78" bestFit="1" customWidth="1"/>
    <col min="4874" max="4874" width="15.28515625" style="78" bestFit="1" customWidth="1"/>
    <col min="4875" max="5120" width="11.42578125" style="78"/>
    <col min="5121" max="5122" width="17.42578125" style="78" customWidth="1"/>
    <col min="5123" max="5123" width="19.7109375" style="78" customWidth="1"/>
    <col min="5124" max="5127" width="17.42578125" style="78" customWidth="1"/>
    <col min="5128" max="5128" width="22.7109375" style="78" customWidth="1"/>
    <col min="5129" max="5129" width="23" style="78" bestFit="1" customWidth="1"/>
    <col min="5130" max="5130" width="15.28515625" style="78" bestFit="1" customWidth="1"/>
    <col min="5131" max="5376" width="11.42578125" style="78"/>
    <col min="5377" max="5378" width="17.42578125" style="78" customWidth="1"/>
    <col min="5379" max="5379" width="19.7109375" style="78" customWidth="1"/>
    <col min="5380" max="5383" width="17.42578125" style="78" customWidth="1"/>
    <col min="5384" max="5384" width="22.7109375" style="78" customWidth="1"/>
    <col min="5385" max="5385" width="23" style="78" bestFit="1" customWidth="1"/>
    <col min="5386" max="5386" width="15.28515625" style="78" bestFit="1" customWidth="1"/>
    <col min="5387" max="5632" width="11.42578125" style="78"/>
    <col min="5633" max="5634" width="17.42578125" style="78" customWidth="1"/>
    <col min="5635" max="5635" width="19.7109375" style="78" customWidth="1"/>
    <col min="5636" max="5639" width="17.42578125" style="78" customWidth="1"/>
    <col min="5640" max="5640" width="22.7109375" style="78" customWidth="1"/>
    <col min="5641" max="5641" width="23" style="78" bestFit="1" customWidth="1"/>
    <col min="5642" max="5642" width="15.28515625" style="78" bestFit="1" customWidth="1"/>
    <col min="5643" max="5888" width="11.42578125" style="78"/>
    <col min="5889" max="5890" width="17.42578125" style="78" customWidth="1"/>
    <col min="5891" max="5891" width="19.7109375" style="78" customWidth="1"/>
    <col min="5892" max="5895" width="17.42578125" style="78" customWidth="1"/>
    <col min="5896" max="5896" width="22.7109375" style="78" customWidth="1"/>
    <col min="5897" max="5897" width="23" style="78" bestFit="1" customWidth="1"/>
    <col min="5898" max="5898" width="15.28515625" style="78" bestFit="1" customWidth="1"/>
    <col min="5899" max="6144" width="11.42578125" style="78"/>
    <col min="6145" max="6146" width="17.42578125" style="78" customWidth="1"/>
    <col min="6147" max="6147" width="19.7109375" style="78" customWidth="1"/>
    <col min="6148" max="6151" width="17.42578125" style="78" customWidth="1"/>
    <col min="6152" max="6152" width="22.7109375" style="78" customWidth="1"/>
    <col min="6153" max="6153" width="23" style="78" bestFit="1" customWidth="1"/>
    <col min="6154" max="6154" width="15.28515625" style="78" bestFit="1" customWidth="1"/>
    <col min="6155" max="6400" width="11.42578125" style="78"/>
    <col min="6401" max="6402" width="17.42578125" style="78" customWidth="1"/>
    <col min="6403" max="6403" width="19.7109375" style="78" customWidth="1"/>
    <col min="6404" max="6407" width="17.42578125" style="78" customWidth="1"/>
    <col min="6408" max="6408" width="22.7109375" style="78" customWidth="1"/>
    <col min="6409" max="6409" width="23" style="78" bestFit="1" customWidth="1"/>
    <col min="6410" max="6410" width="15.28515625" style="78" bestFit="1" customWidth="1"/>
    <col min="6411" max="6656" width="11.42578125" style="78"/>
    <col min="6657" max="6658" width="17.42578125" style="78" customWidth="1"/>
    <col min="6659" max="6659" width="19.7109375" style="78" customWidth="1"/>
    <col min="6660" max="6663" width="17.42578125" style="78" customWidth="1"/>
    <col min="6664" max="6664" width="22.7109375" style="78" customWidth="1"/>
    <col min="6665" max="6665" width="23" style="78" bestFit="1" customWidth="1"/>
    <col min="6666" max="6666" width="15.28515625" style="78" bestFit="1" customWidth="1"/>
    <col min="6667" max="6912" width="11.42578125" style="78"/>
    <col min="6913" max="6914" width="17.42578125" style="78" customWidth="1"/>
    <col min="6915" max="6915" width="19.7109375" style="78" customWidth="1"/>
    <col min="6916" max="6919" width="17.42578125" style="78" customWidth="1"/>
    <col min="6920" max="6920" width="22.7109375" style="78" customWidth="1"/>
    <col min="6921" max="6921" width="23" style="78" bestFit="1" customWidth="1"/>
    <col min="6922" max="6922" width="15.28515625" style="78" bestFit="1" customWidth="1"/>
    <col min="6923" max="7168" width="11.42578125" style="78"/>
    <col min="7169" max="7170" width="17.42578125" style="78" customWidth="1"/>
    <col min="7171" max="7171" width="19.7109375" style="78" customWidth="1"/>
    <col min="7172" max="7175" width="17.42578125" style="78" customWidth="1"/>
    <col min="7176" max="7176" width="22.7109375" style="78" customWidth="1"/>
    <col min="7177" max="7177" width="23" style="78" bestFit="1" customWidth="1"/>
    <col min="7178" max="7178" width="15.28515625" style="78" bestFit="1" customWidth="1"/>
    <col min="7179" max="7424" width="11.42578125" style="78"/>
    <col min="7425" max="7426" width="17.42578125" style="78" customWidth="1"/>
    <col min="7427" max="7427" width="19.7109375" style="78" customWidth="1"/>
    <col min="7428" max="7431" width="17.42578125" style="78" customWidth="1"/>
    <col min="7432" max="7432" width="22.7109375" style="78" customWidth="1"/>
    <col min="7433" max="7433" width="23" style="78" bestFit="1" customWidth="1"/>
    <col min="7434" max="7434" width="15.28515625" style="78" bestFit="1" customWidth="1"/>
    <col min="7435" max="7680" width="11.42578125" style="78"/>
    <col min="7681" max="7682" width="17.42578125" style="78" customWidth="1"/>
    <col min="7683" max="7683" width="19.7109375" style="78" customWidth="1"/>
    <col min="7684" max="7687" width="17.42578125" style="78" customWidth="1"/>
    <col min="7688" max="7688" width="22.7109375" style="78" customWidth="1"/>
    <col min="7689" max="7689" width="23" style="78" bestFit="1" customWidth="1"/>
    <col min="7690" max="7690" width="15.28515625" style="78" bestFit="1" customWidth="1"/>
    <col min="7691" max="7936" width="11.42578125" style="78"/>
    <col min="7937" max="7938" width="17.42578125" style="78" customWidth="1"/>
    <col min="7939" max="7939" width="19.7109375" style="78" customWidth="1"/>
    <col min="7940" max="7943" width="17.42578125" style="78" customWidth="1"/>
    <col min="7944" max="7944" width="22.7109375" style="78" customWidth="1"/>
    <col min="7945" max="7945" width="23" style="78" bestFit="1" customWidth="1"/>
    <col min="7946" max="7946" width="15.28515625" style="78" bestFit="1" customWidth="1"/>
    <col min="7947" max="8192" width="11.42578125" style="78"/>
    <col min="8193" max="8194" width="17.42578125" style="78" customWidth="1"/>
    <col min="8195" max="8195" width="19.7109375" style="78" customWidth="1"/>
    <col min="8196" max="8199" width="17.42578125" style="78" customWidth="1"/>
    <col min="8200" max="8200" width="22.7109375" style="78" customWidth="1"/>
    <col min="8201" max="8201" width="23" style="78" bestFit="1" customWidth="1"/>
    <col min="8202" max="8202" width="15.28515625" style="78" bestFit="1" customWidth="1"/>
    <col min="8203" max="8448" width="11.42578125" style="78"/>
    <col min="8449" max="8450" width="17.42578125" style="78" customWidth="1"/>
    <col min="8451" max="8451" width="19.7109375" style="78" customWidth="1"/>
    <col min="8452" max="8455" width="17.42578125" style="78" customWidth="1"/>
    <col min="8456" max="8456" width="22.7109375" style="78" customWidth="1"/>
    <col min="8457" max="8457" width="23" style="78" bestFit="1" customWidth="1"/>
    <col min="8458" max="8458" width="15.28515625" style="78" bestFit="1" customWidth="1"/>
    <col min="8459" max="8704" width="11.42578125" style="78"/>
    <col min="8705" max="8706" width="17.42578125" style="78" customWidth="1"/>
    <col min="8707" max="8707" width="19.7109375" style="78" customWidth="1"/>
    <col min="8708" max="8711" width="17.42578125" style="78" customWidth="1"/>
    <col min="8712" max="8712" width="22.7109375" style="78" customWidth="1"/>
    <col min="8713" max="8713" width="23" style="78" bestFit="1" customWidth="1"/>
    <col min="8714" max="8714" width="15.28515625" style="78" bestFit="1" customWidth="1"/>
    <col min="8715" max="8960" width="11.42578125" style="78"/>
    <col min="8961" max="8962" width="17.42578125" style="78" customWidth="1"/>
    <col min="8963" max="8963" width="19.7109375" style="78" customWidth="1"/>
    <col min="8964" max="8967" width="17.42578125" style="78" customWidth="1"/>
    <col min="8968" max="8968" width="22.7109375" style="78" customWidth="1"/>
    <col min="8969" max="8969" width="23" style="78" bestFit="1" customWidth="1"/>
    <col min="8970" max="8970" width="15.28515625" style="78" bestFit="1" customWidth="1"/>
    <col min="8971" max="9216" width="11.42578125" style="78"/>
    <col min="9217" max="9218" width="17.42578125" style="78" customWidth="1"/>
    <col min="9219" max="9219" width="19.7109375" style="78" customWidth="1"/>
    <col min="9220" max="9223" width="17.42578125" style="78" customWidth="1"/>
    <col min="9224" max="9224" width="22.7109375" style="78" customWidth="1"/>
    <col min="9225" max="9225" width="23" style="78" bestFit="1" customWidth="1"/>
    <col min="9226" max="9226" width="15.28515625" style="78" bestFit="1" customWidth="1"/>
    <col min="9227" max="9472" width="11.42578125" style="78"/>
    <col min="9473" max="9474" width="17.42578125" style="78" customWidth="1"/>
    <col min="9475" max="9475" width="19.7109375" style="78" customWidth="1"/>
    <col min="9476" max="9479" width="17.42578125" style="78" customWidth="1"/>
    <col min="9480" max="9480" width="22.7109375" style="78" customWidth="1"/>
    <col min="9481" max="9481" width="23" style="78" bestFit="1" customWidth="1"/>
    <col min="9482" max="9482" width="15.28515625" style="78" bestFit="1" customWidth="1"/>
    <col min="9483" max="9728" width="11.42578125" style="78"/>
    <col min="9729" max="9730" width="17.42578125" style="78" customWidth="1"/>
    <col min="9731" max="9731" width="19.7109375" style="78" customWidth="1"/>
    <col min="9732" max="9735" width="17.42578125" style="78" customWidth="1"/>
    <col min="9736" max="9736" width="22.7109375" style="78" customWidth="1"/>
    <col min="9737" max="9737" width="23" style="78" bestFit="1" customWidth="1"/>
    <col min="9738" max="9738" width="15.28515625" style="78" bestFit="1" customWidth="1"/>
    <col min="9739" max="9984" width="11.42578125" style="78"/>
    <col min="9985" max="9986" width="17.42578125" style="78" customWidth="1"/>
    <col min="9987" max="9987" width="19.7109375" style="78" customWidth="1"/>
    <col min="9988" max="9991" width="17.42578125" style="78" customWidth="1"/>
    <col min="9992" max="9992" width="22.7109375" style="78" customWidth="1"/>
    <col min="9993" max="9993" width="23" style="78" bestFit="1" customWidth="1"/>
    <col min="9994" max="9994" width="15.28515625" style="78" bestFit="1" customWidth="1"/>
    <col min="9995" max="10240" width="11.42578125" style="78"/>
    <col min="10241" max="10242" width="17.42578125" style="78" customWidth="1"/>
    <col min="10243" max="10243" width="19.7109375" style="78" customWidth="1"/>
    <col min="10244" max="10247" width="17.42578125" style="78" customWidth="1"/>
    <col min="10248" max="10248" width="22.7109375" style="78" customWidth="1"/>
    <col min="10249" max="10249" width="23" style="78" bestFit="1" customWidth="1"/>
    <col min="10250" max="10250" width="15.28515625" style="78" bestFit="1" customWidth="1"/>
    <col min="10251" max="10496" width="11.42578125" style="78"/>
    <col min="10497" max="10498" width="17.42578125" style="78" customWidth="1"/>
    <col min="10499" max="10499" width="19.7109375" style="78" customWidth="1"/>
    <col min="10500" max="10503" width="17.42578125" style="78" customWidth="1"/>
    <col min="10504" max="10504" width="22.7109375" style="78" customWidth="1"/>
    <col min="10505" max="10505" width="23" style="78" bestFit="1" customWidth="1"/>
    <col min="10506" max="10506" width="15.28515625" style="78" bestFit="1" customWidth="1"/>
    <col min="10507" max="10752" width="11.42578125" style="78"/>
    <col min="10753" max="10754" width="17.42578125" style="78" customWidth="1"/>
    <col min="10755" max="10755" width="19.7109375" style="78" customWidth="1"/>
    <col min="10756" max="10759" width="17.42578125" style="78" customWidth="1"/>
    <col min="10760" max="10760" width="22.7109375" style="78" customWidth="1"/>
    <col min="10761" max="10761" width="23" style="78" bestFit="1" customWidth="1"/>
    <col min="10762" max="10762" width="15.28515625" style="78" bestFit="1" customWidth="1"/>
    <col min="10763" max="11008" width="11.42578125" style="78"/>
    <col min="11009" max="11010" width="17.42578125" style="78" customWidth="1"/>
    <col min="11011" max="11011" width="19.7109375" style="78" customWidth="1"/>
    <col min="11012" max="11015" width="17.42578125" style="78" customWidth="1"/>
    <col min="11016" max="11016" width="22.7109375" style="78" customWidth="1"/>
    <col min="11017" max="11017" width="23" style="78" bestFit="1" customWidth="1"/>
    <col min="11018" max="11018" width="15.28515625" style="78" bestFit="1" customWidth="1"/>
    <col min="11019" max="11264" width="11.42578125" style="78"/>
    <col min="11265" max="11266" width="17.42578125" style="78" customWidth="1"/>
    <col min="11267" max="11267" width="19.7109375" style="78" customWidth="1"/>
    <col min="11268" max="11271" width="17.42578125" style="78" customWidth="1"/>
    <col min="11272" max="11272" width="22.7109375" style="78" customWidth="1"/>
    <col min="11273" max="11273" width="23" style="78" bestFit="1" customWidth="1"/>
    <col min="11274" max="11274" width="15.28515625" style="78" bestFit="1" customWidth="1"/>
    <col min="11275" max="11520" width="11.42578125" style="78"/>
    <col min="11521" max="11522" width="17.42578125" style="78" customWidth="1"/>
    <col min="11523" max="11523" width="19.7109375" style="78" customWidth="1"/>
    <col min="11524" max="11527" width="17.42578125" style="78" customWidth="1"/>
    <col min="11528" max="11528" width="22.7109375" style="78" customWidth="1"/>
    <col min="11529" max="11529" width="23" style="78" bestFit="1" customWidth="1"/>
    <col min="11530" max="11530" width="15.28515625" style="78" bestFit="1" customWidth="1"/>
    <col min="11531" max="11776" width="11.42578125" style="78"/>
    <col min="11777" max="11778" width="17.42578125" style="78" customWidth="1"/>
    <col min="11779" max="11779" width="19.7109375" style="78" customWidth="1"/>
    <col min="11780" max="11783" width="17.42578125" style="78" customWidth="1"/>
    <col min="11784" max="11784" width="22.7109375" style="78" customWidth="1"/>
    <col min="11785" max="11785" width="23" style="78" bestFit="1" customWidth="1"/>
    <col min="11786" max="11786" width="15.28515625" style="78" bestFit="1" customWidth="1"/>
    <col min="11787" max="12032" width="11.42578125" style="78"/>
    <col min="12033" max="12034" width="17.42578125" style="78" customWidth="1"/>
    <col min="12035" max="12035" width="19.7109375" style="78" customWidth="1"/>
    <col min="12036" max="12039" width="17.42578125" style="78" customWidth="1"/>
    <col min="12040" max="12040" width="22.7109375" style="78" customWidth="1"/>
    <col min="12041" max="12041" width="23" style="78" bestFit="1" customWidth="1"/>
    <col min="12042" max="12042" width="15.28515625" style="78" bestFit="1" customWidth="1"/>
    <col min="12043" max="12288" width="11.42578125" style="78"/>
    <col min="12289" max="12290" width="17.42578125" style="78" customWidth="1"/>
    <col min="12291" max="12291" width="19.7109375" style="78" customWidth="1"/>
    <col min="12292" max="12295" width="17.42578125" style="78" customWidth="1"/>
    <col min="12296" max="12296" width="22.7109375" style="78" customWidth="1"/>
    <col min="12297" max="12297" width="23" style="78" bestFit="1" customWidth="1"/>
    <col min="12298" max="12298" width="15.28515625" style="78" bestFit="1" customWidth="1"/>
    <col min="12299" max="12544" width="11.42578125" style="78"/>
    <col min="12545" max="12546" width="17.42578125" style="78" customWidth="1"/>
    <col min="12547" max="12547" width="19.7109375" style="78" customWidth="1"/>
    <col min="12548" max="12551" width="17.42578125" style="78" customWidth="1"/>
    <col min="12552" max="12552" width="22.7109375" style="78" customWidth="1"/>
    <col min="12553" max="12553" width="23" style="78" bestFit="1" customWidth="1"/>
    <col min="12554" max="12554" width="15.28515625" style="78" bestFit="1" customWidth="1"/>
    <col min="12555" max="12800" width="11.42578125" style="78"/>
    <col min="12801" max="12802" width="17.42578125" style="78" customWidth="1"/>
    <col min="12803" max="12803" width="19.7109375" style="78" customWidth="1"/>
    <col min="12804" max="12807" width="17.42578125" style="78" customWidth="1"/>
    <col min="12808" max="12808" width="22.7109375" style="78" customWidth="1"/>
    <col min="12809" max="12809" width="23" style="78" bestFit="1" customWidth="1"/>
    <col min="12810" max="12810" width="15.28515625" style="78" bestFit="1" customWidth="1"/>
    <col min="12811" max="13056" width="11.42578125" style="78"/>
    <col min="13057" max="13058" width="17.42578125" style="78" customWidth="1"/>
    <col min="13059" max="13059" width="19.7109375" style="78" customWidth="1"/>
    <col min="13060" max="13063" width="17.42578125" style="78" customWidth="1"/>
    <col min="13064" max="13064" width="22.7109375" style="78" customWidth="1"/>
    <col min="13065" max="13065" width="23" style="78" bestFit="1" customWidth="1"/>
    <col min="13066" max="13066" width="15.28515625" style="78" bestFit="1" customWidth="1"/>
    <col min="13067" max="13312" width="11.42578125" style="78"/>
    <col min="13313" max="13314" width="17.42578125" style="78" customWidth="1"/>
    <col min="13315" max="13315" width="19.7109375" style="78" customWidth="1"/>
    <col min="13316" max="13319" width="17.42578125" style="78" customWidth="1"/>
    <col min="13320" max="13320" width="22.7109375" style="78" customWidth="1"/>
    <col min="13321" max="13321" width="23" style="78" bestFit="1" customWidth="1"/>
    <col min="13322" max="13322" width="15.28515625" style="78" bestFit="1" customWidth="1"/>
    <col min="13323" max="13568" width="11.42578125" style="78"/>
    <col min="13569" max="13570" width="17.42578125" style="78" customWidth="1"/>
    <col min="13571" max="13571" width="19.7109375" style="78" customWidth="1"/>
    <col min="13572" max="13575" width="17.42578125" style="78" customWidth="1"/>
    <col min="13576" max="13576" width="22.7109375" style="78" customWidth="1"/>
    <col min="13577" max="13577" width="23" style="78" bestFit="1" customWidth="1"/>
    <col min="13578" max="13578" width="15.28515625" style="78" bestFit="1" customWidth="1"/>
    <col min="13579" max="13824" width="11.42578125" style="78"/>
    <col min="13825" max="13826" width="17.42578125" style="78" customWidth="1"/>
    <col min="13827" max="13827" width="19.7109375" style="78" customWidth="1"/>
    <col min="13828" max="13831" width="17.42578125" style="78" customWidth="1"/>
    <col min="13832" max="13832" width="22.7109375" style="78" customWidth="1"/>
    <col min="13833" max="13833" width="23" style="78" bestFit="1" customWidth="1"/>
    <col min="13834" max="13834" width="15.28515625" style="78" bestFit="1" customWidth="1"/>
    <col min="13835" max="14080" width="11.42578125" style="78"/>
    <col min="14081" max="14082" width="17.42578125" style="78" customWidth="1"/>
    <col min="14083" max="14083" width="19.7109375" style="78" customWidth="1"/>
    <col min="14084" max="14087" width="17.42578125" style="78" customWidth="1"/>
    <col min="14088" max="14088" width="22.7109375" style="78" customWidth="1"/>
    <col min="14089" max="14089" width="23" style="78" bestFit="1" customWidth="1"/>
    <col min="14090" max="14090" width="15.28515625" style="78" bestFit="1" customWidth="1"/>
    <col min="14091" max="14336" width="11.42578125" style="78"/>
    <col min="14337" max="14338" width="17.42578125" style="78" customWidth="1"/>
    <col min="14339" max="14339" width="19.7109375" style="78" customWidth="1"/>
    <col min="14340" max="14343" width="17.42578125" style="78" customWidth="1"/>
    <col min="14344" max="14344" width="22.7109375" style="78" customWidth="1"/>
    <col min="14345" max="14345" width="23" style="78" bestFit="1" customWidth="1"/>
    <col min="14346" max="14346" width="15.28515625" style="78" bestFit="1" customWidth="1"/>
    <col min="14347" max="14592" width="11.42578125" style="78"/>
    <col min="14593" max="14594" width="17.42578125" style="78" customWidth="1"/>
    <col min="14595" max="14595" width="19.7109375" style="78" customWidth="1"/>
    <col min="14596" max="14599" width="17.42578125" style="78" customWidth="1"/>
    <col min="14600" max="14600" width="22.7109375" style="78" customWidth="1"/>
    <col min="14601" max="14601" width="23" style="78" bestFit="1" customWidth="1"/>
    <col min="14602" max="14602" width="15.28515625" style="78" bestFit="1" customWidth="1"/>
    <col min="14603" max="14848" width="11.42578125" style="78"/>
    <col min="14849" max="14850" width="17.42578125" style="78" customWidth="1"/>
    <col min="14851" max="14851" width="19.7109375" style="78" customWidth="1"/>
    <col min="14852" max="14855" width="17.42578125" style="78" customWidth="1"/>
    <col min="14856" max="14856" width="22.7109375" style="78" customWidth="1"/>
    <col min="14857" max="14857" width="23" style="78" bestFit="1" customWidth="1"/>
    <col min="14858" max="14858" width="15.28515625" style="78" bestFit="1" customWidth="1"/>
    <col min="14859" max="15104" width="11.42578125" style="78"/>
    <col min="15105" max="15106" width="17.42578125" style="78" customWidth="1"/>
    <col min="15107" max="15107" width="19.7109375" style="78" customWidth="1"/>
    <col min="15108" max="15111" width="17.42578125" style="78" customWidth="1"/>
    <col min="15112" max="15112" width="22.7109375" style="78" customWidth="1"/>
    <col min="15113" max="15113" width="23" style="78" bestFit="1" customWidth="1"/>
    <col min="15114" max="15114" width="15.28515625" style="78" bestFit="1" customWidth="1"/>
    <col min="15115" max="15360" width="11.42578125" style="78"/>
    <col min="15361" max="15362" width="17.42578125" style="78" customWidth="1"/>
    <col min="15363" max="15363" width="19.7109375" style="78" customWidth="1"/>
    <col min="15364" max="15367" width="17.42578125" style="78" customWidth="1"/>
    <col min="15368" max="15368" width="22.7109375" style="78" customWidth="1"/>
    <col min="15369" max="15369" width="23" style="78" bestFit="1" customWidth="1"/>
    <col min="15370" max="15370" width="15.28515625" style="78" bestFit="1" customWidth="1"/>
    <col min="15371" max="15616" width="11.42578125" style="78"/>
    <col min="15617" max="15618" width="17.42578125" style="78" customWidth="1"/>
    <col min="15619" max="15619" width="19.7109375" style="78" customWidth="1"/>
    <col min="15620" max="15623" width="17.42578125" style="78" customWidth="1"/>
    <col min="15624" max="15624" width="22.7109375" style="78" customWidth="1"/>
    <col min="15625" max="15625" width="23" style="78" bestFit="1" customWidth="1"/>
    <col min="15626" max="15626" width="15.28515625" style="78" bestFit="1" customWidth="1"/>
    <col min="15627" max="15872" width="11.42578125" style="78"/>
    <col min="15873" max="15874" width="17.42578125" style="78" customWidth="1"/>
    <col min="15875" max="15875" width="19.7109375" style="78" customWidth="1"/>
    <col min="15876" max="15879" width="17.42578125" style="78" customWidth="1"/>
    <col min="15880" max="15880" width="22.7109375" style="78" customWidth="1"/>
    <col min="15881" max="15881" width="23" style="78" bestFit="1" customWidth="1"/>
    <col min="15882" max="15882" width="15.28515625" style="78" bestFit="1" customWidth="1"/>
    <col min="15883" max="16128" width="11.42578125" style="78"/>
    <col min="16129" max="16130" width="17.42578125" style="78" customWidth="1"/>
    <col min="16131" max="16131" width="19.7109375" style="78" customWidth="1"/>
    <col min="16132" max="16135" width="17.42578125" style="78" customWidth="1"/>
    <col min="16136" max="16136" width="22.7109375" style="78" customWidth="1"/>
    <col min="16137" max="16137" width="23" style="78" bestFit="1" customWidth="1"/>
    <col min="16138" max="16138" width="15.28515625" style="78" bestFit="1" customWidth="1"/>
    <col min="16139" max="16384" width="11.42578125" style="78"/>
  </cols>
  <sheetData>
    <row r="1" spans="1:9" s="64" customFormat="1" ht="7.5" hidden="1" customHeight="1">
      <c r="E1" s="65"/>
      <c r="F1" s="65"/>
      <c r="G1" s="65"/>
      <c r="I1" s="66"/>
    </row>
    <row r="2" spans="1:9" s="68" customFormat="1" ht="24" customHeight="1">
      <c r="A2" s="494" t="s">
        <v>0</v>
      </c>
      <c r="B2" s="494"/>
      <c r="C2" s="494"/>
      <c r="D2" s="494"/>
      <c r="E2" s="494"/>
      <c r="F2" s="494"/>
      <c r="G2" s="494"/>
      <c r="H2" s="494"/>
      <c r="I2" s="67" t="s">
        <v>503</v>
      </c>
    </row>
    <row r="3" spans="1:9" s="68" customFormat="1" ht="14.25" customHeight="1">
      <c r="A3" s="69"/>
      <c r="B3" s="69"/>
      <c r="C3" s="69"/>
      <c r="D3" s="495" t="s">
        <v>462</v>
      </c>
      <c r="E3" s="495"/>
      <c r="F3" s="504" t="s">
        <v>461</v>
      </c>
      <c r="G3" s="504"/>
      <c r="H3" s="504"/>
      <c r="I3" s="67"/>
    </row>
    <row r="4" spans="1:9" s="68" customFormat="1" ht="15" customHeight="1">
      <c r="A4" s="69"/>
      <c r="B4" s="69"/>
      <c r="C4" s="69"/>
      <c r="D4" s="389"/>
      <c r="E4" s="389"/>
      <c r="F4" s="70"/>
      <c r="G4" s="71"/>
      <c r="H4" s="72"/>
      <c r="I4" s="67"/>
    </row>
    <row r="5" spans="1:9" ht="15" customHeight="1">
      <c r="A5" s="73"/>
      <c r="B5" s="74"/>
      <c r="C5" s="74"/>
      <c r="D5" s="74"/>
      <c r="E5" s="74"/>
      <c r="F5" s="75" t="s">
        <v>1</v>
      </c>
      <c r="G5" s="75" t="s">
        <v>2</v>
      </c>
      <c r="H5" s="76" t="s">
        <v>3</v>
      </c>
    </row>
    <row r="6" spans="1:9" ht="15" customHeight="1">
      <c r="A6" s="79"/>
      <c r="B6" s="79"/>
      <c r="C6" s="79"/>
      <c r="D6" s="79" t="s">
        <v>173</v>
      </c>
      <c r="E6" s="79"/>
      <c r="F6" s="468" t="e">
        <f>#REF!</f>
        <v>#REF!</v>
      </c>
      <c r="G6" s="496"/>
      <c r="H6" s="499"/>
    </row>
    <row r="7" spans="1:9" ht="15" customHeight="1">
      <c r="A7" s="79"/>
      <c r="B7" s="79"/>
      <c r="C7" s="79"/>
      <c r="D7" s="79"/>
      <c r="E7" s="79"/>
      <c r="F7" s="466"/>
      <c r="G7" s="497"/>
      <c r="H7" s="500"/>
    </row>
    <row r="8" spans="1:9" ht="15" customHeight="1">
      <c r="A8" s="80"/>
      <c r="B8" s="80"/>
      <c r="C8" s="81"/>
      <c r="D8" s="81"/>
      <c r="E8" s="81"/>
      <c r="F8" s="467"/>
      <c r="G8" s="498"/>
      <c r="H8" s="501"/>
    </row>
    <row r="9" spans="1:9" ht="19.5" customHeight="1">
      <c r="A9" s="82" t="s">
        <v>507</v>
      </c>
      <c r="B9" s="83"/>
      <c r="C9" s="83"/>
      <c r="D9" s="84"/>
      <c r="E9" s="85"/>
      <c r="F9" s="86"/>
      <c r="G9" s="86"/>
      <c r="H9" s="87" t="s">
        <v>5</v>
      </c>
    </row>
    <row r="10" spans="1:9" ht="26.45" customHeight="1" thickBot="1">
      <c r="A10" s="390" t="s">
        <v>6</v>
      </c>
      <c r="B10" s="390" t="s">
        <v>7</v>
      </c>
      <c r="C10" s="390" t="s">
        <v>8</v>
      </c>
      <c r="D10" s="390" t="s">
        <v>9</v>
      </c>
      <c r="E10" s="88" t="s">
        <v>10</v>
      </c>
      <c r="F10" s="88" t="s">
        <v>11</v>
      </c>
      <c r="G10" s="88" t="s">
        <v>12</v>
      </c>
      <c r="H10" s="89" t="s">
        <v>13</v>
      </c>
    </row>
    <row r="11" spans="1:9" ht="26.45" customHeight="1" thickTop="1">
      <c r="A11" s="90">
        <v>1</v>
      </c>
      <c r="B11" s="91" t="s">
        <v>14</v>
      </c>
      <c r="C11" s="91" t="s">
        <v>15</v>
      </c>
      <c r="D11" s="172"/>
      <c r="E11" s="172"/>
      <c r="F11" s="172"/>
      <c r="G11" s="172">
        <f>D11+E11-F11</f>
        <v>0</v>
      </c>
      <c r="H11" s="91"/>
    </row>
    <row r="12" spans="1:9" ht="26.45" customHeight="1">
      <c r="A12" s="92">
        <v>2</v>
      </c>
      <c r="B12" s="93" t="s">
        <v>14</v>
      </c>
      <c r="C12" s="93" t="s">
        <v>16</v>
      </c>
      <c r="D12" s="173"/>
      <c r="E12" s="173"/>
      <c r="F12" s="173"/>
      <c r="G12" s="173">
        <f>D12+E12-F12</f>
        <v>0</v>
      </c>
      <c r="H12" s="94"/>
    </row>
    <row r="13" spans="1:9" ht="26.45" customHeight="1">
      <c r="A13" s="92">
        <v>3</v>
      </c>
      <c r="B13" s="93" t="s">
        <v>14</v>
      </c>
      <c r="C13" s="93" t="s">
        <v>17</v>
      </c>
      <c r="D13" s="173"/>
      <c r="E13" s="173"/>
      <c r="F13" s="173"/>
      <c r="G13" s="173">
        <f>D13+E13-F13</f>
        <v>0</v>
      </c>
      <c r="H13" s="95"/>
    </row>
    <row r="14" spans="1:9" ht="26.45" customHeight="1">
      <c r="A14" s="502" t="s">
        <v>18</v>
      </c>
      <c r="B14" s="503"/>
      <c r="C14" s="492"/>
      <c r="D14" s="173"/>
      <c r="E14" s="173">
        <f>SUM(E11:E13)</f>
        <v>0</v>
      </c>
      <c r="F14" s="173">
        <f>SUM(F11:F13)</f>
        <v>0</v>
      </c>
      <c r="G14" s="173">
        <f>SUM(G11:G13)</f>
        <v>0</v>
      </c>
      <c r="H14" s="93"/>
    </row>
    <row r="15" spans="1:9" ht="8.25" customHeight="1">
      <c r="A15" s="83"/>
      <c r="B15" s="83"/>
      <c r="C15" s="83"/>
      <c r="D15" s="34"/>
      <c r="E15" s="34"/>
      <c r="F15" s="34"/>
      <c r="G15" s="34"/>
      <c r="H15" s="83"/>
    </row>
    <row r="16" spans="1:9" ht="18.75" customHeight="1">
      <c r="A16" s="96" t="s">
        <v>508</v>
      </c>
      <c r="B16" s="83"/>
      <c r="C16" s="83"/>
      <c r="D16" s="419" t="s">
        <v>78</v>
      </c>
      <c r="E16" s="417" t="s">
        <v>502</v>
      </c>
      <c r="F16" s="418" t="s">
        <v>501</v>
      </c>
      <c r="G16" s="420" t="s">
        <v>126</v>
      </c>
      <c r="H16" s="421"/>
    </row>
    <row r="17" spans="1:11" ht="20.25" customHeight="1" thickBot="1">
      <c r="A17" s="97" t="s">
        <v>6</v>
      </c>
      <c r="B17" s="97" t="s">
        <v>20</v>
      </c>
      <c r="C17" s="98" t="s">
        <v>21</v>
      </c>
      <c r="D17" s="98" t="s">
        <v>60</v>
      </c>
      <c r="E17" s="99" t="s">
        <v>10</v>
      </c>
      <c r="F17" s="99" t="s">
        <v>11</v>
      </c>
      <c r="G17" s="99" t="s">
        <v>12</v>
      </c>
      <c r="H17" s="100" t="s">
        <v>22</v>
      </c>
    </row>
    <row r="18" spans="1:11" ht="20.25" customHeight="1" thickTop="1">
      <c r="A18" s="394">
        <v>1</v>
      </c>
      <c r="B18" s="101" t="s">
        <v>23</v>
      </c>
      <c r="C18" s="399" t="s">
        <v>154</v>
      </c>
      <c r="D18" s="174" t="s">
        <v>483</v>
      </c>
      <c r="E18" s="411" t="s">
        <v>471</v>
      </c>
      <c r="F18" s="411" t="s">
        <v>472</v>
      </c>
      <c r="G18" s="413" t="s">
        <v>482</v>
      </c>
      <c r="H18" s="101"/>
      <c r="I18" s="102"/>
      <c r="J18" s="103"/>
    </row>
    <row r="19" spans="1:11" ht="20.25" customHeight="1">
      <c r="A19" s="190">
        <v>2</v>
      </c>
      <c r="B19" s="220" t="s">
        <v>25</v>
      </c>
      <c r="C19" s="248" t="s">
        <v>463</v>
      </c>
      <c r="D19" s="412" t="s">
        <v>483</v>
      </c>
      <c r="E19" s="411" t="s">
        <v>473</v>
      </c>
      <c r="F19" s="411" t="s">
        <v>474</v>
      </c>
      <c r="G19" s="414" t="s">
        <v>482</v>
      </c>
      <c r="H19" s="104"/>
      <c r="J19" s="105"/>
    </row>
    <row r="20" spans="1:11" ht="20.25" customHeight="1">
      <c r="A20" s="190">
        <v>3</v>
      </c>
      <c r="B20" s="189" t="s">
        <v>27</v>
      </c>
      <c r="C20" s="191" t="s">
        <v>464</v>
      </c>
      <c r="D20" s="412" t="s">
        <v>483</v>
      </c>
      <c r="E20" s="411" t="s">
        <v>475</v>
      </c>
      <c r="F20" s="411" t="s">
        <v>476</v>
      </c>
      <c r="G20" s="414" t="s">
        <v>482</v>
      </c>
      <c r="H20" s="106"/>
      <c r="I20" s="102"/>
      <c r="J20" s="107"/>
      <c r="K20" s="108"/>
    </row>
    <row r="21" spans="1:11" ht="20.25" customHeight="1">
      <c r="A21" s="190">
        <v>4</v>
      </c>
      <c r="B21" s="189" t="s">
        <v>102</v>
      </c>
      <c r="C21" s="191" t="s">
        <v>104</v>
      </c>
      <c r="D21" s="412" t="s">
        <v>483</v>
      </c>
      <c r="E21" s="416" t="s">
        <v>477</v>
      </c>
      <c r="F21" s="416" t="s">
        <v>477</v>
      </c>
      <c r="G21" s="414" t="s">
        <v>482</v>
      </c>
      <c r="H21" s="106"/>
      <c r="I21" s="102"/>
      <c r="J21" s="107"/>
      <c r="K21" s="108"/>
    </row>
    <row r="22" spans="1:11" ht="20.25" customHeight="1">
      <c r="A22" s="190">
        <v>5</v>
      </c>
      <c r="B22" s="189" t="s">
        <v>118</v>
      </c>
      <c r="C22" s="191" t="s">
        <v>119</v>
      </c>
      <c r="D22" s="412" t="s">
        <v>483</v>
      </c>
      <c r="E22" s="411" t="s">
        <v>478</v>
      </c>
      <c r="F22" s="411" t="s">
        <v>479</v>
      </c>
      <c r="G22" s="414" t="s">
        <v>482</v>
      </c>
      <c r="H22" s="189"/>
      <c r="I22" s="102"/>
      <c r="J22" s="107"/>
      <c r="K22" s="108"/>
    </row>
    <row r="23" spans="1:11" ht="20.25" customHeight="1">
      <c r="A23" s="190">
        <v>6</v>
      </c>
      <c r="B23" s="189" t="s">
        <v>54</v>
      </c>
      <c r="C23" s="191" t="s">
        <v>465</v>
      </c>
      <c r="D23" s="412" t="s">
        <v>483</v>
      </c>
      <c r="E23" s="411" t="s">
        <v>480</v>
      </c>
      <c r="F23" s="411" t="s">
        <v>481</v>
      </c>
      <c r="G23" s="414" t="s">
        <v>482</v>
      </c>
      <c r="H23" s="189"/>
      <c r="I23" s="102"/>
      <c r="J23" s="107"/>
      <c r="K23" s="108"/>
    </row>
    <row r="24" spans="1:11" s="77" customFormat="1" ht="20.25" customHeight="1">
      <c r="A24" s="491" t="s">
        <v>29</v>
      </c>
      <c r="B24" s="450"/>
      <c r="C24" s="492"/>
      <c r="D24" s="177">
        <f>SUM(D18:D23)</f>
        <v>0</v>
      </c>
      <c r="E24" s="177">
        <f>SUM(E18:E23)</f>
        <v>0</v>
      </c>
      <c r="F24" s="177">
        <f>SUM(F18:F23)</f>
        <v>0</v>
      </c>
      <c r="G24" s="218">
        <f>SUM(G18:G23)</f>
        <v>0</v>
      </c>
      <c r="H24" s="109">
        <f>G24/H25</f>
        <v>0</v>
      </c>
    </row>
    <row r="25" spans="1:11" s="77" customFormat="1" ht="19.5" customHeight="1">
      <c r="A25" s="83"/>
      <c r="B25" s="83"/>
      <c r="C25" s="83"/>
      <c r="D25" s="34"/>
      <c r="E25" s="34"/>
      <c r="F25" s="34"/>
      <c r="G25" s="34" t="s">
        <v>30</v>
      </c>
      <c r="H25" s="407">
        <v>23000</v>
      </c>
      <c r="I25" s="408" t="s">
        <v>468</v>
      </c>
    </row>
    <row r="26" spans="1:11" s="77" customFormat="1" ht="21" customHeight="1">
      <c r="A26" s="493" t="s">
        <v>509</v>
      </c>
      <c r="B26" s="493"/>
      <c r="C26" s="493"/>
      <c r="D26" s="84"/>
      <c r="E26" s="85"/>
      <c r="F26" s="85"/>
      <c r="G26" s="111"/>
      <c r="H26" s="112"/>
    </row>
    <row r="27" spans="1:11" s="77" customFormat="1" ht="21" customHeight="1" thickBot="1">
      <c r="A27" s="400" t="s">
        <v>6</v>
      </c>
      <c r="B27" s="400" t="s">
        <v>20</v>
      </c>
      <c r="C27" s="400" t="s">
        <v>32</v>
      </c>
      <c r="D27" s="404" t="s">
        <v>61</v>
      </c>
      <c r="E27" s="405" t="s">
        <v>466</v>
      </c>
      <c r="F27" s="405" t="s">
        <v>467</v>
      </c>
      <c r="G27" s="406" t="s">
        <v>36</v>
      </c>
      <c r="H27" s="400"/>
    </row>
    <row r="28" spans="1:11" s="77" customFormat="1" ht="21" customHeight="1" thickTop="1">
      <c r="A28" s="401">
        <v>1</v>
      </c>
      <c r="B28" s="395" t="s">
        <v>42</v>
      </c>
      <c r="C28" s="402" t="s">
        <v>43</v>
      </c>
      <c r="D28" s="174" t="s">
        <v>483</v>
      </c>
      <c r="E28" s="409" t="s">
        <v>469</v>
      </c>
      <c r="F28" s="409" t="s">
        <v>470</v>
      </c>
      <c r="G28" s="414" t="s">
        <v>482</v>
      </c>
      <c r="H28" s="403"/>
      <c r="I28" s="113"/>
    </row>
    <row r="29" spans="1:11" s="77" customFormat="1" ht="21" customHeight="1">
      <c r="A29" s="391">
        <v>2</v>
      </c>
      <c r="B29" s="388" t="s">
        <v>23</v>
      </c>
      <c r="C29" s="392" t="s">
        <v>45</v>
      </c>
      <c r="D29" s="412" t="s">
        <v>483</v>
      </c>
      <c r="E29" s="409" t="s">
        <v>487</v>
      </c>
      <c r="F29" s="409" t="s">
        <v>488</v>
      </c>
      <c r="G29" s="414" t="s">
        <v>482</v>
      </c>
      <c r="H29" s="396"/>
      <c r="I29" s="118"/>
    </row>
    <row r="30" spans="1:11" s="77" customFormat="1" ht="21" customHeight="1">
      <c r="A30" s="387">
        <v>3</v>
      </c>
      <c r="B30" s="388" t="s">
        <v>47</v>
      </c>
      <c r="C30" s="415" t="s">
        <v>485</v>
      </c>
      <c r="D30" s="412" t="s">
        <v>483</v>
      </c>
      <c r="E30" s="409" t="s">
        <v>489</v>
      </c>
      <c r="F30" s="409" t="s">
        <v>490</v>
      </c>
      <c r="G30" s="414" t="s">
        <v>482</v>
      </c>
      <c r="H30" s="386"/>
      <c r="I30" s="118"/>
    </row>
    <row r="31" spans="1:11" s="77" customFormat="1" ht="21" customHeight="1">
      <c r="A31" s="391">
        <v>4</v>
      </c>
      <c r="B31" s="388" t="s">
        <v>50</v>
      </c>
      <c r="C31" s="392" t="s">
        <v>486</v>
      </c>
      <c r="D31" s="412" t="s">
        <v>483</v>
      </c>
      <c r="E31" s="409" t="s">
        <v>491</v>
      </c>
      <c r="F31" s="409" t="s">
        <v>492</v>
      </c>
      <c r="G31" s="414" t="s">
        <v>482</v>
      </c>
      <c r="H31" s="393"/>
      <c r="I31" s="113"/>
    </row>
    <row r="32" spans="1:11" s="77" customFormat="1" ht="21" customHeight="1">
      <c r="A32" s="387">
        <v>5</v>
      </c>
      <c r="B32" s="388" t="s">
        <v>52</v>
      </c>
      <c r="C32" s="415" t="s">
        <v>484</v>
      </c>
      <c r="D32" s="412" t="s">
        <v>483</v>
      </c>
      <c r="E32" s="409" t="s">
        <v>493</v>
      </c>
      <c r="F32" s="409" t="s">
        <v>494</v>
      </c>
      <c r="G32" s="414" t="s">
        <v>482</v>
      </c>
      <c r="H32" s="386"/>
      <c r="I32" s="121"/>
      <c r="J32" s="116"/>
    </row>
    <row r="33" spans="1:11" s="77" customFormat="1" ht="21" customHeight="1">
      <c r="A33" s="387">
        <v>6</v>
      </c>
      <c r="B33" s="388" t="s">
        <v>54</v>
      </c>
      <c r="C33" s="415" t="s">
        <v>277</v>
      </c>
      <c r="D33" s="412" t="s">
        <v>483</v>
      </c>
      <c r="E33" s="409" t="s">
        <v>495</v>
      </c>
      <c r="F33" s="409" t="s">
        <v>496</v>
      </c>
      <c r="G33" s="414" t="s">
        <v>482</v>
      </c>
      <c r="H33" s="386"/>
      <c r="I33" s="121"/>
      <c r="J33" s="116"/>
    </row>
    <row r="34" spans="1:11" s="77" customFormat="1" ht="21" customHeight="1">
      <c r="A34" s="381">
        <v>7</v>
      </c>
      <c r="B34" s="382" t="s">
        <v>102</v>
      </c>
      <c r="C34" s="383" t="s">
        <v>103</v>
      </c>
      <c r="D34" s="412" t="s">
        <v>483</v>
      </c>
      <c r="E34" s="416" t="s">
        <v>497</v>
      </c>
      <c r="F34" s="416" t="s">
        <v>497</v>
      </c>
      <c r="G34" s="414" t="s">
        <v>482</v>
      </c>
      <c r="H34" s="386"/>
      <c r="J34" s="116"/>
    </row>
    <row r="35" spans="1:11" s="77" customFormat="1" ht="21" customHeight="1">
      <c r="A35" s="491" t="s">
        <v>57</v>
      </c>
      <c r="B35" s="450"/>
      <c r="C35" s="492"/>
      <c r="D35" s="187"/>
      <c r="E35" s="227"/>
      <c r="F35" s="227"/>
      <c r="G35" s="187"/>
      <c r="H35" s="122"/>
    </row>
    <row r="36" spans="1:11" s="77" customFormat="1" ht="21" customHeight="1">
      <c r="A36" s="83"/>
      <c r="B36" s="83"/>
      <c r="C36" s="83"/>
      <c r="D36" s="123"/>
      <c r="E36" s="123"/>
      <c r="F36" s="34"/>
      <c r="G36" s="61"/>
      <c r="H36" s="124" t="s">
        <v>59</v>
      </c>
      <c r="I36" s="13"/>
    </row>
    <row r="37" spans="1:11" ht="18.75" customHeight="1">
      <c r="A37" s="241" t="s">
        <v>498</v>
      </c>
      <c r="B37" s="83"/>
      <c r="C37" s="83"/>
      <c r="D37" s="84"/>
      <c r="E37" s="85"/>
      <c r="F37" s="85"/>
      <c r="G37" s="445"/>
      <c r="H37" s="445"/>
      <c r="J37" s="105"/>
    </row>
    <row r="38" spans="1:11" ht="20.25" customHeight="1" thickBot="1">
      <c r="A38" s="97" t="s">
        <v>6</v>
      </c>
      <c r="B38" s="97" t="s">
        <v>20</v>
      </c>
      <c r="C38" s="98" t="s">
        <v>510</v>
      </c>
      <c r="D38" s="98" t="s">
        <v>60</v>
      </c>
      <c r="E38" s="99" t="s">
        <v>138</v>
      </c>
      <c r="F38" s="99" t="s">
        <v>139</v>
      </c>
      <c r="G38" s="99" t="s">
        <v>140</v>
      </c>
      <c r="H38" s="100" t="s">
        <v>22</v>
      </c>
    </row>
    <row r="39" spans="1:11" ht="20.25" customHeight="1" thickTop="1">
      <c r="A39" s="249">
        <v>1</v>
      </c>
      <c r="B39" s="239" t="s">
        <v>54</v>
      </c>
      <c r="C39" s="250" t="s">
        <v>141</v>
      </c>
      <c r="D39" s="156">
        <v>1404500000</v>
      </c>
      <c r="E39" s="242" t="s">
        <v>142</v>
      </c>
      <c r="F39" s="156" t="s">
        <v>143</v>
      </c>
      <c r="G39" s="243" t="s">
        <v>144</v>
      </c>
      <c r="H39" s="240"/>
      <c r="J39" s="107"/>
      <c r="K39" s="108"/>
    </row>
    <row r="40" spans="1:11" ht="20.25" customHeight="1">
      <c r="A40" s="247">
        <v>2</v>
      </c>
      <c r="B40" s="220" t="s">
        <v>54</v>
      </c>
      <c r="C40" s="248" t="s">
        <v>145</v>
      </c>
      <c r="D40" s="156">
        <v>1216000000</v>
      </c>
      <c r="E40" s="244" t="s">
        <v>146</v>
      </c>
      <c r="F40" s="156" t="s">
        <v>147</v>
      </c>
      <c r="G40" s="243" t="s">
        <v>148</v>
      </c>
      <c r="H40" s="240"/>
      <c r="J40" s="107"/>
      <c r="K40" s="108"/>
    </row>
    <row r="41" spans="1:11" s="77" customFormat="1" ht="20.25" customHeight="1">
      <c r="A41" s="449" t="s">
        <v>29</v>
      </c>
      <c r="B41" s="450"/>
      <c r="C41" s="451"/>
      <c r="D41" s="177">
        <f>SUM(D39:D40)</f>
        <v>2620500000</v>
      </c>
      <c r="E41" s="177">
        <f>SUM(E39:E39)</f>
        <v>0</v>
      </c>
      <c r="F41" s="177">
        <f>SUM(F39:F39)</f>
        <v>0</v>
      </c>
      <c r="G41" s="245">
        <f>SUM(G39:G39)</f>
        <v>0</v>
      </c>
      <c r="H41" s="246">
        <f>D41/H42</f>
        <v>113934.78260869565</v>
      </c>
    </row>
    <row r="42" spans="1:11" s="77" customFormat="1" ht="19.5" customHeight="1">
      <c r="A42" s="83"/>
      <c r="B42" s="83"/>
      <c r="C42" s="83"/>
      <c r="D42" s="34"/>
      <c r="E42" s="34"/>
      <c r="F42" s="34"/>
      <c r="G42" s="34" t="s">
        <v>30</v>
      </c>
      <c r="H42" s="251">
        <f>H25</f>
        <v>23000</v>
      </c>
    </row>
    <row r="43" spans="1:11" s="77" customFormat="1" ht="19.5" customHeight="1">
      <c r="A43" s="83"/>
      <c r="B43" s="83"/>
      <c r="C43" s="83"/>
      <c r="D43" s="34"/>
      <c r="E43" s="34"/>
      <c r="F43" s="34"/>
      <c r="G43" s="34"/>
      <c r="H43" s="110"/>
    </row>
    <row r="44" spans="1:11" s="102" customFormat="1" ht="21" customHeight="1">
      <c r="A44" s="312" t="s">
        <v>514</v>
      </c>
      <c r="B44" s="313" t="s">
        <v>513</v>
      </c>
      <c r="C44" s="313" t="s">
        <v>512</v>
      </c>
      <c r="D44" s="314" t="s">
        <v>515</v>
      </c>
      <c r="E44" s="315" t="s">
        <v>516</v>
      </c>
      <c r="F44" s="385" t="s">
        <v>518</v>
      </c>
      <c r="G44" s="456" t="s">
        <v>517</v>
      </c>
      <c r="H44" s="457"/>
      <c r="I44" s="57"/>
    </row>
    <row r="45" spans="1:11" s="102" customFormat="1" ht="21" customHeight="1">
      <c r="A45" s="312" t="s">
        <v>187</v>
      </c>
      <c r="B45" s="317">
        <v>44228</v>
      </c>
      <c r="C45" s="317">
        <v>44593</v>
      </c>
      <c r="D45" s="314">
        <v>12000000</v>
      </c>
      <c r="E45" s="315">
        <v>12000000</v>
      </c>
      <c r="F45" s="318">
        <f>+D45-E45</f>
        <v>0</v>
      </c>
      <c r="G45" s="319"/>
      <c r="H45" s="319" t="s">
        <v>188</v>
      </c>
      <c r="I45" s="57"/>
    </row>
    <row r="46" spans="1:11" s="102" customFormat="1" ht="21" customHeight="1">
      <c r="A46" s="312" t="s">
        <v>129</v>
      </c>
      <c r="B46" s="317">
        <v>44157</v>
      </c>
      <c r="C46" s="317">
        <v>44522</v>
      </c>
      <c r="D46" s="320">
        <v>6000000</v>
      </c>
      <c r="E46" s="320">
        <v>6000000</v>
      </c>
      <c r="F46" s="318">
        <f>+D46-E46</f>
        <v>0</v>
      </c>
      <c r="G46" s="321"/>
      <c r="H46" s="322" t="s">
        <v>189</v>
      </c>
      <c r="I46" s="57"/>
    </row>
    <row r="47" spans="1:11" s="102" customFormat="1" ht="21" customHeight="1">
      <c r="A47" s="312" t="s">
        <v>102</v>
      </c>
      <c r="B47" s="317">
        <v>42759</v>
      </c>
      <c r="C47" s="317">
        <v>43853</v>
      </c>
      <c r="D47" s="320">
        <f>3596592.05-449574.01-449574.01-449574.01-449574.01-449574.01-449574.01-449574.01</f>
        <v>449573.98000000045</v>
      </c>
      <c r="E47" s="320">
        <f>3596592.05-449574.01-449574.01-449574.01-449574.01-449574.01-449574.01-449574.01</f>
        <v>449573.98000000045</v>
      </c>
      <c r="F47" s="318">
        <f>+D47-E47</f>
        <v>0</v>
      </c>
      <c r="G47" s="321"/>
      <c r="H47" s="322" t="s">
        <v>105</v>
      </c>
      <c r="I47" s="57"/>
    </row>
    <row r="48" spans="1:11" s="102" customFormat="1" ht="21" customHeight="1">
      <c r="A48" s="312" t="s">
        <v>511</v>
      </c>
      <c r="B48" s="323"/>
      <c r="C48" s="323"/>
      <c r="D48" s="320">
        <f>SUM(D45:D47)</f>
        <v>18449573.98</v>
      </c>
      <c r="E48" s="320">
        <f>SUM(E45:E47)</f>
        <v>18449573.98</v>
      </c>
      <c r="F48" s="320">
        <f>SUM(F46:F47)</f>
        <v>0</v>
      </c>
      <c r="G48" s="320">
        <f>SUM(G46:G47)</f>
        <v>0</v>
      </c>
      <c r="H48" s="322"/>
      <c r="I48" s="57"/>
    </row>
    <row r="49" spans="1:9" s="102" customFormat="1" ht="21" customHeight="1">
      <c r="A49" s="182"/>
      <c r="B49" s="182"/>
      <c r="C49" s="182"/>
      <c r="D49" s="182"/>
      <c r="E49" s="183"/>
      <c r="F49" s="184" t="s">
        <v>131</v>
      </c>
      <c r="G49" s="185">
        <f>+H24+G35+F47</f>
        <v>0</v>
      </c>
      <c r="H49" s="252"/>
      <c r="I49" s="57"/>
    </row>
    <row r="50" spans="1:9" s="77" customFormat="1" ht="21" hidden="1" customHeight="1">
      <c r="A50" s="78"/>
      <c r="B50" s="78"/>
      <c r="C50" s="78"/>
      <c r="D50" s="78"/>
      <c r="E50" s="78"/>
      <c r="F50" s="78"/>
      <c r="G50" s="78"/>
      <c r="H50" s="78"/>
    </row>
    <row r="51" spans="1:9" s="77" customFormat="1" ht="21" hidden="1" customHeight="1">
      <c r="A51" s="78" t="s">
        <v>128</v>
      </c>
      <c r="B51" s="78"/>
      <c r="C51" s="78"/>
      <c r="D51" s="78"/>
      <c r="E51" s="78"/>
      <c r="F51" s="78"/>
      <c r="G51" s="78"/>
      <c r="H51" s="78"/>
    </row>
    <row r="52" spans="1:9" s="77" customFormat="1" ht="21" hidden="1" customHeight="1">
      <c r="A52" s="178" t="s">
        <v>132</v>
      </c>
      <c r="B52" s="179" t="s">
        <v>133</v>
      </c>
      <c r="C52" s="179" t="s">
        <v>134</v>
      </c>
      <c r="D52" s="180" t="s">
        <v>149</v>
      </c>
      <c r="E52" s="181" t="s">
        <v>133</v>
      </c>
      <c r="F52" s="384" t="s">
        <v>134</v>
      </c>
      <c r="G52" s="452" t="s">
        <v>130</v>
      </c>
      <c r="H52" s="447"/>
    </row>
    <row r="53" spans="1:9" s="77" customFormat="1" ht="21" hidden="1" customHeight="1">
      <c r="A53" s="178">
        <v>1</v>
      </c>
      <c r="B53" s="236">
        <v>43214</v>
      </c>
      <c r="C53" s="233">
        <v>0</v>
      </c>
      <c r="D53" s="234">
        <v>2</v>
      </c>
      <c r="E53" s="236">
        <v>43305</v>
      </c>
      <c r="F53" s="235">
        <v>0</v>
      </c>
      <c r="G53" s="446" t="s">
        <v>135</v>
      </c>
      <c r="H53" s="447"/>
    </row>
    <row r="54" spans="1:9" s="77" customFormat="1" ht="21" hidden="1" customHeight="1">
      <c r="A54" s="178">
        <v>3</v>
      </c>
      <c r="B54" s="236">
        <v>43397</v>
      </c>
      <c r="C54" s="235">
        <v>0</v>
      </c>
      <c r="D54" s="234">
        <v>4</v>
      </c>
      <c r="E54" s="236">
        <v>43489</v>
      </c>
      <c r="F54" s="235">
        <v>0</v>
      </c>
      <c r="G54" s="446"/>
      <c r="H54" s="447"/>
    </row>
    <row r="55" spans="1:9" s="77" customFormat="1" ht="21" hidden="1" customHeight="1">
      <c r="A55" s="178">
        <v>5</v>
      </c>
      <c r="B55" s="236">
        <v>43579</v>
      </c>
      <c r="C55" s="235">
        <v>0</v>
      </c>
      <c r="D55" s="234">
        <v>6</v>
      </c>
      <c r="E55" s="236">
        <v>43670</v>
      </c>
      <c r="F55" s="235">
        <v>0</v>
      </c>
      <c r="G55" s="446"/>
      <c r="H55" s="447"/>
    </row>
    <row r="56" spans="1:9" s="77" customFormat="1" ht="21" hidden="1" customHeight="1">
      <c r="A56" s="178">
        <v>7</v>
      </c>
      <c r="B56" s="236">
        <v>43762</v>
      </c>
      <c r="C56" s="235">
        <v>0</v>
      </c>
      <c r="D56" s="234">
        <v>8</v>
      </c>
      <c r="E56" s="236">
        <v>43854</v>
      </c>
      <c r="F56" s="235">
        <v>449573.98</v>
      </c>
      <c r="G56" s="448">
        <f>SUM(C53:C56,F53:F56)</f>
        <v>449573.98</v>
      </c>
      <c r="H56" s="447"/>
    </row>
    <row r="57" spans="1:9" s="77" customFormat="1" ht="21" customHeight="1">
      <c r="A57" s="154"/>
      <c r="B57" s="78"/>
      <c r="C57" s="78"/>
      <c r="D57" s="78"/>
      <c r="E57" s="78"/>
      <c r="F57" s="78"/>
      <c r="G57" s="78"/>
      <c r="H57" s="78"/>
    </row>
    <row r="58" spans="1:9" s="129" customFormat="1" ht="21" customHeight="1">
      <c r="A58" s="128" t="s">
        <v>519</v>
      </c>
      <c r="B58" s="128"/>
      <c r="C58" s="128"/>
      <c r="D58" s="128"/>
      <c r="E58" s="128"/>
      <c r="F58" s="128"/>
      <c r="G58" s="128"/>
      <c r="H58" s="128"/>
    </row>
    <row r="59" spans="1:9" s="130" customFormat="1" thickBot="1"/>
    <row r="60" spans="1:9" s="130" customFormat="1" thickBot="1">
      <c r="A60" s="151" t="s">
        <v>90</v>
      </c>
      <c r="B60" s="152" t="s">
        <v>87</v>
      </c>
      <c r="C60" s="152" t="s">
        <v>91</v>
      </c>
      <c r="D60" s="152" t="s">
        <v>92</v>
      </c>
      <c r="E60" s="152" t="s">
        <v>93</v>
      </c>
      <c r="F60" s="152" t="s">
        <v>94</v>
      </c>
      <c r="G60" s="152" t="s">
        <v>95</v>
      </c>
      <c r="H60" s="153" t="s">
        <v>88</v>
      </c>
    </row>
    <row r="61" spans="1:9" s="130" customFormat="1" ht="15">
      <c r="A61" s="144" t="s">
        <v>96</v>
      </c>
      <c r="B61" s="274"/>
      <c r="C61" s="278"/>
      <c r="D61" s="155"/>
      <c r="E61" s="155"/>
      <c r="F61" s="155"/>
      <c r="G61" s="280"/>
      <c r="H61" s="283"/>
    </row>
    <row r="62" spans="1:9" s="130" customFormat="1" ht="15">
      <c r="A62" s="253"/>
      <c r="B62" s="277"/>
      <c r="C62" s="261"/>
      <c r="D62" s="262"/>
      <c r="E62" s="262"/>
      <c r="F62" s="262"/>
      <c r="G62" s="298"/>
      <c r="H62" s="265"/>
    </row>
    <row r="63" spans="1:9" s="130" customFormat="1" ht="15">
      <c r="A63" s="145"/>
      <c r="B63" s="277"/>
      <c r="C63" s="261"/>
      <c r="D63" s="262"/>
      <c r="E63" s="263"/>
      <c r="F63" s="263"/>
      <c r="G63" s="298"/>
      <c r="H63" s="265"/>
    </row>
    <row r="64" spans="1:9" s="130" customFormat="1" thickBot="1">
      <c r="A64" s="147"/>
      <c r="B64" s="148"/>
      <c r="C64" s="149"/>
      <c r="D64" s="148"/>
      <c r="E64" s="148"/>
      <c r="F64" s="148"/>
      <c r="G64" s="148"/>
      <c r="H64" s="150"/>
    </row>
    <row r="65" spans="1:9" s="130" customFormat="1" ht="12.75">
      <c r="A65" s="437" t="s">
        <v>97</v>
      </c>
      <c r="B65" s="132"/>
      <c r="C65" s="132"/>
      <c r="D65" s="132"/>
      <c r="E65" s="133" t="s">
        <v>77</v>
      </c>
      <c r="F65" s="132">
        <f>+SUMIF($E$61:$E$64,$E65,$F$61:$F$64)</f>
        <v>0</v>
      </c>
      <c r="G65" s="134">
        <f>+SUMIF($E$61:$E$64,$E65,$G$61:$G$64)</f>
        <v>0</v>
      </c>
      <c r="H65" s="132"/>
      <c r="I65" s="237"/>
    </row>
    <row r="66" spans="1:9" s="130" customFormat="1" ht="15.75" customHeight="1" thickBot="1">
      <c r="A66" s="438"/>
      <c r="B66" s="264"/>
      <c r="C66" s="135"/>
      <c r="D66" s="135"/>
      <c r="E66" s="136" t="s">
        <v>86</v>
      </c>
      <c r="F66" s="135">
        <f>+SUMIF($E$61:$E$64,$E66,$F$61:$F$64)</f>
        <v>0</v>
      </c>
      <c r="G66" s="137">
        <f>+SUMIF($E$61:$E$64,$E66,$G$61:$G$64)</f>
        <v>0</v>
      </c>
      <c r="H66" s="135"/>
      <c r="I66" s="238"/>
    </row>
    <row r="67" spans="1:9" s="130" customFormat="1" ht="12.75">
      <c r="A67" s="144" t="s">
        <v>99</v>
      </c>
      <c r="B67" s="488"/>
      <c r="C67" s="278"/>
      <c r="D67" s="155"/>
      <c r="E67" s="155"/>
      <c r="F67" s="155"/>
      <c r="G67" s="280"/>
      <c r="H67" s="279"/>
    </row>
    <row r="68" spans="1:9" s="130" customFormat="1" ht="12.75">
      <c r="A68" s="292"/>
      <c r="B68" s="489"/>
      <c r="C68" s="290"/>
      <c r="D68" s="286"/>
      <c r="E68" s="286"/>
      <c r="F68" s="286"/>
      <c r="G68" s="291"/>
      <c r="H68" s="300"/>
    </row>
    <row r="69" spans="1:9" s="130" customFormat="1" ht="12.75">
      <c r="A69" s="292"/>
      <c r="B69" s="489"/>
      <c r="C69" s="290"/>
      <c r="D69" s="286"/>
      <c r="E69" s="286"/>
      <c r="F69" s="286"/>
      <c r="G69" s="291"/>
      <c r="H69" s="300"/>
    </row>
    <row r="70" spans="1:9" s="130" customFormat="1" ht="12.75">
      <c r="A70" s="292"/>
      <c r="B70" s="490"/>
      <c r="C70" s="290"/>
      <c r="D70" s="286"/>
      <c r="E70" s="286"/>
      <c r="F70" s="286"/>
      <c r="G70" s="291"/>
      <c r="H70" s="300"/>
    </row>
    <row r="71" spans="1:9" s="130" customFormat="1" ht="12.75">
      <c r="A71" s="292"/>
      <c r="B71" s="277"/>
      <c r="C71" s="294"/>
      <c r="D71" s="295"/>
      <c r="E71" s="295"/>
      <c r="F71" s="295"/>
      <c r="G71" s="296"/>
      <c r="H71" s="297"/>
    </row>
    <row r="72" spans="1:9" s="130" customFormat="1" thickBot="1">
      <c r="A72" s="145"/>
      <c r="B72" s="131"/>
      <c r="C72" s="131"/>
      <c r="D72" s="131"/>
      <c r="E72" s="131"/>
      <c r="F72" s="131"/>
      <c r="G72" s="131"/>
      <c r="H72" s="146"/>
    </row>
    <row r="73" spans="1:9" s="130" customFormat="1" ht="12.75">
      <c r="A73" s="437" t="s">
        <v>98</v>
      </c>
      <c r="B73" s="138"/>
      <c r="C73" s="138"/>
      <c r="D73" s="138"/>
      <c r="E73" s="133" t="s">
        <v>77</v>
      </c>
      <c r="F73" s="139">
        <f>+SUMIF($E$67:$E$72,$E73,$F$67:$F$72)</f>
        <v>0</v>
      </c>
      <c r="G73" s="139">
        <f>+SUMIF($E$67:$E$72,$E73,$G$67:$G$72)</f>
        <v>0</v>
      </c>
      <c r="H73" s="140"/>
      <c r="I73" s="237"/>
    </row>
    <row r="74" spans="1:9" s="130" customFormat="1" ht="15.75" customHeight="1" thickBot="1">
      <c r="A74" s="438"/>
      <c r="B74" s="141"/>
      <c r="C74" s="141"/>
      <c r="D74" s="141"/>
      <c r="E74" s="136" t="s">
        <v>86</v>
      </c>
      <c r="F74" s="142">
        <f>+SUMIF($E$67:$E$72,$E74,$F$67:$F$72)</f>
        <v>0</v>
      </c>
      <c r="G74" s="142">
        <f>+SUMIF($E$67:$E$72,$E74,$G$67:$G$72)</f>
        <v>0</v>
      </c>
      <c r="H74" s="143"/>
      <c r="I74" s="238"/>
    </row>
    <row r="75" spans="1:9" s="130" customFormat="1" ht="12.75"/>
    <row r="76" spans="1:9" s="130" customFormat="1" ht="12.75"/>
    <row r="77" spans="1:9" s="130" customFormat="1" ht="12.75"/>
    <row r="78" spans="1:9" s="130" customFormat="1" ht="12.75"/>
    <row r="79" spans="1:9" s="130" customFormat="1" ht="12.75"/>
    <row r="80" spans="1:9" s="130" customFormat="1" ht="12.75"/>
    <row r="81" s="130" customFormat="1" ht="12.75"/>
    <row r="82" s="130" customFormat="1" ht="12.75"/>
    <row r="83" s="130" customFormat="1" ht="12.75"/>
    <row r="84" s="130" customFormat="1" ht="12.75"/>
    <row r="85" s="130" customFormat="1" ht="12.75"/>
    <row r="86" s="130" customFormat="1" ht="12.75"/>
    <row r="87" s="130" customFormat="1" ht="12.75"/>
    <row r="88" s="130" customFormat="1" ht="12.75"/>
    <row r="89" s="130" customFormat="1" ht="12.75"/>
    <row r="90" s="130" customFormat="1" ht="12.75"/>
    <row r="91" s="130" customFormat="1" ht="12.75"/>
    <row r="92" s="130" customFormat="1" ht="12.75"/>
    <row r="93" s="130" customFormat="1" ht="12.75"/>
    <row r="94" s="130" customFormat="1" ht="12.75"/>
    <row r="95" s="130" customFormat="1" ht="12.75"/>
    <row r="96" s="130" customFormat="1" ht="12.75"/>
    <row r="97" s="130" customFormat="1" ht="12.75"/>
    <row r="98" s="130" customFormat="1" ht="12.75"/>
    <row r="99" s="130" customFormat="1" ht="12.75"/>
    <row r="100" s="130" customFormat="1" ht="12.75"/>
    <row r="101" s="130" customFormat="1" ht="12.75"/>
    <row r="102" s="130" customFormat="1" ht="12.75"/>
    <row r="103" s="130" customFormat="1" ht="12.75"/>
    <row r="104" s="130" customFormat="1" ht="12.75"/>
    <row r="105" s="130" customFormat="1" ht="12.75"/>
    <row r="106" s="130" customFormat="1" ht="12.75"/>
    <row r="107" s="130" customFormat="1" ht="12.75"/>
    <row r="108" s="130" customFormat="1" ht="12.75"/>
    <row r="109" s="130" customFormat="1" ht="12.75"/>
    <row r="110" s="130" customFormat="1" ht="12.75"/>
    <row r="111" s="130" customFormat="1" ht="12.75"/>
    <row r="112" s="130" customFormat="1" ht="12.75"/>
    <row r="113" s="130" customFormat="1" ht="12.75"/>
    <row r="114" s="130" customFormat="1" ht="12.75"/>
    <row r="115" s="130" customFormat="1" ht="12.75"/>
    <row r="116" s="130" customFormat="1" ht="12.75"/>
    <row r="117" s="130" customFormat="1" ht="12.75"/>
    <row r="118" s="130" customFormat="1" ht="12.75"/>
    <row r="119" s="130" customFormat="1" ht="12.75"/>
    <row r="120" s="130" customFormat="1" ht="12.75"/>
    <row r="121" s="130" customFormat="1" ht="12.75"/>
    <row r="122" s="130" customFormat="1" ht="12.75"/>
    <row r="123" s="130" customFormat="1" ht="12.75"/>
    <row r="124" s="130" customFormat="1" ht="12.75"/>
    <row r="125" s="130" customFormat="1" ht="12.75"/>
    <row r="126" s="130" customFormat="1" ht="12.75"/>
    <row r="127" s="130" customFormat="1" ht="12.75"/>
    <row r="128" s="130" customFormat="1" ht="12.75"/>
    <row r="129" s="130" customFormat="1" ht="12.75"/>
    <row r="130" s="130" customFormat="1" ht="12.75"/>
    <row r="131" s="130" customFormat="1" ht="12.75"/>
    <row r="132" s="130" customFormat="1" ht="12.75"/>
    <row r="133" s="130" customFormat="1" ht="12.75"/>
    <row r="134" s="130" customFormat="1" ht="12.75"/>
    <row r="135" s="130" customFormat="1" ht="12.75"/>
    <row r="136" s="130" customFormat="1" ht="12.75"/>
    <row r="137" s="130" customFormat="1" ht="12.75"/>
    <row r="138" s="130" customFormat="1" ht="12.75"/>
    <row r="139" s="130" customFormat="1" ht="12.75"/>
    <row r="140" s="130" customFormat="1" ht="12.75"/>
    <row r="141" s="130" customFormat="1" ht="12.75"/>
    <row r="142" s="130" customFormat="1" ht="12.75"/>
    <row r="143" s="130" customFormat="1" ht="12.75"/>
    <row r="144" s="130" customFormat="1" ht="12.75"/>
    <row r="145" s="130" customFormat="1" ht="12.75"/>
    <row r="146" s="130" customFormat="1" ht="12.75"/>
    <row r="147" s="130" customFormat="1" ht="12.75"/>
    <row r="148" s="130" customFormat="1" ht="12.75"/>
    <row r="149" s="130" customFormat="1" ht="12.75"/>
    <row r="150" s="130" customFormat="1" ht="12.75"/>
    <row r="151" s="130" customFormat="1" ht="12.75"/>
    <row r="152" s="130" customFormat="1" ht="12.75"/>
    <row r="153" s="130" customFormat="1" ht="12.75"/>
    <row r="154" s="130" customFormat="1" ht="12.75"/>
    <row r="155" s="130" customFormat="1" ht="12.75"/>
    <row r="156" s="130" customFormat="1" ht="12.75"/>
    <row r="157" s="130" customFormat="1" ht="12.75"/>
    <row r="158" s="130" customFormat="1" ht="12.75"/>
    <row r="159" s="130" customFormat="1" ht="12.75"/>
    <row r="160" s="130" customFormat="1" ht="12.75"/>
    <row r="161" s="130" customFormat="1" ht="12.75"/>
    <row r="162" s="130" customFormat="1" ht="12.75"/>
    <row r="163" s="130" customFormat="1" ht="12.75"/>
    <row r="164" s="130" customFormat="1" ht="12.75"/>
    <row r="165" s="130" customFormat="1" ht="12.75"/>
    <row r="166" s="130" customFormat="1" ht="12.75"/>
    <row r="167" s="130" customFormat="1" ht="12.75"/>
    <row r="168" s="130" customFormat="1" ht="12.75"/>
    <row r="169" s="130" customFormat="1" ht="12.75"/>
    <row r="170" s="130" customFormat="1" ht="12.75"/>
    <row r="171" s="130" customFormat="1" ht="12.75"/>
    <row r="172" s="130" customFormat="1" ht="12.75"/>
    <row r="173" s="130" customFormat="1" ht="12.75"/>
    <row r="174" s="130" customFormat="1" ht="12.75"/>
    <row r="175" s="130" customFormat="1" ht="12.75"/>
    <row r="176" s="130" customFormat="1" ht="12.75"/>
    <row r="177" s="130" customFormat="1" ht="12.75"/>
    <row r="178" s="130" customFormat="1" ht="12.75"/>
    <row r="179" s="130" customFormat="1" ht="12.75"/>
    <row r="180" s="130" customFormat="1" ht="12.75"/>
    <row r="181" s="130" customFormat="1" ht="12.75"/>
    <row r="182" s="130" customFormat="1" ht="12.75"/>
    <row r="183" s="130" customFormat="1" ht="12.75"/>
    <row r="184" s="130" customFormat="1" ht="12.75"/>
    <row r="185" s="130" customFormat="1" ht="12.75"/>
    <row r="186" s="130" customFormat="1" ht="12.75"/>
    <row r="187" s="130" customFormat="1" ht="12.75"/>
    <row r="188" s="130" customFormat="1" ht="12.75"/>
    <row r="189" s="130" customFormat="1" ht="12.75"/>
    <row r="190" s="130" customFormat="1" ht="12.75"/>
    <row r="191" s="130" customFormat="1" ht="12.75"/>
    <row r="192" s="130" customFormat="1" ht="12.75"/>
    <row r="193" s="130" customFormat="1" ht="12.75"/>
    <row r="194" s="130" customFormat="1" ht="12.75"/>
    <row r="195" s="130" customFormat="1" ht="12.75"/>
    <row r="196" s="130" customFormat="1" ht="12.75"/>
    <row r="197" s="130" customFormat="1" ht="12.75"/>
    <row r="198" s="130" customFormat="1" ht="12.75"/>
    <row r="199" s="130" customFormat="1" ht="12.75"/>
    <row r="200" s="130" customFormat="1" ht="12.75"/>
    <row r="201" s="130" customFormat="1" ht="12.75"/>
    <row r="202" s="130" customFormat="1" ht="12.75"/>
    <row r="203" s="130" customFormat="1" ht="12.75"/>
    <row r="204" s="130" customFormat="1" ht="12.75"/>
    <row r="205" s="130" customFormat="1" ht="12.75"/>
    <row r="206" s="130" customFormat="1" ht="12.75"/>
    <row r="207" s="130" customFormat="1" ht="12.75"/>
    <row r="208" s="130" customFormat="1" ht="12.75"/>
    <row r="209" s="130" customFormat="1" ht="12.75"/>
    <row r="210" s="130" customFormat="1" ht="12.75"/>
    <row r="211" s="130" customFormat="1" ht="12.75"/>
    <row r="212" s="130" customFormat="1" ht="12.75"/>
    <row r="213" s="130" customFormat="1" ht="12.75"/>
    <row r="214" s="130" customFormat="1" ht="12.75"/>
    <row r="215" s="130" customFormat="1" ht="12.75"/>
    <row r="216" s="130" customFormat="1" ht="12.75"/>
    <row r="217" s="130" customFormat="1" ht="12.75"/>
    <row r="218" s="130" customFormat="1" ht="12.75"/>
    <row r="219" s="130" customFormat="1" ht="12.75"/>
    <row r="220" s="130" customFormat="1" ht="12.75"/>
    <row r="221" s="130" customFormat="1" ht="12.75"/>
    <row r="222" s="130" customFormat="1" ht="12.75"/>
    <row r="223" s="130" customFormat="1" ht="12.75"/>
    <row r="224" s="130" customFormat="1" ht="12.75"/>
    <row r="225" s="130" customFormat="1" ht="12.75"/>
    <row r="226" s="130" customFormat="1" ht="12.75"/>
    <row r="227" s="130" customFormat="1" ht="12.75"/>
    <row r="228" s="130" customFormat="1" ht="12.75"/>
    <row r="229" s="130" customFormat="1" ht="12.75"/>
    <row r="230" s="130" customFormat="1" ht="12.75"/>
    <row r="231" s="130" customFormat="1" ht="12.75"/>
    <row r="232" s="130" customFormat="1" ht="12.75"/>
    <row r="233" s="130" customFormat="1" ht="12.75"/>
    <row r="234" s="130" customFormat="1" ht="12.75"/>
    <row r="235" s="130" customFormat="1" ht="12.75"/>
    <row r="236" s="130" customFormat="1" ht="12.75"/>
    <row r="237" s="130" customFormat="1" ht="12.75"/>
    <row r="238" s="130" customFormat="1" ht="12.75"/>
    <row r="239" s="130" customFormat="1" ht="12.75"/>
    <row r="240" s="130" customFormat="1" ht="12.75"/>
    <row r="241" s="130" customFormat="1" ht="12.75"/>
    <row r="242" s="130" customFormat="1" ht="12.75"/>
    <row r="243" s="130" customFormat="1" ht="12.75"/>
    <row r="244" s="130" customFormat="1" ht="12.75"/>
    <row r="245" s="130" customFormat="1" ht="12.75"/>
    <row r="246" s="130" customFormat="1" ht="12.75"/>
    <row r="247" s="130" customFormat="1" ht="12.75"/>
    <row r="248" s="130" customFormat="1" ht="12.75"/>
    <row r="249" s="130" customFormat="1" ht="12.75"/>
    <row r="250" s="130" customFormat="1" ht="12.75"/>
    <row r="251" s="130" customFormat="1" ht="12.75"/>
    <row r="252" s="130" customFormat="1" ht="12.75"/>
    <row r="253" s="130" customFormat="1" ht="12.75"/>
    <row r="254" s="130" customFormat="1" ht="12.75"/>
    <row r="255" s="130" customFormat="1" ht="12.75"/>
    <row r="256" s="130" customFormat="1" ht="12.75"/>
    <row r="257" s="130" customFormat="1" ht="12.75"/>
    <row r="258" s="130" customFormat="1" ht="12.75"/>
    <row r="259" s="130" customFormat="1" ht="12.75"/>
    <row r="260" s="130" customFormat="1" ht="12.75"/>
    <row r="261" s="130" customFormat="1" ht="12.75"/>
    <row r="262" s="130" customFormat="1" ht="12.75"/>
    <row r="263" s="130" customFormat="1" ht="12.75"/>
    <row r="264" s="130" customFormat="1" ht="12.75"/>
    <row r="265" s="130" customFormat="1" ht="12.75"/>
    <row r="266" s="130" customFormat="1" ht="12.75"/>
    <row r="267" s="130" customFormat="1" ht="12.75"/>
    <row r="268" s="130" customFormat="1" ht="12.75"/>
    <row r="269" s="130" customFormat="1" ht="12.75"/>
  </sheetData>
  <mergeCells count="21">
    <mergeCell ref="A35:C35"/>
    <mergeCell ref="A24:C24"/>
    <mergeCell ref="A26:C26"/>
    <mergeCell ref="A2:H2"/>
    <mergeCell ref="D3:E3"/>
    <mergeCell ref="F6:F8"/>
    <mergeCell ref="G6:G8"/>
    <mergeCell ref="H6:H8"/>
    <mergeCell ref="A14:C14"/>
    <mergeCell ref="F3:H3"/>
    <mergeCell ref="A73:A74"/>
    <mergeCell ref="G37:H37"/>
    <mergeCell ref="A41:C41"/>
    <mergeCell ref="G44:H44"/>
    <mergeCell ref="G52:H52"/>
    <mergeCell ref="G53:H53"/>
    <mergeCell ref="G54:H54"/>
    <mergeCell ref="G55:H55"/>
    <mergeCell ref="G56:H56"/>
    <mergeCell ref="A65:A66"/>
    <mergeCell ref="B67:B70"/>
  </mergeCells>
  <pageMargins left="0.31496062992125984" right="0.31496062992125984" top="0.35433070866141736" bottom="0.35433070866141736" header="0.31496062992125984" footer="0.31496062992125984"/>
  <pageSetup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99F9-0AB5-41B3-8EBE-636380EFAFB5}">
  <dimension ref="A3:H40"/>
  <sheetViews>
    <sheetView topLeftCell="A20" workbookViewId="0">
      <selection activeCell="H47" sqref="H47"/>
    </sheetView>
  </sheetViews>
  <sheetFormatPr defaultRowHeight="15"/>
  <cols>
    <col min="1" max="1" width="13.42578125" style="127" customWidth="1"/>
    <col min="2" max="2" width="18.28515625" style="127" customWidth="1"/>
    <col min="3" max="3" width="15.28515625" style="426" customWidth="1"/>
    <col min="4" max="4" width="18.7109375" customWidth="1"/>
    <col min="7" max="7" width="27.5703125" customWidth="1"/>
    <col min="8" max="8" width="128" customWidth="1"/>
  </cols>
  <sheetData>
    <row r="3" spans="1:8">
      <c r="A3" s="422" t="s">
        <v>499</v>
      </c>
      <c r="B3" s="422" t="s">
        <v>500</v>
      </c>
      <c r="C3" s="427" t="s">
        <v>62</v>
      </c>
      <c r="D3" s="428" t="s">
        <v>63</v>
      </c>
      <c r="E3" s="428" t="s">
        <v>64</v>
      </c>
      <c r="F3" s="428" t="s">
        <v>65</v>
      </c>
      <c r="G3" s="428" t="s">
        <v>66</v>
      </c>
      <c r="H3" s="428" t="s">
        <v>67</v>
      </c>
    </row>
    <row r="4" spans="1:8">
      <c r="A4" s="422" t="s">
        <v>47</v>
      </c>
      <c r="B4" s="422" t="s">
        <v>463</v>
      </c>
      <c r="C4" s="429" t="s">
        <v>333</v>
      </c>
      <c r="D4" s="430" t="s">
        <v>196</v>
      </c>
      <c r="E4" s="431">
        <v>113467</v>
      </c>
      <c r="F4" s="432" t="s">
        <v>100</v>
      </c>
      <c r="G4" s="432" t="s">
        <v>337</v>
      </c>
      <c r="H4" s="433" t="s">
        <v>338</v>
      </c>
    </row>
    <row r="5" spans="1:8">
      <c r="A5" s="422" t="s">
        <v>47</v>
      </c>
      <c r="B5" s="422" t="s">
        <v>463</v>
      </c>
      <c r="C5" s="429" t="s">
        <v>333</v>
      </c>
      <c r="D5" s="430" t="s">
        <v>196</v>
      </c>
      <c r="E5" s="432" t="s">
        <v>339</v>
      </c>
      <c r="F5" s="432" t="s">
        <v>100</v>
      </c>
      <c r="G5" s="432" t="s">
        <v>340</v>
      </c>
      <c r="H5" s="433" t="s">
        <v>338</v>
      </c>
    </row>
    <row r="6" spans="1:8">
      <c r="A6" s="422" t="s">
        <v>47</v>
      </c>
      <c r="B6" s="422" t="s">
        <v>463</v>
      </c>
      <c r="C6" s="429" t="s">
        <v>333</v>
      </c>
      <c r="D6" s="430" t="s">
        <v>329</v>
      </c>
      <c r="E6" s="432" t="s">
        <v>100</v>
      </c>
      <c r="F6" s="432" t="s">
        <v>341</v>
      </c>
      <c r="G6" s="432" t="s">
        <v>342</v>
      </c>
      <c r="H6" s="433" t="s">
        <v>343</v>
      </c>
    </row>
    <row r="7" spans="1:8">
      <c r="A7" s="422" t="s">
        <v>47</v>
      </c>
      <c r="B7" s="422" t="s">
        <v>463</v>
      </c>
      <c r="C7" s="429" t="s">
        <v>333</v>
      </c>
      <c r="D7" s="430" t="s">
        <v>238</v>
      </c>
      <c r="E7" s="432" t="s">
        <v>344</v>
      </c>
      <c r="F7" s="432" t="s">
        <v>100</v>
      </c>
      <c r="G7" s="432" t="s">
        <v>345</v>
      </c>
      <c r="H7" s="433" t="s">
        <v>241</v>
      </c>
    </row>
    <row r="8" spans="1:8">
      <c r="A8" s="422" t="s">
        <v>47</v>
      </c>
      <c r="B8" s="422" t="s">
        <v>463</v>
      </c>
      <c r="C8" s="429" t="s">
        <v>333</v>
      </c>
      <c r="D8" s="430" t="s">
        <v>238</v>
      </c>
      <c r="E8" s="432" t="s">
        <v>346</v>
      </c>
      <c r="F8" s="432" t="s">
        <v>100</v>
      </c>
      <c r="G8" s="432" t="s">
        <v>347</v>
      </c>
      <c r="H8" s="433" t="s">
        <v>241</v>
      </c>
    </row>
    <row r="9" spans="1:8">
      <c r="A9" s="422" t="s">
        <v>47</v>
      </c>
      <c r="B9" s="422" t="s">
        <v>463</v>
      </c>
      <c r="C9" s="429" t="s">
        <v>333</v>
      </c>
      <c r="D9" s="430" t="s">
        <v>238</v>
      </c>
      <c r="E9" s="432" t="s">
        <v>348</v>
      </c>
      <c r="F9" s="432" t="s">
        <v>100</v>
      </c>
      <c r="G9" s="432" t="s">
        <v>349</v>
      </c>
      <c r="H9" s="433" t="s">
        <v>241</v>
      </c>
    </row>
    <row r="10" spans="1:8">
      <c r="A10" s="422" t="s">
        <v>47</v>
      </c>
      <c r="B10" s="422" t="s">
        <v>463</v>
      </c>
      <c r="C10" s="429" t="s">
        <v>333</v>
      </c>
      <c r="D10" s="430" t="s">
        <v>196</v>
      </c>
      <c r="E10" s="431">
        <v>13000</v>
      </c>
      <c r="F10" s="432" t="s">
        <v>100</v>
      </c>
      <c r="G10" s="432" t="s">
        <v>350</v>
      </c>
      <c r="H10" s="433" t="s">
        <v>351</v>
      </c>
    </row>
    <row r="11" spans="1:8">
      <c r="A11" s="422" t="s">
        <v>47</v>
      </c>
      <c r="B11" s="422" t="s">
        <v>463</v>
      </c>
      <c r="C11" s="429" t="s">
        <v>333</v>
      </c>
      <c r="D11" s="430" t="s">
        <v>196</v>
      </c>
      <c r="E11" s="432" t="s">
        <v>352</v>
      </c>
      <c r="F11" s="432" t="s">
        <v>100</v>
      </c>
      <c r="G11" s="432" t="s">
        <v>353</v>
      </c>
      <c r="H11" s="433" t="s">
        <v>351</v>
      </c>
    </row>
    <row r="12" spans="1:8">
      <c r="A12" s="422" t="s">
        <v>47</v>
      </c>
      <c r="B12" s="422" t="s">
        <v>463</v>
      </c>
      <c r="C12" s="429" t="s">
        <v>333</v>
      </c>
      <c r="D12" s="430" t="s">
        <v>292</v>
      </c>
      <c r="E12" s="432" t="s">
        <v>354</v>
      </c>
      <c r="F12" s="432" t="s">
        <v>100</v>
      </c>
      <c r="G12" s="432" t="s">
        <v>355</v>
      </c>
      <c r="H12" s="433" t="s">
        <v>356</v>
      </c>
    </row>
    <row r="13" spans="1:8">
      <c r="A13" s="422" t="s">
        <v>47</v>
      </c>
      <c r="B13" s="422" t="s">
        <v>463</v>
      </c>
      <c r="C13" s="429" t="s">
        <v>333</v>
      </c>
      <c r="D13" s="430" t="s">
        <v>292</v>
      </c>
      <c r="E13" s="432" t="s">
        <v>357</v>
      </c>
      <c r="F13" s="432" t="s">
        <v>100</v>
      </c>
      <c r="G13" s="432" t="s">
        <v>358</v>
      </c>
      <c r="H13" s="433" t="s">
        <v>359</v>
      </c>
    </row>
    <row r="14" spans="1:8">
      <c r="A14" s="422" t="s">
        <v>47</v>
      </c>
      <c r="B14" s="422" t="s">
        <v>463</v>
      </c>
      <c r="C14" s="429" t="s">
        <v>333</v>
      </c>
      <c r="D14" s="430" t="s">
        <v>292</v>
      </c>
      <c r="E14" s="432" t="s">
        <v>360</v>
      </c>
      <c r="F14" s="432" t="s">
        <v>100</v>
      </c>
      <c r="G14" s="432" t="s">
        <v>361</v>
      </c>
      <c r="H14" s="433" t="s">
        <v>362</v>
      </c>
    </row>
    <row r="15" spans="1:8">
      <c r="A15" s="422" t="s">
        <v>47</v>
      </c>
      <c r="B15" s="422" t="s">
        <v>463</v>
      </c>
      <c r="C15" s="429" t="s">
        <v>333</v>
      </c>
      <c r="D15" s="430" t="s">
        <v>292</v>
      </c>
      <c r="E15" s="432" t="s">
        <v>363</v>
      </c>
      <c r="F15" s="432" t="s">
        <v>100</v>
      </c>
      <c r="G15" s="432" t="s">
        <v>364</v>
      </c>
      <c r="H15" s="433" t="s">
        <v>365</v>
      </c>
    </row>
    <row r="16" spans="1:8">
      <c r="A16" s="422" t="s">
        <v>47</v>
      </c>
      <c r="B16" s="422" t="s">
        <v>463</v>
      </c>
      <c r="C16" s="429" t="s">
        <v>333</v>
      </c>
      <c r="D16" s="430" t="s">
        <v>292</v>
      </c>
      <c r="E16" s="432" t="s">
        <v>366</v>
      </c>
      <c r="F16" s="432" t="s">
        <v>100</v>
      </c>
      <c r="G16" s="432" t="s">
        <v>367</v>
      </c>
      <c r="H16" s="433" t="s">
        <v>368</v>
      </c>
    </row>
    <row r="17" spans="1:8">
      <c r="A17" s="422" t="s">
        <v>47</v>
      </c>
      <c r="B17" s="422" t="s">
        <v>463</v>
      </c>
      <c r="C17" s="429" t="s">
        <v>333</v>
      </c>
      <c r="D17" s="430" t="s">
        <v>292</v>
      </c>
      <c r="E17" s="432" t="s">
        <v>369</v>
      </c>
      <c r="F17" s="432" t="s">
        <v>100</v>
      </c>
      <c r="G17" s="432" t="s">
        <v>370</v>
      </c>
      <c r="H17" s="433" t="s">
        <v>371</v>
      </c>
    </row>
    <row r="18" spans="1:8">
      <c r="A18" s="422" t="s">
        <v>47</v>
      </c>
      <c r="B18" s="422" t="s">
        <v>463</v>
      </c>
      <c r="C18" s="429" t="s">
        <v>333</v>
      </c>
      <c r="D18" s="430" t="s">
        <v>292</v>
      </c>
      <c r="E18" s="432" t="s">
        <v>372</v>
      </c>
      <c r="F18" s="432" t="s">
        <v>100</v>
      </c>
      <c r="G18" s="432" t="s">
        <v>373</v>
      </c>
      <c r="H18" s="433" t="s">
        <v>374</v>
      </c>
    </row>
    <row r="19" spans="1:8">
      <c r="A19" s="422" t="s">
        <v>47</v>
      </c>
      <c r="B19" s="422" t="s">
        <v>463</v>
      </c>
      <c r="C19" s="429" t="s">
        <v>333</v>
      </c>
      <c r="D19" s="430" t="s">
        <v>292</v>
      </c>
      <c r="E19" s="432" t="s">
        <v>375</v>
      </c>
      <c r="F19" s="432" t="s">
        <v>100</v>
      </c>
      <c r="G19" s="432" t="s">
        <v>376</v>
      </c>
      <c r="H19" s="433" t="s">
        <v>377</v>
      </c>
    </row>
    <row r="20" spans="1:8">
      <c r="A20" s="422" t="s">
        <v>47</v>
      </c>
      <c r="B20" s="422" t="s">
        <v>463</v>
      </c>
      <c r="C20" s="429" t="s">
        <v>333</v>
      </c>
      <c r="D20" s="430" t="s">
        <v>292</v>
      </c>
      <c r="E20" s="432" t="s">
        <v>378</v>
      </c>
      <c r="F20" s="432" t="s">
        <v>100</v>
      </c>
      <c r="G20" s="432" t="s">
        <v>379</v>
      </c>
      <c r="H20" s="433" t="s">
        <v>380</v>
      </c>
    </row>
    <row r="21" spans="1:8">
      <c r="A21" s="422" t="s">
        <v>47</v>
      </c>
      <c r="B21" s="422" t="s">
        <v>463</v>
      </c>
      <c r="C21" s="429" t="s">
        <v>333</v>
      </c>
      <c r="D21" s="430" t="s">
        <v>238</v>
      </c>
      <c r="E21" s="432" t="s">
        <v>381</v>
      </c>
      <c r="F21" s="432" t="s">
        <v>100</v>
      </c>
      <c r="G21" s="432" t="s">
        <v>382</v>
      </c>
      <c r="H21" s="433" t="s">
        <v>241</v>
      </c>
    </row>
    <row r="22" spans="1:8">
      <c r="A22" s="422" t="s">
        <v>47</v>
      </c>
      <c r="B22" s="422" t="s">
        <v>463</v>
      </c>
      <c r="C22" s="429" t="s">
        <v>333</v>
      </c>
      <c r="D22" s="430" t="s">
        <v>238</v>
      </c>
      <c r="E22" s="432" t="s">
        <v>383</v>
      </c>
      <c r="F22" s="432" t="s">
        <v>100</v>
      </c>
      <c r="G22" s="432" t="s">
        <v>384</v>
      </c>
      <c r="H22" s="433" t="s">
        <v>241</v>
      </c>
    </row>
    <row r="23" spans="1:8">
      <c r="A23" s="422" t="s">
        <v>47</v>
      </c>
      <c r="B23" s="422" t="s">
        <v>463</v>
      </c>
      <c r="C23" s="429" t="s">
        <v>333</v>
      </c>
      <c r="D23" s="430" t="s">
        <v>292</v>
      </c>
      <c r="E23" s="432" t="s">
        <v>385</v>
      </c>
      <c r="F23" s="432" t="s">
        <v>100</v>
      </c>
      <c r="G23" s="432" t="s">
        <v>386</v>
      </c>
      <c r="H23" s="433" t="s">
        <v>387</v>
      </c>
    </row>
    <row r="24" spans="1:8">
      <c r="A24" s="422" t="s">
        <v>47</v>
      </c>
      <c r="B24" s="422" t="s">
        <v>463</v>
      </c>
      <c r="C24" s="429" t="s">
        <v>333</v>
      </c>
      <c r="D24" s="430" t="s">
        <v>238</v>
      </c>
      <c r="E24" s="432" t="s">
        <v>388</v>
      </c>
      <c r="F24" s="432" t="s">
        <v>100</v>
      </c>
      <c r="G24" s="432" t="s">
        <v>389</v>
      </c>
      <c r="H24" s="433" t="s">
        <v>241</v>
      </c>
    </row>
    <row r="25" spans="1:8">
      <c r="A25" s="422" t="s">
        <v>47</v>
      </c>
      <c r="B25" s="422" t="s">
        <v>463</v>
      </c>
      <c r="C25" s="429" t="s">
        <v>325</v>
      </c>
      <c r="D25" s="430" t="s">
        <v>329</v>
      </c>
      <c r="E25" s="432" t="s">
        <v>100</v>
      </c>
      <c r="F25" s="432" t="s">
        <v>330</v>
      </c>
      <c r="G25" s="432" t="s">
        <v>331</v>
      </c>
      <c r="H25" s="433" t="s">
        <v>332</v>
      </c>
    </row>
    <row r="26" spans="1:8">
      <c r="A26" s="422" t="s">
        <v>47</v>
      </c>
      <c r="B26" s="422" t="s">
        <v>463</v>
      </c>
      <c r="C26" s="429" t="s">
        <v>288</v>
      </c>
      <c r="D26" s="430" t="s">
        <v>292</v>
      </c>
      <c r="E26" s="432" t="s">
        <v>100</v>
      </c>
      <c r="F26" s="432" t="s">
        <v>293</v>
      </c>
      <c r="G26" s="432" t="s">
        <v>294</v>
      </c>
      <c r="H26" s="433" t="s">
        <v>295</v>
      </c>
    </row>
    <row r="27" spans="1:8">
      <c r="A27" s="422" t="s">
        <v>47</v>
      </c>
      <c r="B27" s="422" t="s">
        <v>463</v>
      </c>
      <c r="C27" s="429" t="s">
        <v>261</v>
      </c>
      <c r="D27" s="430" t="s">
        <v>211</v>
      </c>
      <c r="E27" s="432" t="s">
        <v>269</v>
      </c>
      <c r="F27" s="432" t="s">
        <v>100</v>
      </c>
      <c r="G27" s="432" t="s">
        <v>270</v>
      </c>
      <c r="H27" s="433"/>
    </row>
    <row r="28" spans="1:8">
      <c r="A28" s="422" t="s">
        <v>47</v>
      </c>
      <c r="B28" s="422" t="s">
        <v>463</v>
      </c>
      <c r="C28" s="429" t="s">
        <v>261</v>
      </c>
      <c r="D28" s="430" t="s">
        <v>211</v>
      </c>
      <c r="E28" s="432" t="s">
        <v>271</v>
      </c>
      <c r="F28" s="432" t="s">
        <v>100</v>
      </c>
      <c r="G28" s="432" t="s">
        <v>272</v>
      </c>
      <c r="H28" s="433"/>
    </row>
    <row r="29" spans="1:8">
      <c r="A29" s="422" t="s">
        <v>47</v>
      </c>
      <c r="B29" s="422" t="s">
        <v>463</v>
      </c>
      <c r="C29" s="429" t="s">
        <v>231</v>
      </c>
      <c r="D29" s="430" t="s">
        <v>196</v>
      </c>
      <c r="E29" s="432" t="s">
        <v>232</v>
      </c>
      <c r="F29" s="432" t="s">
        <v>100</v>
      </c>
      <c r="G29" s="432" t="s">
        <v>233</v>
      </c>
      <c r="H29" s="433" t="s">
        <v>234</v>
      </c>
    </row>
    <row r="30" spans="1:8">
      <c r="A30" s="422" t="s">
        <v>47</v>
      </c>
      <c r="B30" s="422" t="s">
        <v>463</v>
      </c>
      <c r="C30" s="429" t="s">
        <v>231</v>
      </c>
      <c r="D30" s="430" t="s">
        <v>196</v>
      </c>
      <c r="E30" s="432" t="s">
        <v>235</v>
      </c>
      <c r="F30" s="432" t="s">
        <v>100</v>
      </c>
      <c r="G30" s="432" t="s">
        <v>236</v>
      </c>
      <c r="H30" s="433" t="s">
        <v>234</v>
      </c>
    </row>
    <row r="31" spans="1:8">
      <c r="A31" s="422" t="s">
        <v>47</v>
      </c>
      <c r="B31" s="422" t="s">
        <v>463</v>
      </c>
      <c r="C31" s="429" t="s">
        <v>237</v>
      </c>
      <c r="D31" s="430" t="s">
        <v>238</v>
      </c>
      <c r="E31" s="432" t="s">
        <v>239</v>
      </c>
      <c r="F31" s="432" t="s">
        <v>100</v>
      </c>
      <c r="G31" s="432" t="s">
        <v>240</v>
      </c>
      <c r="H31" s="433" t="s">
        <v>241</v>
      </c>
    </row>
    <row r="32" spans="1:8">
      <c r="A32" s="422" t="s">
        <v>47</v>
      </c>
      <c r="B32" s="423" t="s">
        <v>486</v>
      </c>
      <c r="C32" s="429" t="s">
        <v>333</v>
      </c>
      <c r="D32" s="430" t="s">
        <v>238</v>
      </c>
      <c r="E32" s="432" t="s">
        <v>390</v>
      </c>
      <c r="F32" s="432" t="s">
        <v>68</v>
      </c>
      <c r="G32" s="432" t="s">
        <v>391</v>
      </c>
      <c r="H32" s="433" t="s">
        <v>392</v>
      </c>
    </row>
    <row r="33" spans="1:8">
      <c r="A33" s="422" t="s">
        <v>47</v>
      </c>
      <c r="B33" s="423" t="s">
        <v>486</v>
      </c>
      <c r="C33" s="429" t="s">
        <v>288</v>
      </c>
      <c r="D33" s="430" t="s">
        <v>292</v>
      </c>
      <c r="E33" s="432" t="s">
        <v>296</v>
      </c>
      <c r="F33" s="432" t="s">
        <v>68</v>
      </c>
      <c r="G33" s="432" t="s">
        <v>297</v>
      </c>
      <c r="H33" s="433" t="s">
        <v>298</v>
      </c>
    </row>
    <row r="34" spans="1:8">
      <c r="A34" s="422" t="s">
        <v>47</v>
      </c>
      <c r="B34" s="423" t="s">
        <v>504</v>
      </c>
      <c r="C34" s="424">
        <v>44487</v>
      </c>
      <c r="D34" s="422" t="s">
        <v>208</v>
      </c>
      <c r="E34" s="422" t="s">
        <v>68</v>
      </c>
      <c r="F34" s="422" t="s">
        <v>68</v>
      </c>
      <c r="G34" s="422" t="s">
        <v>174</v>
      </c>
      <c r="H34" s="422"/>
    </row>
    <row r="35" spans="1:8">
      <c r="A35" s="434" t="s">
        <v>23</v>
      </c>
      <c r="B35" s="423" t="s">
        <v>153</v>
      </c>
      <c r="C35" s="425">
        <v>44500</v>
      </c>
      <c r="D35" s="422"/>
      <c r="E35" s="422"/>
      <c r="F35" s="422"/>
      <c r="G35" s="422"/>
      <c r="H35" s="422"/>
    </row>
    <row r="36" spans="1:8">
      <c r="A36" s="434" t="s">
        <v>23</v>
      </c>
      <c r="B36" s="423" t="s">
        <v>154</v>
      </c>
      <c r="C36" s="425" t="s">
        <v>242</v>
      </c>
      <c r="D36" s="422" t="s">
        <v>210</v>
      </c>
      <c r="E36" s="422" t="s">
        <v>117</v>
      </c>
      <c r="F36" s="422">
        <v>62073</v>
      </c>
      <c r="G36" s="422">
        <v>158700522</v>
      </c>
      <c r="H36" s="422" t="s">
        <v>243</v>
      </c>
    </row>
    <row r="37" spans="1:8">
      <c r="A37" s="434" t="s">
        <v>23</v>
      </c>
      <c r="B37" s="423" t="s">
        <v>154</v>
      </c>
      <c r="C37" s="425" t="s">
        <v>242</v>
      </c>
      <c r="D37" s="422" t="s">
        <v>210</v>
      </c>
      <c r="E37" s="422" t="s">
        <v>117</v>
      </c>
      <c r="F37" s="422">
        <v>62073</v>
      </c>
      <c r="G37" s="422">
        <v>158762595</v>
      </c>
      <c r="H37" s="422" t="s">
        <v>243</v>
      </c>
    </row>
    <row r="38" spans="1:8">
      <c r="A38" s="434" t="s">
        <v>23</v>
      </c>
      <c r="B38" s="423" t="s">
        <v>154</v>
      </c>
      <c r="C38" s="425" t="s">
        <v>242</v>
      </c>
      <c r="D38" s="422" t="s">
        <v>210</v>
      </c>
      <c r="E38" s="422" t="s">
        <v>117</v>
      </c>
      <c r="F38" s="422">
        <v>62073</v>
      </c>
      <c r="G38" s="422">
        <v>158824668</v>
      </c>
      <c r="H38" s="422" t="s">
        <v>243</v>
      </c>
    </row>
    <row r="39" spans="1:8">
      <c r="A39" s="434" t="s">
        <v>23</v>
      </c>
      <c r="B39" s="423" t="s">
        <v>154</v>
      </c>
      <c r="C39" s="425" t="s">
        <v>242</v>
      </c>
      <c r="D39" s="422" t="s">
        <v>210</v>
      </c>
      <c r="E39" s="422" t="s">
        <v>117</v>
      </c>
      <c r="F39" s="422">
        <v>62073</v>
      </c>
      <c r="G39" s="422">
        <v>158886741</v>
      </c>
      <c r="H39" s="422" t="s">
        <v>243</v>
      </c>
    </row>
    <row r="40" spans="1:8">
      <c r="A40" s="434" t="s">
        <v>23</v>
      </c>
      <c r="B40" s="423" t="s">
        <v>154</v>
      </c>
      <c r="C40" s="425" t="s">
        <v>242</v>
      </c>
      <c r="D40" s="422" t="s">
        <v>171</v>
      </c>
      <c r="E40" s="422">
        <v>13200</v>
      </c>
      <c r="F40" s="422" t="s">
        <v>117</v>
      </c>
      <c r="G40" s="422">
        <v>158948814</v>
      </c>
      <c r="H40" s="422" t="s">
        <v>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A2" sqref="A2:F2"/>
    </sheetView>
  </sheetViews>
  <sheetFormatPr defaultColWidth="9.140625" defaultRowHeight="15"/>
  <cols>
    <col min="1" max="2" width="17.5703125" style="127" customWidth="1"/>
    <col min="3" max="5" width="26.42578125" style="127" customWidth="1"/>
    <col min="6" max="6" width="35.140625" style="127" customWidth="1"/>
    <col min="7" max="16384" width="9.140625" style="127"/>
  </cols>
  <sheetData>
    <row r="1" spans="1:6">
      <c r="A1" s="329" t="s">
        <v>62</v>
      </c>
      <c r="B1" s="329" t="s">
        <v>63</v>
      </c>
      <c r="C1" s="329" t="s">
        <v>64</v>
      </c>
      <c r="D1" s="329" t="s">
        <v>65</v>
      </c>
      <c r="E1" s="329" t="s">
        <v>66</v>
      </c>
      <c r="F1" s="329" t="s">
        <v>67</v>
      </c>
    </row>
    <row r="2" spans="1:6">
      <c r="A2" s="330" t="s">
        <v>230</v>
      </c>
      <c r="B2" s="330" t="s">
        <v>208</v>
      </c>
      <c r="C2" s="331" t="s">
        <v>68</v>
      </c>
      <c r="D2" s="331" t="s">
        <v>68</v>
      </c>
      <c r="E2" s="331" t="s">
        <v>174</v>
      </c>
      <c r="F2" s="332"/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6"/>
  <sheetViews>
    <sheetView topLeftCell="A10" workbookViewId="0">
      <selection activeCell="A16" sqref="A16:F16"/>
    </sheetView>
  </sheetViews>
  <sheetFormatPr defaultColWidth="9.140625" defaultRowHeight="15"/>
  <cols>
    <col min="1" max="1" width="28.5703125" style="127" customWidth="1"/>
    <col min="2" max="2" width="9.140625" style="127"/>
    <col min="3" max="3" width="15" style="127" customWidth="1"/>
    <col min="4" max="4" width="15.5703125" style="127" customWidth="1"/>
    <col min="5" max="5" width="20.28515625" style="127" customWidth="1"/>
    <col min="6" max="6" width="27.140625" style="127" customWidth="1"/>
    <col min="7" max="7" width="21.140625" style="127" customWidth="1"/>
    <col min="8" max="16384" width="9.140625" style="127"/>
  </cols>
  <sheetData>
    <row r="1" spans="1:7">
      <c r="A1" s="505"/>
      <c r="B1" s="506"/>
      <c r="C1" s="507"/>
    </row>
    <row r="2" spans="1:7">
      <c r="A2" s="505" t="s">
        <v>169</v>
      </c>
      <c r="B2" s="506"/>
      <c r="C2" s="507"/>
    </row>
    <row r="3" spans="1:7">
      <c r="A3" s="353" t="s">
        <v>151</v>
      </c>
      <c r="B3" s="353" t="s">
        <v>93</v>
      </c>
      <c r="C3" s="353" t="s">
        <v>152</v>
      </c>
    </row>
    <row r="4" spans="1:7">
      <c r="A4" s="347" t="s">
        <v>156</v>
      </c>
      <c r="B4" s="348" t="s">
        <v>86</v>
      </c>
      <c r="C4" s="354">
        <v>0</v>
      </c>
    </row>
    <row r="5" spans="1:7">
      <c r="A5" s="347" t="s">
        <v>155</v>
      </c>
      <c r="B5" s="348" t="s">
        <v>86</v>
      </c>
      <c r="C5" s="354">
        <v>0</v>
      </c>
    </row>
    <row r="6" spans="1:7">
      <c r="A6" s="347" t="s">
        <v>153</v>
      </c>
      <c r="B6" s="348" t="s">
        <v>86</v>
      </c>
      <c r="C6" s="354">
        <v>56.49</v>
      </c>
    </row>
    <row r="7" spans="1:7">
      <c r="A7" s="347" t="s">
        <v>154</v>
      </c>
      <c r="B7" s="348" t="s">
        <v>77</v>
      </c>
      <c r="C7" s="349">
        <v>158700522</v>
      </c>
    </row>
    <row r="8" spans="1:7">
      <c r="A8" s="335"/>
      <c r="B8" s="335"/>
      <c r="C8" s="335"/>
    </row>
    <row r="12" spans="1:7" ht="70.5" customHeight="1">
      <c r="A12" s="505" t="s">
        <v>505</v>
      </c>
      <c r="B12" s="506"/>
      <c r="C12" s="506"/>
      <c r="D12" s="506"/>
      <c r="E12" s="506"/>
      <c r="F12" s="507"/>
      <c r="G12" s="328"/>
    </row>
    <row r="13" spans="1:7">
      <c r="A13" s="350" t="s">
        <v>101</v>
      </c>
      <c r="B13" s="350" t="s">
        <v>162</v>
      </c>
      <c r="C13" s="350" t="s">
        <v>163</v>
      </c>
      <c r="D13" s="350" t="s">
        <v>164</v>
      </c>
      <c r="E13" s="350" t="s">
        <v>152</v>
      </c>
      <c r="F13" s="350" t="s">
        <v>162</v>
      </c>
    </row>
    <row r="14" spans="1:7">
      <c r="A14" s="351" t="s">
        <v>209</v>
      </c>
      <c r="B14" s="351" t="s">
        <v>175</v>
      </c>
      <c r="C14" s="351" t="s">
        <v>117</v>
      </c>
      <c r="D14" s="352">
        <v>90.91</v>
      </c>
      <c r="E14" s="352">
        <v>56.49</v>
      </c>
      <c r="F14" s="351" t="s">
        <v>176</v>
      </c>
      <c r="G14" s="328"/>
    </row>
    <row r="15" spans="1:7">
      <c r="A15" s="351" t="s">
        <v>209</v>
      </c>
      <c r="B15" s="351" t="s">
        <v>175</v>
      </c>
      <c r="C15" s="351" t="s">
        <v>117</v>
      </c>
      <c r="D15" s="352">
        <v>9.09</v>
      </c>
      <c r="E15" s="352">
        <v>147.4</v>
      </c>
      <c r="F15" s="351" t="s">
        <v>177</v>
      </c>
    </row>
    <row r="16" spans="1:7" ht="63" customHeight="1">
      <c r="A16" s="505" t="s">
        <v>506</v>
      </c>
      <c r="B16" s="506"/>
      <c r="C16" s="506"/>
      <c r="D16" s="506"/>
      <c r="E16" s="506"/>
      <c r="F16" s="507"/>
    </row>
    <row r="17" spans="1:6">
      <c r="A17" s="353" t="s">
        <v>101</v>
      </c>
      <c r="B17" s="353" t="s">
        <v>162</v>
      </c>
      <c r="C17" s="353" t="s">
        <v>163</v>
      </c>
      <c r="D17" s="353" t="s">
        <v>164</v>
      </c>
      <c r="E17" s="353" t="s">
        <v>152</v>
      </c>
      <c r="F17" s="353" t="s">
        <v>162</v>
      </c>
    </row>
    <row r="18" spans="1:6">
      <c r="A18" s="410" t="s">
        <v>242</v>
      </c>
      <c r="B18" s="348" t="s">
        <v>210</v>
      </c>
      <c r="C18" s="348" t="s">
        <v>117</v>
      </c>
      <c r="D18" s="349">
        <v>62073</v>
      </c>
      <c r="E18" s="349">
        <v>158700522</v>
      </c>
      <c r="F18" s="348" t="s">
        <v>243</v>
      </c>
    </row>
    <row r="19" spans="1:6">
      <c r="A19" s="410" t="s">
        <v>242</v>
      </c>
      <c r="B19" s="348" t="s">
        <v>210</v>
      </c>
      <c r="C19" s="348" t="s">
        <v>117</v>
      </c>
      <c r="D19" s="349">
        <v>62073</v>
      </c>
      <c r="E19" s="349">
        <v>158762595</v>
      </c>
      <c r="F19" s="348" t="s">
        <v>243</v>
      </c>
    </row>
    <row r="20" spans="1:6">
      <c r="A20" s="410" t="s">
        <v>242</v>
      </c>
      <c r="B20" s="348" t="s">
        <v>210</v>
      </c>
      <c r="C20" s="348" t="s">
        <v>117</v>
      </c>
      <c r="D20" s="349">
        <v>62073</v>
      </c>
      <c r="E20" s="349">
        <v>158824668</v>
      </c>
      <c r="F20" s="348" t="s">
        <v>243</v>
      </c>
    </row>
    <row r="21" spans="1:6">
      <c r="A21" s="410" t="s">
        <v>242</v>
      </c>
      <c r="B21" s="348" t="s">
        <v>210</v>
      </c>
      <c r="C21" s="348" t="s">
        <v>117</v>
      </c>
      <c r="D21" s="349">
        <v>62073</v>
      </c>
      <c r="E21" s="349">
        <v>158886741</v>
      </c>
      <c r="F21" s="348" t="s">
        <v>243</v>
      </c>
    </row>
    <row r="22" spans="1:6">
      <c r="A22" s="410" t="s">
        <v>242</v>
      </c>
      <c r="B22" s="348" t="s">
        <v>171</v>
      </c>
      <c r="C22" s="349">
        <v>13200</v>
      </c>
      <c r="D22" s="348" t="s">
        <v>117</v>
      </c>
      <c r="E22" s="349">
        <v>158948814</v>
      </c>
      <c r="F22" s="348" t="s">
        <v>244</v>
      </c>
    </row>
    <row r="23" spans="1:6" ht="72.75" customHeight="1">
      <c r="A23" s="505" t="s">
        <v>245</v>
      </c>
      <c r="B23" s="506"/>
      <c r="C23" s="506"/>
      <c r="D23" s="506"/>
      <c r="E23" s="506"/>
      <c r="F23" s="507"/>
    </row>
    <row r="24" spans="1:6">
      <c r="A24" s="353" t="s">
        <v>101</v>
      </c>
      <c r="B24" s="353" t="s">
        <v>162</v>
      </c>
      <c r="C24" s="353" t="s">
        <v>163</v>
      </c>
      <c r="D24" s="353" t="s">
        <v>164</v>
      </c>
      <c r="E24" s="353" t="s">
        <v>152</v>
      </c>
      <c r="F24" s="353" t="s">
        <v>162</v>
      </c>
    </row>
    <row r="25" spans="1:6">
      <c r="A25" s="348" t="s">
        <v>246</v>
      </c>
      <c r="B25" s="348" t="s">
        <v>175</v>
      </c>
      <c r="C25" s="348" t="s">
        <v>117</v>
      </c>
      <c r="D25" s="354">
        <v>2003642.04</v>
      </c>
      <c r="E25" s="354">
        <v>0</v>
      </c>
      <c r="F25" s="348" t="s">
        <v>178</v>
      </c>
    </row>
    <row r="26" spans="1:6">
      <c r="A26" s="348" t="s">
        <v>247</v>
      </c>
      <c r="B26" s="348" t="s">
        <v>179</v>
      </c>
      <c r="C26" s="354">
        <v>2003642.04</v>
      </c>
      <c r="D26" s="348" t="s">
        <v>117</v>
      </c>
      <c r="E26" s="354">
        <v>2003642.04</v>
      </c>
      <c r="F26" s="348" t="s">
        <v>71</v>
      </c>
    </row>
  </sheetData>
  <mergeCells count="5">
    <mergeCell ref="A1:C1"/>
    <mergeCell ref="A2:C2"/>
    <mergeCell ref="A12:F12"/>
    <mergeCell ref="A16:F16"/>
    <mergeCell ref="A23:F23"/>
  </mergeCells>
  <phoneticPr fontId="52" type="noConversion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62"/>
  <sheetViews>
    <sheetView topLeftCell="A28" workbookViewId="0">
      <selection activeCell="A12" sqref="A12:E12"/>
    </sheetView>
  </sheetViews>
  <sheetFormatPr defaultColWidth="9.140625" defaultRowHeight="16.5"/>
  <cols>
    <col min="1" max="5" width="20.5703125" style="63" customWidth="1"/>
    <col min="6" max="6" width="9.140625" style="63"/>
    <col min="7" max="7" width="13.85546875" style="127" bestFit="1" customWidth="1"/>
    <col min="8" max="16384" width="9.140625" style="127"/>
  </cols>
  <sheetData>
    <row r="1" spans="1:7" ht="20.25" customHeight="1">
      <c r="A1" s="511"/>
      <c r="B1" s="511"/>
      <c r="C1" s="516" t="s">
        <v>69</v>
      </c>
      <c r="D1" s="516"/>
      <c r="E1" s="516"/>
      <c r="G1" s="63"/>
    </row>
    <row r="2" spans="1:7" ht="16.5" customHeight="1">
      <c r="A2" s="515"/>
      <c r="B2" s="515"/>
      <c r="C2" s="511" t="s">
        <v>265</v>
      </c>
      <c r="D2" s="511"/>
      <c r="E2" s="511"/>
      <c r="G2" s="63"/>
    </row>
    <row r="3" spans="1:7" ht="16.5" customHeight="1">
      <c r="A3" s="377" t="s">
        <v>70</v>
      </c>
      <c r="B3" s="515" t="s">
        <v>71</v>
      </c>
      <c r="C3" s="515"/>
      <c r="D3" s="515"/>
      <c r="E3" s="515"/>
      <c r="G3" s="63"/>
    </row>
    <row r="4" spans="1:7">
      <c r="A4" s="377" t="s">
        <v>72</v>
      </c>
      <c r="B4" s="515">
        <v>351000888554</v>
      </c>
      <c r="C4" s="515"/>
      <c r="D4" s="515"/>
      <c r="E4" s="515"/>
      <c r="G4" s="63"/>
    </row>
    <row r="5" spans="1:7" ht="16.5" customHeight="1">
      <c r="A5" s="377" t="s">
        <v>73</v>
      </c>
      <c r="B5" s="515" t="s">
        <v>74</v>
      </c>
      <c r="C5" s="515"/>
      <c r="D5" s="515"/>
      <c r="E5" s="515"/>
      <c r="G5" s="63"/>
    </row>
    <row r="6" spans="1:7">
      <c r="A6" s="377" t="s">
        <v>75</v>
      </c>
      <c r="B6" s="515">
        <v>9474625</v>
      </c>
      <c r="C6" s="515"/>
      <c r="D6" s="515"/>
      <c r="E6" s="515"/>
      <c r="G6" s="63"/>
    </row>
    <row r="7" spans="1:7">
      <c r="A7" s="377" t="s">
        <v>76</v>
      </c>
      <c r="B7" s="515" t="s">
        <v>77</v>
      </c>
      <c r="C7" s="515"/>
      <c r="D7" s="515"/>
      <c r="E7" s="515"/>
      <c r="G7" s="63"/>
    </row>
    <row r="8" spans="1:7" ht="16.5" customHeight="1">
      <c r="A8" s="515" t="s">
        <v>266</v>
      </c>
      <c r="B8" s="515"/>
      <c r="C8" s="515"/>
      <c r="D8" s="515"/>
      <c r="E8" s="515"/>
      <c r="G8" s="63"/>
    </row>
    <row r="9" spans="1:7">
      <c r="A9" s="513"/>
      <c r="B9" s="513"/>
      <c r="C9" s="513"/>
      <c r="D9" s="513"/>
      <c r="E9" s="513"/>
      <c r="G9" s="63"/>
    </row>
    <row r="10" spans="1:7" ht="17.25" thickBot="1">
      <c r="A10" s="356" t="s">
        <v>78</v>
      </c>
      <c r="B10" s="357">
        <v>19200471</v>
      </c>
      <c r="C10" s="356" t="s">
        <v>79</v>
      </c>
      <c r="D10" s="357">
        <v>19145471</v>
      </c>
      <c r="E10" s="356"/>
      <c r="F10" s="125"/>
      <c r="G10" s="125"/>
    </row>
    <row r="11" spans="1:7">
      <c r="A11" s="358" t="s">
        <v>80</v>
      </c>
      <c r="B11" s="358" t="s">
        <v>81</v>
      </c>
      <c r="C11" s="358" t="s">
        <v>82</v>
      </c>
      <c r="D11" s="358" t="s">
        <v>83</v>
      </c>
      <c r="E11" s="359" t="s">
        <v>84</v>
      </c>
      <c r="F11" s="126"/>
      <c r="G11" s="126"/>
    </row>
    <row r="12" spans="1:7" ht="46.5" customHeight="1">
      <c r="A12" s="360">
        <v>44474</v>
      </c>
      <c r="B12" s="361" t="s">
        <v>267</v>
      </c>
      <c r="C12" s="362">
        <v>55000</v>
      </c>
      <c r="D12" s="363"/>
      <c r="E12" s="364" t="s">
        <v>268</v>
      </c>
      <c r="F12" s="324"/>
      <c r="G12" s="324"/>
    </row>
    <row r="13" spans="1:7" ht="46.5" customHeight="1">
      <c r="A13" s="370" t="s">
        <v>85</v>
      </c>
      <c r="B13" s="371"/>
      <c r="C13" s="372">
        <v>55000</v>
      </c>
      <c r="D13" s="379">
        <v>0</v>
      </c>
      <c r="E13" s="373"/>
      <c r="F13" s="325"/>
      <c r="G13" s="325"/>
    </row>
    <row r="14" spans="1:7" ht="57" customHeight="1">
      <c r="A14" s="513"/>
      <c r="B14" s="513"/>
      <c r="C14" s="513"/>
      <c r="D14" s="513"/>
      <c r="E14" s="513"/>
      <c r="F14" s="324"/>
      <c r="G14" s="324"/>
    </row>
    <row r="15" spans="1:7">
      <c r="A15" s="513"/>
      <c r="B15" s="513"/>
      <c r="C15" s="513"/>
      <c r="D15" s="513"/>
      <c r="E15" s="513"/>
      <c r="F15" s="325"/>
      <c r="G15" s="325"/>
    </row>
    <row r="16" spans="1:7">
      <c r="A16" s="513"/>
      <c r="B16" s="513"/>
      <c r="C16" s="513"/>
      <c r="D16" s="513"/>
      <c r="E16" s="513"/>
      <c r="F16" s="324"/>
      <c r="G16" s="324"/>
    </row>
    <row r="17" spans="1:7">
      <c r="A17" s="513"/>
      <c r="B17" s="513"/>
      <c r="C17" s="513"/>
      <c r="D17" s="513"/>
      <c r="E17" s="513"/>
      <c r="F17" s="126"/>
      <c r="G17" s="126"/>
    </row>
    <row r="18" spans="1:7">
      <c r="A18" s="513"/>
      <c r="B18" s="513"/>
      <c r="C18" s="513"/>
      <c r="D18" s="513"/>
      <c r="E18" s="513"/>
      <c r="G18" s="63"/>
    </row>
    <row r="19" spans="1:7">
      <c r="A19" s="513"/>
      <c r="B19" s="513"/>
      <c r="C19" s="513"/>
      <c r="D19" s="513"/>
      <c r="E19" s="513"/>
      <c r="G19" s="63"/>
    </row>
    <row r="20" spans="1:7" ht="18.75" customHeight="1">
      <c r="A20" s="513"/>
      <c r="B20" s="513"/>
      <c r="C20" s="513"/>
      <c r="D20" s="513"/>
      <c r="E20" s="513"/>
      <c r="G20" s="63"/>
    </row>
    <row r="21" spans="1:7" ht="18.75" customHeight="1">
      <c r="A21" s="514" t="s">
        <v>197</v>
      </c>
      <c r="B21" s="514"/>
      <c r="C21" s="514"/>
      <c r="D21" s="514"/>
      <c r="E21" s="514"/>
      <c r="G21" s="63"/>
    </row>
    <row r="22" spans="1:7" ht="18.75" customHeight="1">
      <c r="A22" s="511" t="s">
        <v>198</v>
      </c>
      <c r="B22" s="511"/>
      <c r="C22" s="511"/>
      <c r="D22" s="511"/>
      <c r="E22" s="511"/>
      <c r="G22" s="63"/>
    </row>
    <row r="23" spans="1:7" ht="18.75" customHeight="1">
      <c r="A23" s="510" t="s">
        <v>199</v>
      </c>
      <c r="B23" s="510"/>
      <c r="C23" s="510"/>
      <c r="D23" s="510"/>
      <c r="E23" s="510"/>
      <c r="G23" s="63"/>
    </row>
    <row r="24" spans="1:7" ht="18.75" customHeight="1">
      <c r="A24" s="511" t="s">
        <v>200</v>
      </c>
      <c r="B24" s="511"/>
      <c r="C24" s="511"/>
      <c r="D24" s="511"/>
      <c r="E24" s="511"/>
      <c r="G24" s="63"/>
    </row>
    <row r="25" spans="1:7" ht="18.75" customHeight="1">
      <c r="A25" s="512" t="s">
        <v>250</v>
      </c>
      <c r="B25" s="512"/>
      <c r="C25" s="512"/>
      <c r="D25" s="512"/>
      <c r="E25" s="512"/>
      <c r="G25" s="63"/>
    </row>
    <row r="26" spans="1:7" ht="16.5" customHeight="1">
      <c r="A26" s="513"/>
      <c r="B26" s="513"/>
      <c r="C26" s="513"/>
      <c r="D26" s="513"/>
      <c r="E26" s="513"/>
      <c r="G26" s="63"/>
    </row>
    <row r="27" spans="1:7" ht="18.75" customHeight="1">
      <c r="A27" s="508" t="s">
        <v>201</v>
      </c>
      <c r="B27" s="508"/>
      <c r="C27" s="509"/>
      <c r="D27" s="509"/>
      <c r="E27" s="378" t="s">
        <v>202</v>
      </c>
      <c r="G27" s="63"/>
    </row>
    <row r="28" spans="1:7" ht="16.5" customHeight="1">
      <c r="A28" s="508" t="s">
        <v>203</v>
      </c>
      <c r="B28" s="508"/>
      <c r="C28" s="509"/>
      <c r="D28" s="509"/>
      <c r="E28" s="378" t="s">
        <v>204</v>
      </c>
      <c r="G28" s="63"/>
    </row>
    <row r="29" spans="1:7" ht="15.75" customHeight="1">
      <c r="A29" s="508" t="s">
        <v>205</v>
      </c>
      <c r="B29" s="508"/>
      <c r="C29" s="509"/>
      <c r="D29" s="509"/>
      <c r="E29" s="378" t="s">
        <v>206</v>
      </c>
      <c r="G29" s="63"/>
    </row>
    <row r="30" spans="1:7" ht="15.75" customHeight="1">
      <c r="A30" s="509"/>
      <c r="B30" s="509"/>
      <c r="C30" s="509"/>
      <c r="D30" s="509"/>
      <c r="E30" s="378" t="s">
        <v>207</v>
      </c>
      <c r="G30" s="63"/>
    </row>
    <row r="31" spans="1:7" ht="15.75" customHeight="1">
      <c r="F31" s="326"/>
      <c r="G31" s="326"/>
    </row>
    <row r="32" spans="1:7" ht="20.25" customHeight="1">
      <c r="A32" s="511"/>
      <c r="B32" s="511"/>
      <c r="C32" s="516" t="s">
        <v>69</v>
      </c>
      <c r="D32" s="516"/>
      <c r="E32" s="516"/>
      <c r="G32" s="63"/>
    </row>
    <row r="33" spans="1:7" ht="16.5" customHeight="1">
      <c r="A33" s="515"/>
      <c r="B33" s="515"/>
      <c r="C33" s="511" t="s">
        <v>248</v>
      </c>
      <c r="D33" s="511"/>
      <c r="E33" s="511"/>
      <c r="G33" s="63"/>
    </row>
    <row r="34" spans="1:7" ht="16.5" customHeight="1">
      <c r="A34" s="355" t="s">
        <v>70</v>
      </c>
      <c r="B34" s="515" t="s">
        <v>71</v>
      </c>
      <c r="C34" s="515"/>
      <c r="D34" s="515"/>
      <c r="E34" s="515"/>
      <c r="G34" s="63"/>
    </row>
    <row r="35" spans="1:7">
      <c r="A35" s="355" t="s">
        <v>72</v>
      </c>
      <c r="B35" s="515">
        <v>351000888554</v>
      </c>
      <c r="C35" s="515"/>
      <c r="D35" s="515"/>
      <c r="E35" s="515"/>
      <c r="G35" s="63"/>
    </row>
    <row r="36" spans="1:7" ht="16.5" customHeight="1">
      <c r="A36" s="355" t="s">
        <v>73</v>
      </c>
      <c r="B36" s="515" t="s">
        <v>74</v>
      </c>
      <c r="C36" s="515"/>
      <c r="D36" s="515"/>
      <c r="E36" s="515"/>
      <c r="G36" s="63"/>
    </row>
    <row r="37" spans="1:7">
      <c r="A37" s="355" t="s">
        <v>75</v>
      </c>
      <c r="B37" s="515">
        <v>9474625</v>
      </c>
      <c r="C37" s="515"/>
      <c r="D37" s="515"/>
      <c r="E37" s="515"/>
      <c r="G37" s="63"/>
    </row>
    <row r="38" spans="1:7">
      <c r="A38" s="355" t="s">
        <v>76</v>
      </c>
      <c r="B38" s="515" t="s">
        <v>77</v>
      </c>
      <c r="C38" s="515"/>
      <c r="D38" s="515"/>
      <c r="E38" s="515"/>
      <c r="G38" s="63"/>
    </row>
    <row r="39" spans="1:7" ht="16.5" customHeight="1">
      <c r="A39" s="515" t="s">
        <v>249</v>
      </c>
      <c r="B39" s="515"/>
      <c r="C39" s="515"/>
      <c r="D39" s="515"/>
      <c r="E39" s="515"/>
      <c r="G39" s="63"/>
    </row>
    <row r="40" spans="1:7">
      <c r="A40" s="513"/>
      <c r="B40" s="513"/>
      <c r="C40" s="513"/>
      <c r="D40" s="513"/>
      <c r="E40" s="513"/>
      <c r="G40" s="63"/>
    </row>
    <row r="41" spans="1:7" ht="17.25" thickBot="1">
      <c r="A41" s="356" t="s">
        <v>78</v>
      </c>
      <c r="B41" s="357">
        <v>19219206</v>
      </c>
      <c r="C41" s="356" t="s">
        <v>79</v>
      </c>
      <c r="D41" s="357">
        <v>19200471</v>
      </c>
      <c r="E41" s="356"/>
      <c r="F41" s="125"/>
      <c r="G41" s="125"/>
    </row>
    <row r="42" spans="1:7">
      <c r="A42" s="358" t="s">
        <v>80</v>
      </c>
      <c r="B42" s="358" t="s">
        <v>81</v>
      </c>
      <c r="C42" s="358" t="s">
        <v>82</v>
      </c>
      <c r="D42" s="358" t="s">
        <v>83</v>
      </c>
      <c r="E42" s="359" t="s">
        <v>84</v>
      </c>
      <c r="F42" s="126"/>
      <c r="G42" s="126"/>
    </row>
    <row r="43" spans="1:7" ht="46.5" customHeight="1">
      <c r="A43" s="360">
        <v>44464</v>
      </c>
      <c r="B43" s="361" t="s">
        <v>191</v>
      </c>
      <c r="C43" s="362">
        <v>22000</v>
      </c>
      <c r="D43" s="363"/>
      <c r="E43" s="364" t="s">
        <v>192</v>
      </c>
      <c r="F43" s="324"/>
      <c r="G43" s="324"/>
    </row>
    <row r="44" spans="1:7" ht="46.5" customHeight="1">
      <c r="A44" s="365">
        <v>44464</v>
      </c>
      <c r="B44" s="366" t="s">
        <v>193</v>
      </c>
      <c r="C44" s="367"/>
      <c r="D44" s="368">
        <v>3265</v>
      </c>
      <c r="E44" s="369" t="s">
        <v>194</v>
      </c>
      <c r="F44" s="325"/>
      <c r="G44" s="325"/>
    </row>
    <row r="45" spans="1:7" ht="57" customHeight="1">
      <c r="A45" s="370" t="s">
        <v>85</v>
      </c>
      <c r="B45" s="371"/>
      <c r="C45" s="372">
        <v>22000</v>
      </c>
      <c r="D45" s="372">
        <v>3265</v>
      </c>
      <c r="E45" s="373"/>
      <c r="F45" s="324"/>
      <c r="G45" s="324"/>
    </row>
    <row r="46" spans="1:7">
      <c r="A46" s="513"/>
      <c r="B46" s="513"/>
      <c r="C46" s="513"/>
      <c r="D46" s="513"/>
      <c r="E46" s="513"/>
      <c r="F46" s="325"/>
      <c r="G46" s="325"/>
    </row>
    <row r="47" spans="1:7">
      <c r="A47" s="513"/>
      <c r="B47" s="513"/>
      <c r="C47" s="513"/>
      <c r="D47" s="513"/>
      <c r="E47" s="513"/>
      <c r="F47" s="324"/>
      <c r="G47" s="324"/>
    </row>
    <row r="48" spans="1:7">
      <c r="A48" s="513"/>
      <c r="B48" s="513"/>
      <c r="C48" s="513"/>
      <c r="D48" s="513"/>
      <c r="E48" s="513"/>
      <c r="F48" s="126"/>
      <c r="G48" s="126"/>
    </row>
    <row r="49" spans="1:7">
      <c r="A49" s="513"/>
      <c r="B49" s="513"/>
      <c r="C49" s="513"/>
      <c r="D49" s="513"/>
      <c r="E49" s="513"/>
      <c r="G49" s="63"/>
    </row>
    <row r="50" spans="1:7">
      <c r="A50" s="513"/>
      <c r="B50" s="513"/>
      <c r="C50" s="513"/>
      <c r="D50" s="513"/>
      <c r="E50" s="513"/>
      <c r="G50" s="63"/>
    </row>
    <row r="51" spans="1:7" ht="18.75" customHeight="1">
      <c r="A51" s="513"/>
      <c r="B51" s="513"/>
      <c r="C51" s="513"/>
      <c r="D51" s="513"/>
      <c r="E51" s="513"/>
      <c r="G51" s="63"/>
    </row>
    <row r="52" spans="1:7" ht="18.75" customHeight="1">
      <c r="A52" s="513"/>
      <c r="B52" s="513"/>
      <c r="C52" s="513"/>
      <c r="D52" s="513"/>
      <c r="E52" s="513"/>
      <c r="G52" s="63"/>
    </row>
    <row r="53" spans="1:7" ht="18.75" customHeight="1">
      <c r="A53" s="514" t="s">
        <v>197</v>
      </c>
      <c r="B53" s="514"/>
      <c r="C53" s="514"/>
      <c r="D53" s="514"/>
      <c r="E53" s="514"/>
      <c r="G53" s="63"/>
    </row>
    <row r="54" spans="1:7" ht="18.75" customHeight="1">
      <c r="A54" s="511" t="s">
        <v>198</v>
      </c>
      <c r="B54" s="511"/>
      <c r="C54" s="511"/>
      <c r="D54" s="511"/>
      <c r="E54" s="511"/>
      <c r="G54" s="63"/>
    </row>
    <row r="55" spans="1:7" ht="18.75" customHeight="1">
      <c r="A55" s="510" t="s">
        <v>199</v>
      </c>
      <c r="B55" s="510"/>
      <c r="C55" s="510"/>
      <c r="D55" s="510"/>
      <c r="E55" s="510"/>
      <c r="G55" s="63"/>
    </row>
    <row r="56" spans="1:7" ht="18.75" customHeight="1">
      <c r="A56" s="511" t="s">
        <v>200</v>
      </c>
      <c r="B56" s="511"/>
      <c r="C56" s="511"/>
      <c r="D56" s="511"/>
      <c r="E56" s="511"/>
      <c r="G56" s="63"/>
    </row>
    <row r="57" spans="1:7" ht="16.5" customHeight="1">
      <c r="A57" s="512" t="s">
        <v>250</v>
      </c>
      <c r="B57" s="512"/>
      <c r="C57" s="512"/>
      <c r="D57" s="512"/>
      <c r="E57" s="512"/>
      <c r="G57" s="63"/>
    </row>
    <row r="58" spans="1:7" ht="18.75" customHeight="1">
      <c r="A58" s="513"/>
      <c r="B58" s="513"/>
      <c r="C58" s="513"/>
      <c r="D58" s="513"/>
      <c r="E58" s="513"/>
      <c r="G58" s="63"/>
    </row>
    <row r="59" spans="1:7" ht="16.5" customHeight="1">
      <c r="A59" s="508" t="s">
        <v>201</v>
      </c>
      <c r="B59" s="508"/>
      <c r="C59" s="509"/>
      <c r="D59" s="509"/>
      <c r="E59" s="374" t="s">
        <v>202</v>
      </c>
      <c r="G59" s="63"/>
    </row>
    <row r="60" spans="1:7" ht="15.75" customHeight="1">
      <c r="A60" s="508" t="s">
        <v>203</v>
      </c>
      <c r="B60" s="508"/>
      <c r="C60" s="509"/>
      <c r="D60" s="509"/>
      <c r="E60" s="374" t="s">
        <v>204</v>
      </c>
      <c r="G60" s="63"/>
    </row>
    <row r="61" spans="1:7" ht="15.75" customHeight="1">
      <c r="A61" s="508" t="s">
        <v>205</v>
      </c>
      <c r="B61" s="508"/>
      <c r="C61" s="509"/>
      <c r="D61" s="509"/>
      <c r="E61" s="374" t="s">
        <v>206</v>
      </c>
      <c r="G61" s="63"/>
    </row>
    <row r="62" spans="1:7" ht="15.75" customHeight="1">
      <c r="A62" s="509"/>
      <c r="B62" s="509"/>
      <c r="C62" s="509"/>
      <c r="D62" s="509"/>
      <c r="E62" s="374" t="s">
        <v>207</v>
      </c>
      <c r="F62" s="326"/>
      <c r="G62" s="326"/>
    </row>
  </sheetData>
  <mergeCells count="64">
    <mergeCell ref="A60:B60"/>
    <mergeCell ref="C60:D60"/>
    <mergeCell ref="A61:B61"/>
    <mergeCell ref="C61:D61"/>
    <mergeCell ref="A62:B62"/>
    <mergeCell ref="C62:D62"/>
    <mergeCell ref="A55:E55"/>
    <mergeCell ref="A56:E56"/>
    <mergeCell ref="A57:E57"/>
    <mergeCell ref="A58:E58"/>
    <mergeCell ref="A59:B59"/>
    <mergeCell ref="C59:D59"/>
    <mergeCell ref="A50:E50"/>
    <mergeCell ref="A51:E51"/>
    <mergeCell ref="A52:E52"/>
    <mergeCell ref="A53:E53"/>
    <mergeCell ref="A54:E54"/>
    <mergeCell ref="A40:E40"/>
    <mergeCell ref="A46:E46"/>
    <mergeCell ref="A47:E47"/>
    <mergeCell ref="A48:E48"/>
    <mergeCell ref="A49:E49"/>
    <mergeCell ref="B35:E35"/>
    <mergeCell ref="B36:E36"/>
    <mergeCell ref="B37:E37"/>
    <mergeCell ref="B38:E38"/>
    <mergeCell ref="A39:E39"/>
    <mergeCell ref="A32:B32"/>
    <mergeCell ref="C32:E32"/>
    <mergeCell ref="A33:B33"/>
    <mergeCell ref="C33:E33"/>
    <mergeCell ref="B34:E34"/>
    <mergeCell ref="A1:B1"/>
    <mergeCell ref="C1:E1"/>
    <mergeCell ref="A2:B2"/>
    <mergeCell ref="C2:E2"/>
    <mergeCell ref="B3:E3"/>
    <mergeCell ref="B4:E4"/>
    <mergeCell ref="B5:E5"/>
    <mergeCell ref="B6:E6"/>
    <mergeCell ref="B7:E7"/>
    <mergeCell ref="A8:E8"/>
    <mergeCell ref="A9:E9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B27"/>
    <mergeCell ref="C27:D27"/>
    <mergeCell ref="A28:B28"/>
    <mergeCell ref="C28:D28"/>
    <mergeCell ref="A29:B29"/>
    <mergeCell ref="C29:D29"/>
    <mergeCell ref="A30:B30"/>
    <mergeCell ref="C30:D30"/>
  </mergeCells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87"/>
  <sheetViews>
    <sheetView zoomScale="85" zoomScaleNormal="85" workbookViewId="0">
      <selection activeCell="A8" sqref="A8"/>
    </sheetView>
  </sheetViews>
  <sheetFormatPr defaultColWidth="9.140625" defaultRowHeight="15"/>
  <cols>
    <col min="1" max="1" width="20.42578125" style="127" customWidth="1"/>
    <col min="2" max="2" width="10" style="127" customWidth="1"/>
    <col min="3" max="3" width="15" style="127" customWidth="1"/>
    <col min="4" max="4" width="16" style="127" customWidth="1"/>
    <col min="5" max="5" width="19.140625" style="127" customWidth="1"/>
    <col min="6" max="6" width="11.5703125" style="127" customWidth="1"/>
    <col min="7" max="8" width="42" style="127" customWidth="1"/>
    <col min="9" max="9" width="16.85546875" style="127" bestFit="1" customWidth="1"/>
    <col min="10" max="16384" width="9.140625" style="127"/>
  </cols>
  <sheetData>
    <row r="1" spans="1:8" ht="15.75" thickBot="1">
      <c r="A1" s="333" t="s">
        <v>157</v>
      </c>
      <c r="B1" s="333" t="s">
        <v>158</v>
      </c>
      <c r="C1" s="333" t="s">
        <v>159</v>
      </c>
      <c r="D1" s="333" t="s">
        <v>160</v>
      </c>
      <c r="E1" s="333" t="s">
        <v>161</v>
      </c>
      <c r="F1" s="333" t="s">
        <v>127</v>
      </c>
      <c r="G1" s="333" t="s">
        <v>67</v>
      </c>
      <c r="H1" s="333" t="s">
        <v>122</v>
      </c>
    </row>
    <row r="2" spans="1:8">
      <c r="A2" s="380" t="s">
        <v>393</v>
      </c>
      <c r="B2" s="380" t="s">
        <v>77</v>
      </c>
      <c r="C2" s="398">
        <v>9091</v>
      </c>
      <c r="D2" s="380" t="s">
        <v>117</v>
      </c>
      <c r="E2" s="380" t="s">
        <v>394</v>
      </c>
      <c r="F2" s="380" t="s">
        <v>64</v>
      </c>
      <c r="G2" s="380" t="s">
        <v>195</v>
      </c>
      <c r="H2" s="380" t="s">
        <v>395</v>
      </c>
    </row>
    <row r="3" spans="1:8">
      <c r="A3" s="380" t="s">
        <v>393</v>
      </c>
      <c r="B3" s="380" t="s">
        <v>77</v>
      </c>
      <c r="C3" s="398">
        <v>5355000</v>
      </c>
      <c r="D3" s="380" t="s">
        <v>117</v>
      </c>
      <c r="E3" s="380" t="s">
        <v>396</v>
      </c>
      <c r="F3" s="380" t="s">
        <v>64</v>
      </c>
      <c r="G3" s="380" t="s">
        <v>397</v>
      </c>
      <c r="H3" s="380" t="s">
        <v>395</v>
      </c>
    </row>
    <row r="4" spans="1:8">
      <c r="A4" s="380" t="s">
        <v>398</v>
      </c>
      <c r="B4" s="380" t="s">
        <v>77</v>
      </c>
      <c r="C4" s="398">
        <v>11372</v>
      </c>
      <c r="D4" s="380" t="s">
        <v>117</v>
      </c>
      <c r="E4" s="380" t="s">
        <v>399</v>
      </c>
      <c r="F4" s="380" t="s">
        <v>64</v>
      </c>
      <c r="G4" s="380" t="s">
        <v>195</v>
      </c>
      <c r="H4" s="380" t="s">
        <v>400</v>
      </c>
    </row>
    <row r="5" spans="1:8">
      <c r="A5" s="380" t="s">
        <v>398</v>
      </c>
      <c r="B5" s="380" t="s">
        <v>77</v>
      </c>
      <c r="C5" s="398">
        <v>125092000</v>
      </c>
      <c r="D5" s="380" t="s">
        <v>117</v>
      </c>
      <c r="E5" s="380" t="s">
        <v>401</v>
      </c>
      <c r="F5" s="380" t="s">
        <v>64</v>
      </c>
      <c r="G5" s="380" t="s">
        <v>402</v>
      </c>
      <c r="H5" s="380" t="s">
        <v>400</v>
      </c>
    </row>
    <row r="6" spans="1:8">
      <c r="A6" s="380" t="s">
        <v>403</v>
      </c>
      <c r="B6" s="380" t="s">
        <v>77</v>
      </c>
      <c r="C6" s="398">
        <v>9091</v>
      </c>
      <c r="D6" s="380" t="s">
        <v>117</v>
      </c>
      <c r="E6" s="380" t="s">
        <v>404</v>
      </c>
      <c r="F6" s="380" t="s">
        <v>64</v>
      </c>
      <c r="G6" s="380" t="s">
        <v>195</v>
      </c>
      <c r="H6" s="380" t="s">
        <v>405</v>
      </c>
    </row>
    <row r="7" spans="1:8">
      <c r="A7" s="380" t="s">
        <v>403</v>
      </c>
      <c r="B7" s="380" t="s">
        <v>77</v>
      </c>
      <c r="C7" s="398">
        <v>40061290</v>
      </c>
      <c r="D7" s="380" t="s">
        <v>117</v>
      </c>
      <c r="E7" s="380" t="s">
        <v>406</v>
      </c>
      <c r="F7" s="380" t="s">
        <v>64</v>
      </c>
      <c r="G7" s="380" t="s">
        <v>407</v>
      </c>
      <c r="H7" s="380" t="s">
        <v>405</v>
      </c>
    </row>
    <row r="8" spans="1:8">
      <c r="A8" s="380" t="s">
        <v>408</v>
      </c>
      <c r="B8" s="380" t="s">
        <v>77</v>
      </c>
      <c r="C8" s="398">
        <v>148553</v>
      </c>
      <c r="D8" s="380" t="s">
        <v>117</v>
      </c>
      <c r="E8" s="380" t="s">
        <v>409</v>
      </c>
      <c r="F8" s="380" t="s">
        <v>64</v>
      </c>
      <c r="G8" s="380" t="s">
        <v>195</v>
      </c>
      <c r="H8" s="380" t="s">
        <v>410</v>
      </c>
    </row>
    <row r="9" spans="1:8">
      <c r="A9" s="380" t="s">
        <v>408</v>
      </c>
      <c r="B9" s="380" t="s">
        <v>77</v>
      </c>
      <c r="C9" s="398">
        <v>1634079064</v>
      </c>
      <c r="D9" s="380" t="s">
        <v>117</v>
      </c>
      <c r="E9" s="380" t="s">
        <v>411</v>
      </c>
      <c r="F9" s="380" t="s">
        <v>64</v>
      </c>
      <c r="G9" s="380" t="s">
        <v>412</v>
      </c>
      <c r="H9" s="380" t="s">
        <v>410</v>
      </c>
    </row>
    <row r="10" spans="1:8">
      <c r="A10" s="380" t="s">
        <v>413</v>
      </c>
      <c r="B10" s="380" t="s">
        <v>77</v>
      </c>
      <c r="C10" s="398">
        <v>9091</v>
      </c>
      <c r="D10" s="380" t="s">
        <v>117</v>
      </c>
      <c r="E10" s="380" t="s">
        <v>414</v>
      </c>
      <c r="F10" s="380" t="s">
        <v>64</v>
      </c>
      <c r="G10" s="380" t="s">
        <v>195</v>
      </c>
      <c r="H10" s="380" t="s">
        <v>415</v>
      </c>
    </row>
    <row r="11" spans="1:8">
      <c r="A11" s="380" t="s">
        <v>413</v>
      </c>
      <c r="B11" s="380" t="s">
        <v>77</v>
      </c>
      <c r="C11" s="398">
        <v>4120480</v>
      </c>
      <c r="D11" s="380" t="s">
        <v>117</v>
      </c>
      <c r="E11" s="380" t="s">
        <v>416</v>
      </c>
      <c r="F11" s="380" t="s">
        <v>64</v>
      </c>
      <c r="G11" s="380" t="s">
        <v>417</v>
      </c>
      <c r="H11" s="380" t="s">
        <v>415</v>
      </c>
    </row>
    <row r="12" spans="1:8">
      <c r="A12" s="380" t="s">
        <v>418</v>
      </c>
      <c r="B12" s="380" t="s">
        <v>77</v>
      </c>
      <c r="C12" s="398">
        <v>7000</v>
      </c>
      <c r="D12" s="380" t="s">
        <v>117</v>
      </c>
      <c r="E12" s="380" t="s">
        <v>419</v>
      </c>
      <c r="F12" s="380" t="s">
        <v>64</v>
      </c>
      <c r="G12" s="380" t="s">
        <v>315</v>
      </c>
      <c r="H12" s="380" t="s">
        <v>420</v>
      </c>
    </row>
    <row r="13" spans="1:8">
      <c r="A13" s="380" t="s">
        <v>418</v>
      </c>
      <c r="B13" s="380" t="s">
        <v>77</v>
      </c>
      <c r="C13" s="398">
        <v>58500000</v>
      </c>
      <c r="D13" s="380" t="s">
        <v>117</v>
      </c>
      <c r="E13" s="380" t="s">
        <v>421</v>
      </c>
      <c r="F13" s="380" t="s">
        <v>64</v>
      </c>
      <c r="G13" s="380" t="s">
        <v>422</v>
      </c>
      <c r="H13" s="380" t="s">
        <v>420</v>
      </c>
    </row>
    <row r="14" spans="1:8">
      <c r="A14" s="380" t="s">
        <v>423</v>
      </c>
      <c r="B14" s="380" t="s">
        <v>77</v>
      </c>
      <c r="C14" s="398">
        <v>7000</v>
      </c>
      <c r="D14" s="380" t="s">
        <v>117</v>
      </c>
      <c r="E14" s="380" t="s">
        <v>424</v>
      </c>
      <c r="F14" s="380" t="s">
        <v>64</v>
      </c>
      <c r="G14" s="380" t="s">
        <v>315</v>
      </c>
      <c r="H14" s="380" t="s">
        <v>425</v>
      </c>
    </row>
    <row r="15" spans="1:8">
      <c r="A15" s="380" t="s">
        <v>423</v>
      </c>
      <c r="B15" s="380" t="s">
        <v>77</v>
      </c>
      <c r="C15" s="398">
        <v>101386800</v>
      </c>
      <c r="D15" s="380" t="s">
        <v>117</v>
      </c>
      <c r="E15" s="380" t="s">
        <v>426</v>
      </c>
      <c r="F15" s="380" t="s">
        <v>64</v>
      </c>
      <c r="G15" s="380" t="s">
        <v>427</v>
      </c>
      <c r="H15" s="380" t="s">
        <v>425</v>
      </c>
    </row>
    <row r="16" spans="1:8">
      <c r="A16" s="380" t="s">
        <v>428</v>
      </c>
      <c r="B16" s="380" t="s">
        <v>77</v>
      </c>
      <c r="C16" s="398">
        <v>7000</v>
      </c>
      <c r="D16" s="380" t="s">
        <v>117</v>
      </c>
      <c r="E16" s="380" t="s">
        <v>429</v>
      </c>
      <c r="F16" s="380" t="s">
        <v>64</v>
      </c>
      <c r="G16" s="380" t="s">
        <v>315</v>
      </c>
      <c r="H16" s="380" t="s">
        <v>430</v>
      </c>
    </row>
    <row r="17" spans="1:8">
      <c r="A17" s="380" t="s">
        <v>428</v>
      </c>
      <c r="B17" s="380" t="s">
        <v>77</v>
      </c>
      <c r="C17" s="398">
        <v>3410000</v>
      </c>
      <c r="D17" s="380" t="s">
        <v>117</v>
      </c>
      <c r="E17" s="380" t="s">
        <v>431</v>
      </c>
      <c r="F17" s="380" t="s">
        <v>64</v>
      </c>
      <c r="G17" s="380" t="s">
        <v>432</v>
      </c>
      <c r="H17" s="380" t="s">
        <v>430</v>
      </c>
    </row>
    <row r="18" spans="1:8">
      <c r="A18" s="380" t="s">
        <v>433</v>
      </c>
      <c r="B18" s="380" t="s">
        <v>77</v>
      </c>
      <c r="C18" s="398">
        <v>7000</v>
      </c>
      <c r="D18" s="380" t="s">
        <v>117</v>
      </c>
      <c r="E18" s="380" t="s">
        <v>434</v>
      </c>
      <c r="F18" s="380" t="s">
        <v>64</v>
      </c>
      <c r="G18" s="380" t="s">
        <v>315</v>
      </c>
      <c r="H18" s="380" t="s">
        <v>435</v>
      </c>
    </row>
    <row r="19" spans="1:8">
      <c r="A19" s="380" t="s">
        <v>433</v>
      </c>
      <c r="B19" s="380" t="s">
        <v>77</v>
      </c>
      <c r="C19" s="398">
        <v>3850000</v>
      </c>
      <c r="D19" s="380" t="s">
        <v>117</v>
      </c>
      <c r="E19" s="380" t="s">
        <v>436</v>
      </c>
      <c r="F19" s="380" t="s">
        <v>64</v>
      </c>
      <c r="G19" s="380" t="s">
        <v>437</v>
      </c>
      <c r="H19" s="380" t="s">
        <v>435</v>
      </c>
    </row>
    <row r="20" spans="1:8">
      <c r="A20" s="380" t="s">
        <v>438</v>
      </c>
      <c r="B20" s="380" t="s">
        <v>77</v>
      </c>
      <c r="C20" s="398">
        <v>7000</v>
      </c>
      <c r="D20" s="380" t="s">
        <v>117</v>
      </c>
      <c r="E20" s="380" t="s">
        <v>439</v>
      </c>
      <c r="F20" s="380" t="s">
        <v>64</v>
      </c>
      <c r="G20" s="380" t="s">
        <v>315</v>
      </c>
      <c r="H20" s="380" t="s">
        <v>440</v>
      </c>
    </row>
    <row r="21" spans="1:8">
      <c r="A21" s="380" t="s">
        <v>438</v>
      </c>
      <c r="B21" s="380" t="s">
        <v>77</v>
      </c>
      <c r="C21" s="398">
        <v>22800000</v>
      </c>
      <c r="D21" s="380" t="s">
        <v>117</v>
      </c>
      <c r="E21" s="380" t="s">
        <v>441</v>
      </c>
      <c r="F21" s="380" t="s">
        <v>64</v>
      </c>
      <c r="G21" s="380" t="s">
        <v>324</v>
      </c>
      <c r="H21" s="380" t="s">
        <v>440</v>
      </c>
    </row>
    <row r="22" spans="1:8">
      <c r="A22" s="380" t="s">
        <v>299</v>
      </c>
      <c r="B22" s="380" t="s">
        <v>77</v>
      </c>
      <c r="C22" s="380" t="s">
        <v>300</v>
      </c>
      <c r="D22" s="380" t="s">
        <v>117</v>
      </c>
      <c r="E22" s="380" t="s">
        <v>301</v>
      </c>
      <c r="F22" s="380" t="s">
        <v>64</v>
      </c>
      <c r="G22" s="380" t="s">
        <v>195</v>
      </c>
      <c r="H22" s="380" t="s">
        <v>302</v>
      </c>
    </row>
    <row r="23" spans="1:8">
      <c r="A23" s="380" t="s">
        <v>299</v>
      </c>
      <c r="B23" s="380" t="s">
        <v>77</v>
      </c>
      <c r="C23" s="380" t="s">
        <v>303</v>
      </c>
      <c r="D23" s="380" t="s">
        <v>117</v>
      </c>
      <c r="E23" s="380" t="s">
        <v>304</v>
      </c>
      <c r="F23" s="380" t="s">
        <v>64</v>
      </c>
      <c r="G23" s="380" t="s">
        <v>305</v>
      </c>
      <c r="H23" s="380" t="s">
        <v>302</v>
      </c>
    </row>
    <row r="24" spans="1:8">
      <c r="A24" s="380" t="s">
        <v>306</v>
      </c>
      <c r="B24" s="380" t="s">
        <v>77</v>
      </c>
      <c r="C24" s="380" t="s">
        <v>300</v>
      </c>
      <c r="D24" s="380" t="s">
        <v>117</v>
      </c>
      <c r="E24" s="380" t="s">
        <v>307</v>
      </c>
      <c r="F24" s="380" t="s">
        <v>64</v>
      </c>
      <c r="G24" s="380" t="s">
        <v>195</v>
      </c>
      <c r="H24" s="380" t="s">
        <v>308</v>
      </c>
    </row>
    <row r="25" spans="1:8">
      <c r="A25" s="380" t="s">
        <v>306</v>
      </c>
      <c r="B25" s="380" t="s">
        <v>77</v>
      </c>
      <c r="C25" s="380" t="s">
        <v>309</v>
      </c>
      <c r="D25" s="380" t="s">
        <v>117</v>
      </c>
      <c r="E25" s="380" t="s">
        <v>310</v>
      </c>
      <c r="F25" s="380" t="s">
        <v>64</v>
      </c>
      <c r="G25" s="380" t="s">
        <v>311</v>
      </c>
      <c r="H25" s="380" t="s">
        <v>308</v>
      </c>
    </row>
    <row r="26" spans="1:8">
      <c r="A26" s="380" t="s">
        <v>312</v>
      </c>
      <c r="B26" s="380" t="s">
        <v>77</v>
      </c>
      <c r="C26" s="380" t="s">
        <v>313</v>
      </c>
      <c r="D26" s="380" t="s">
        <v>117</v>
      </c>
      <c r="E26" s="380" t="s">
        <v>314</v>
      </c>
      <c r="F26" s="380" t="s">
        <v>64</v>
      </c>
      <c r="G26" s="380" t="s">
        <v>315</v>
      </c>
      <c r="H26" s="380" t="s">
        <v>302</v>
      </c>
    </row>
    <row r="27" spans="1:8">
      <c r="A27" s="380" t="s">
        <v>312</v>
      </c>
      <c r="B27" s="380" t="s">
        <v>77</v>
      </c>
      <c r="C27" s="380" t="s">
        <v>316</v>
      </c>
      <c r="D27" s="380" t="s">
        <v>117</v>
      </c>
      <c r="E27" s="380" t="s">
        <v>317</v>
      </c>
      <c r="F27" s="380" t="s">
        <v>64</v>
      </c>
      <c r="G27" s="380" t="s">
        <v>318</v>
      </c>
      <c r="H27" s="380" t="s">
        <v>302</v>
      </c>
    </row>
    <row r="28" spans="1:8">
      <c r="A28" s="380" t="s">
        <v>319</v>
      </c>
      <c r="B28" s="380" t="s">
        <v>77</v>
      </c>
      <c r="C28" s="380" t="s">
        <v>313</v>
      </c>
      <c r="D28" s="380" t="s">
        <v>117</v>
      </c>
      <c r="E28" s="380" t="s">
        <v>320</v>
      </c>
      <c r="F28" s="380" t="s">
        <v>64</v>
      </c>
      <c r="G28" s="380" t="s">
        <v>315</v>
      </c>
      <c r="H28" s="380" t="s">
        <v>321</v>
      </c>
    </row>
    <row r="29" spans="1:8">
      <c r="A29" s="380" t="s">
        <v>319</v>
      </c>
      <c r="B29" s="380" t="s">
        <v>77</v>
      </c>
      <c r="C29" s="380" t="s">
        <v>322</v>
      </c>
      <c r="D29" s="380" t="s">
        <v>117</v>
      </c>
      <c r="E29" s="380" t="s">
        <v>323</v>
      </c>
      <c r="F29" s="380" t="s">
        <v>64</v>
      </c>
      <c r="G29" s="380" t="s">
        <v>324</v>
      </c>
      <c r="H29" s="380" t="s">
        <v>321</v>
      </c>
    </row>
    <row r="30" spans="1:8">
      <c r="A30" s="334" t="s">
        <v>219</v>
      </c>
      <c r="B30" s="334" t="s">
        <v>77</v>
      </c>
      <c r="C30" s="334" t="s">
        <v>117</v>
      </c>
      <c r="D30" s="334" t="s">
        <v>220</v>
      </c>
      <c r="E30" s="334" t="s">
        <v>221</v>
      </c>
      <c r="F30" s="334" t="s">
        <v>65</v>
      </c>
      <c r="G30" s="334" t="s">
        <v>212</v>
      </c>
      <c r="H30" s="334" t="s">
        <v>222</v>
      </c>
    </row>
    <row r="31" spans="1:8">
      <c r="A31" s="334" t="s">
        <v>223</v>
      </c>
      <c r="B31" s="334" t="s">
        <v>77</v>
      </c>
      <c r="C31" s="334" t="s">
        <v>224</v>
      </c>
      <c r="D31" s="334" t="s">
        <v>117</v>
      </c>
      <c r="E31" s="334" t="s">
        <v>225</v>
      </c>
      <c r="F31" s="334" t="s">
        <v>64</v>
      </c>
      <c r="G31" s="334" t="s">
        <v>195</v>
      </c>
      <c r="H31" s="334" t="s">
        <v>226</v>
      </c>
    </row>
    <row r="32" spans="1:8">
      <c r="A32" s="334" t="s">
        <v>223</v>
      </c>
      <c r="B32" s="334" t="s">
        <v>77</v>
      </c>
      <c r="C32" s="334" t="s">
        <v>227</v>
      </c>
      <c r="D32" s="334" t="s">
        <v>117</v>
      </c>
      <c r="E32" s="334" t="s">
        <v>228</v>
      </c>
      <c r="F32" s="334" t="s">
        <v>64</v>
      </c>
      <c r="G32" s="334" t="s">
        <v>229</v>
      </c>
      <c r="H32" s="334" t="s">
        <v>226</v>
      </c>
    </row>
    <row r="33" spans="1:8" s="188" customFormat="1" ht="25.7" customHeight="1">
      <c r="A33" s="127"/>
      <c r="B33" s="127"/>
      <c r="C33" s="127"/>
      <c r="D33" s="336"/>
      <c r="E33" s="127"/>
      <c r="F33" s="127"/>
      <c r="G33" s="127"/>
      <c r="H33" s="127"/>
    </row>
    <row r="34" spans="1:8" s="188" customFormat="1" ht="25.7" customHeight="1">
      <c r="A34" s="127"/>
      <c r="B34" s="127"/>
      <c r="C34" s="127"/>
      <c r="D34" s="127"/>
      <c r="E34" s="127"/>
      <c r="F34" s="127"/>
      <c r="G34" s="127"/>
      <c r="H34" s="127"/>
    </row>
    <row r="35" spans="1:8" s="188" customFormat="1">
      <c r="A35" s="127"/>
      <c r="B35" s="127"/>
      <c r="C35" s="127"/>
      <c r="D35" s="127"/>
      <c r="E35" s="127"/>
      <c r="F35" s="127"/>
      <c r="G35" s="127"/>
      <c r="H35" s="127"/>
    </row>
    <row r="36" spans="1:8" s="188" customFormat="1">
      <c r="A36" s="127"/>
      <c r="B36" s="127"/>
      <c r="C36" s="127"/>
      <c r="D36" s="127"/>
      <c r="E36" s="127"/>
      <c r="F36" s="127"/>
      <c r="G36" s="127"/>
      <c r="H36" s="127"/>
    </row>
    <row r="37" spans="1:8" s="188" customFormat="1">
      <c r="A37" s="127"/>
      <c r="B37" s="127"/>
      <c r="C37" s="127"/>
      <c r="D37" s="127"/>
      <c r="E37" s="127"/>
      <c r="F37" s="127"/>
      <c r="G37" s="127"/>
      <c r="H37" s="127"/>
    </row>
    <row r="38" spans="1:8" s="188" customFormat="1">
      <c r="A38" s="127"/>
      <c r="B38" s="127"/>
      <c r="C38" s="127"/>
      <c r="D38" s="127"/>
      <c r="E38" s="127"/>
      <c r="F38" s="127"/>
      <c r="G38" s="127"/>
      <c r="H38" s="127"/>
    </row>
    <row r="39" spans="1:8" s="188" customFormat="1">
      <c r="A39" s="127"/>
      <c r="B39" s="127"/>
      <c r="C39" s="127"/>
      <c r="D39" s="127"/>
      <c r="E39" s="127"/>
      <c r="F39" s="127"/>
      <c r="G39" s="127"/>
      <c r="H39" s="127"/>
    </row>
    <row r="40" spans="1:8" s="188" customFormat="1">
      <c r="A40" s="127"/>
      <c r="B40" s="127"/>
      <c r="C40" s="127"/>
      <c r="D40" s="127"/>
      <c r="E40" s="127"/>
      <c r="F40" s="127"/>
      <c r="G40" s="127"/>
      <c r="H40" s="127"/>
    </row>
    <row r="41" spans="1:8" s="188" customFormat="1">
      <c r="A41" s="127"/>
      <c r="B41" s="127"/>
      <c r="C41" s="127"/>
      <c r="D41" s="127"/>
      <c r="E41" s="127"/>
      <c r="F41" s="127"/>
      <c r="G41" s="127"/>
      <c r="H41" s="127"/>
    </row>
    <row r="42" spans="1:8" s="188" customFormat="1">
      <c r="A42" s="127"/>
      <c r="B42" s="127"/>
      <c r="C42" s="127"/>
      <c r="D42" s="127"/>
      <c r="E42" s="127"/>
      <c r="F42" s="127"/>
      <c r="G42" s="127"/>
      <c r="H42" s="127"/>
    </row>
    <row r="43" spans="1:8" s="188" customFormat="1">
      <c r="A43" s="127"/>
      <c r="B43" s="127"/>
      <c r="C43" s="127"/>
      <c r="D43" s="127"/>
      <c r="E43" s="127"/>
      <c r="F43" s="127"/>
      <c r="G43" s="127"/>
      <c r="H43" s="127"/>
    </row>
    <row r="44" spans="1:8" s="188" customFormat="1">
      <c r="A44" s="127"/>
      <c r="B44" s="127"/>
      <c r="C44" s="127"/>
      <c r="D44" s="127"/>
      <c r="E44" s="127"/>
      <c r="F44" s="127"/>
      <c r="G44" s="127"/>
      <c r="H44" s="127"/>
    </row>
    <row r="45" spans="1:8" s="188" customFormat="1">
      <c r="A45" s="127"/>
      <c r="B45" s="127"/>
      <c r="C45" s="127"/>
      <c r="D45" s="127"/>
      <c r="E45" s="127"/>
      <c r="F45" s="127"/>
      <c r="G45" s="127"/>
      <c r="H45" s="127"/>
    </row>
    <row r="46" spans="1:8" s="188" customFormat="1">
      <c r="A46" s="127"/>
      <c r="B46" s="127"/>
      <c r="C46" s="127"/>
      <c r="D46" s="127"/>
      <c r="E46" s="127"/>
      <c r="F46" s="127"/>
      <c r="G46" s="127"/>
      <c r="H46" s="127"/>
    </row>
    <row r="47" spans="1:8" s="188" customFormat="1">
      <c r="A47" s="127"/>
      <c r="B47" s="127"/>
      <c r="C47" s="127"/>
      <c r="D47" s="127"/>
      <c r="E47" s="127"/>
      <c r="F47" s="127"/>
      <c r="G47" s="127"/>
      <c r="H47" s="127"/>
    </row>
    <row r="48" spans="1:8" s="188" customFormat="1">
      <c r="A48" s="127"/>
      <c r="B48" s="127"/>
      <c r="C48" s="127"/>
      <c r="D48" s="127"/>
      <c r="E48" s="127"/>
      <c r="F48" s="127"/>
      <c r="G48" s="127"/>
      <c r="H48" s="127"/>
    </row>
    <row r="49" spans="1:8" s="188" customFormat="1">
      <c r="A49" s="127"/>
      <c r="B49" s="127"/>
      <c r="C49" s="127"/>
      <c r="D49" s="127"/>
      <c r="E49" s="127"/>
      <c r="F49" s="127"/>
      <c r="G49" s="127"/>
      <c r="H49" s="127"/>
    </row>
    <row r="50" spans="1:8" s="188" customFormat="1">
      <c r="A50" s="127"/>
      <c r="B50" s="127"/>
      <c r="C50" s="127"/>
      <c r="D50" s="127"/>
      <c r="E50" s="127"/>
      <c r="F50" s="127"/>
      <c r="G50" s="127"/>
      <c r="H50" s="127"/>
    </row>
    <row r="51" spans="1:8" s="188" customFormat="1">
      <c r="A51" s="127"/>
      <c r="B51" s="127"/>
      <c r="C51" s="127"/>
      <c r="D51" s="127"/>
      <c r="E51" s="127"/>
      <c r="F51" s="127"/>
      <c r="G51" s="127"/>
      <c r="H51" s="127"/>
    </row>
    <row r="52" spans="1:8" s="188" customFormat="1">
      <c r="A52" s="127"/>
      <c r="B52" s="127"/>
      <c r="C52" s="127"/>
      <c r="D52" s="127"/>
      <c r="E52" s="127"/>
      <c r="F52" s="127"/>
      <c r="G52" s="127"/>
      <c r="H52" s="127"/>
    </row>
    <row r="53" spans="1:8" s="188" customFormat="1">
      <c r="A53" s="127"/>
      <c r="B53" s="127"/>
      <c r="C53" s="127"/>
      <c r="D53" s="127"/>
      <c r="E53" s="127"/>
      <c r="F53" s="127"/>
      <c r="G53" s="127"/>
      <c r="H53" s="127"/>
    </row>
    <row r="54" spans="1:8" s="188" customFormat="1">
      <c r="A54" s="127"/>
      <c r="B54" s="127"/>
      <c r="C54" s="127"/>
      <c r="D54" s="127"/>
      <c r="E54" s="127"/>
      <c r="F54" s="127"/>
      <c r="G54" s="127"/>
      <c r="H54" s="127"/>
    </row>
    <row r="55" spans="1:8" s="188" customFormat="1">
      <c r="A55" s="127"/>
      <c r="B55" s="127"/>
      <c r="C55" s="127"/>
      <c r="D55" s="127"/>
      <c r="E55" s="127"/>
      <c r="F55" s="127"/>
      <c r="G55" s="127"/>
      <c r="H55" s="127"/>
    </row>
    <row r="56" spans="1:8" s="188" customFormat="1">
      <c r="A56" s="127"/>
      <c r="B56" s="127"/>
      <c r="C56" s="127"/>
      <c r="D56" s="127"/>
      <c r="E56" s="127"/>
      <c r="F56" s="127"/>
      <c r="G56" s="127"/>
      <c r="H56" s="127"/>
    </row>
    <row r="57" spans="1:8" s="188" customFormat="1">
      <c r="A57" s="127"/>
      <c r="B57" s="127"/>
      <c r="C57" s="127"/>
      <c r="D57" s="127"/>
      <c r="E57" s="127"/>
      <c r="F57" s="127"/>
      <c r="G57" s="127"/>
      <c r="H57" s="127"/>
    </row>
    <row r="58" spans="1:8" s="188" customFormat="1">
      <c r="A58" s="127"/>
      <c r="B58" s="127"/>
      <c r="C58" s="127"/>
      <c r="D58" s="127"/>
      <c r="E58" s="127"/>
      <c r="F58" s="127"/>
      <c r="G58" s="127"/>
      <c r="H58" s="127"/>
    </row>
    <row r="59" spans="1:8" s="188" customFormat="1">
      <c r="A59" s="127"/>
      <c r="B59" s="127"/>
      <c r="C59" s="127"/>
      <c r="D59" s="127"/>
      <c r="E59" s="127"/>
      <c r="F59" s="127"/>
      <c r="G59" s="127"/>
      <c r="H59" s="127"/>
    </row>
    <row r="60" spans="1:8" s="188" customFormat="1">
      <c r="A60" s="127"/>
      <c r="B60" s="127"/>
      <c r="C60" s="127"/>
      <c r="D60" s="127"/>
      <c r="E60" s="127"/>
      <c r="F60" s="127"/>
      <c r="G60" s="127"/>
      <c r="H60" s="127"/>
    </row>
    <row r="61" spans="1:8" s="188" customFormat="1">
      <c r="A61" s="127"/>
      <c r="B61" s="127"/>
      <c r="C61" s="127"/>
      <c r="D61" s="127"/>
      <c r="E61" s="127"/>
      <c r="F61" s="127"/>
      <c r="G61" s="127"/>
      <c r="H61" s="127"/>
    </row>
    <row r="62" spans="1:8" s="188" customFormat="1">
      <c r="A62" s="127"/>
      <c r="B62" s="127"/>
      <c r="C62" s="127"/>
      <c r="D62" s="127"/>
      <c r="E62" s="127"/>
      <c r="F62" s="127"/>
      <c r="G62" s="127"/>
      <c r="H62" s="127"/>
    </row>
    <row r="63" spans="1:8" s="188" customFormat="1">
      <c r="A63" s="127"/>
      <c r="B63" s="127"/>
      <c r="C63" s="127"/>
      <c r="D63" s="127"/>
      <c r="E63" s="127"/>
      <c r="F63" s="127"/>
      <c r="G63" s="127"/>
      <c r="H63" s="127"/>
    </row>
    <row r="64" spans="1:8" s="188" customFormat="1">
      <c r="A64" s="127"/>
      <c r="B64" s="127"/>
      <c r="C64" s="127"/>
      <c r="D64" s="127"/>
      <c r="E64" s="127"/>
      <c r="F64" s="127"/>
      <c r="G64" s="127"/>
      <c r="H64" s="127"/>
    </row>
    <row r="65" spans="1:8" s="188" customFormat="1">
      <c r="A65" s="127"/>
      <c r="B65" s="127"/>
      <c r="C65" s="127"/>
      <c r="D65" s="127"/>
      <c r="E65" s="127"/>
      <c r="F65" s="127"/>
      <c r="G65" s="127"/>
      <c r="H65" s="127"/>
    </row>
    <row r="66" spans="1:8" s="188" customFormat="1">
      <c r="A66" s="127"/>
      <c r="B66" s="127"/>
      <c r="C66" s="127"/>
      <c r="D66" s="127"/>
      <c r="E66" s="127"/>
      <c r="F66" s="127"/>
      <c r="G66" s="127"/>
      <c r="H66" s="127"/>
    </row>
    <row r="67" spans="1:8" s="188" customFormat="1">
      <c r="A67" s="127"/>
      <c r="B67" s="127"/>
      <c r="C67" s="127"/>
      <c r="D67" s="127"/>
      <c r="E67" s="127"/>
      <c r="F67" s="127"/>
      <c r="G67" s="127"/>
      <c r="H67" s="127"/>
    </row>
    <row r="68" spans="1:8" s="188" customFormat="1">
      <c r="A68" s="127"/>
      <c r="B68" s="127"/>
      <c r="C68" s="127"/>
      <c r="D68" s="127"/>
      <c r="E68" s="127"/>
      <c r="F68" s="127"/>
      <c r="G68" s="127"/>
      <c r="H68" s="127"/>
    </row>
    <row r="69" spans="1:8" s="188" customFormat="1">
      <c r="A69" s="127"/>
      <c r="B69" s="127"/>
      <c r="C69" s="127"/>
      <c r="D69" s="127"/>
      <c r="E69" s="127"/>
      <c r="F69" s="127"/>
      <c r="G69" s="127"/>
      <c r="H69" s="127"/>
    </row>
    <row r="70" spans="1:8" s="188" customFormat="1">
      <c r="A70" s="127"/>
      <c r="B70" s="127"/>
      <c r="C70" s="127"/>
      <c r="D70" s="127"/>
      <c r="E70" s="127"/>
      <c r="F70" s="127"/>
      <c r="G70" s="127"/>
      <c r="H70" s="127"/>
    </row>
    <row r="71" spans="1:8" s="188" customFormat="1">
      <c r="A71" s="127"/>
      <c r="B71" s="127"/>
      <c r="C71" s="127"/>
      <c r="D71" s="127"/>
      <c r="E71" s="127"/>
      <c r="F71" s="127"/>
      <c r="G71" s="127"/>
      <c r="H71" s="127"/>
    </row>
    <row r="131" spans="1:9" s="310" customFormat="1">
      <c r="A131" s="127"/>
      <c r="B131" s="127"/>
      <c r="C131" s="127"/>
      <c r="D131" s="127"/>
      <c r="E131" s="127"/>
      <c r="F131" s="127"/>
      <c r="G131" s="127"/>
      <c r="H131" s="127"/>
      <c r="I131" s="127"/>
    </row>
    <row r="139" spans="1:9" s="310" customFormat="1">
      <c r="A139" s="127"/>
      <c r="B139" s="127"/>
      <c r="C139" s="127"/>
      <c r="D139" s="127"/>
      <c r="E139" s="127"/>
      <c r="F139" s="127"/>
      <c r="G139" s="127"/>
      <c r="H139" s="127"/>
      <c r="I139" s="127"/>
    </row>
    <row r="140" spans="1:9" s="310" customFormat="1">
      <c r="A140" s="127"/>
      <c r="B140" s="127"/>
      <c r="C140" s="127"/>
      <c r="D140" s="127"/>
      <c r="E140" s="127"/>
      <c r="F140" s="127"/>
      <c r="G140" s="127"/>
      <c r="H140" s="127"/>
      <c r="I140" s="127"/>
    </row>
    <row r="141" spans="1:9" s="310" customFormat="1">
      <c r="A141" s="127"/>
      <c r="B141" s="127"/>
      <c r="C141" s="127"/>
      <c r="D141" s="127"/>
      <c r="E141" s="127"/>
      <c r="F141" s="127"/>
      <c r="G141" s="127"/>
      <c r="H141" s="127"/>
      <c r="I141" s="127"/>
    </row>
    <row r="142" spans="1:9" s="310" customFormat="1">
      <c r="A142" s="127"/>
      <c r="B142" s="127"/>
      <c r="C142" s="127"/>
      <c r="D142" s="127"/>
      <c r="E142" s="127"/>
      <c r="F142" s="127"/>
      <c r="G142" s="127"/>
      <c r="H142" s="127"/>
      <c r="I142" s="127"/>
    </row>
    <row r="143" spans="1:9" s="310" customFormat="1">
      <c r="A143" s="127"/>
      <c r="B143" s="127"/>
      <c r="C143" s="127"/>
      <c r="D143" s="127"/>
      <c r="E143" s="127"/>
      <c r="F143" s="127"/>
      <c r="G143" s="127"/>
      <c r="H143" s="127"/>
      <c r="I143" s="127"/>
    </row>
    <row r="144" spans="1:9" s="310" customFormat="1">
      <c r="A144" s="127"/>
      <c r="B144" s="127"/>
      <c r="C144" s="127"/>
      <c r="D144" s="127"/>
      <c r="E144" s="127"/>
      <c r="F144" s="127"/>
      <c r="G144" s="127"/>
      <c r="H144" s="127"/>
      <c r="I144" s="127"/>
    </row>
    <row r="267" spans="1:9" s="310" customFormat="1">
      <c r="A267" s="127"/>
      <c r="B267" s="127"/>
      <c r="C267" s="127"/>
      <c r="D267" s="127"/>
      <c r="E267" s="127"/>
      <c r="F267" s="127"/>
      <c r="G267" s="127"/>
      <c r="H267" s="127"/>
      <c r="I267" s="127"/>
    </row>
    <row r="268" spans="1:9" s="310" customFormat="1">
      <c r="A268" s="127"/>
      <c r="B268" s="127"/>
      <c r="C268" s="127"/>
      <c r="D268" s="127"/>
      <c r="E268" s="127"/>
      <c r="F268" s="127"/>
      <c r="G268" s="127"/>
      <c r="H268" s="127"/>
      <c r="I268" s="127"/>
    </row>
    <row r="269" spans="1:9" s="310" customFormat="1">
      <c r="A269" s="127"/>
      <c r="B269" s="127"/>
      <c r="C269" s="127"/>
      <c r="D269" s="127"/>
      <c r="E269" s="127"/>
      <c r="F269" s="127"/>
      <c r="G269" s="127"/>
      <c r="H269" s="127"/>
      <c r="I269" s="127"/>
    </row>
    <row r="271" spans="1:9" s="310" customFormat="1">
      <c r="A271" s="127"/>
      <c r="B271" s="127"/>
      <c r="C271" s="127"/>
      <c r="D271" s="127"/>
      <c r="E271" s="127"/>
      <c r="F271" s="127"/>
      <c r="G271" s="127"/>
      <c r="H271" s="127"/>
      <c r="I271" s="127"/>
    </row>
    <row r="273" spans="1:9" s="310" customFormat="1">
      <c r="A273" s="127"/>
      <c r="B273" s="127"/>
      <c r="C273" s="127"/>
      <c r="D273" s="127"/>
      <c r="E273" s="127"/>
      <c r="F273" s="127"/>
      <c r="G273" s="127"/>
      <c r="H273" s="127"/>
      <c r="I273" s="127"/>
    </row>
    <row r="274" spans="1:9" s="310" customFormat="1">
      <c r="A274" s="127"/>
      <c r="B274" s="127"/>
      <c r="C274" s="127"/>
      <c r="D274" s="127"/>
      <c r="E274" s="127"/>
      <c r="F274" s="127"/>
      <c r="G274" s="127"/>
      <c r="H274" s="127"/>
      <c r="I274" s="127"/>
    </row>
    <row r="275" spans="1:9" s="310" customFormat="1">
      <c r="A275" s="127"/>
      <c r="B275" s="127"/>
      <c r="C275" s="127"/>
      <c r="D275" s="127"/>
      <c r="E275" s="127"/>
      <c r="F275" s="127"/>
      <c r="G275" s="127"/>
      <c r="H275" s="127"/>
      <c r="I275" s="127"/>
    </row>
    <row r="276" spans="1:9" s="310" customFormat="1">
      <c r="A276" s="127"/>
      <c r="B276" s="127"/>
      <c r="C276" s="127"/>
      <c r="D276" s="127"/>
      <c r="E276" s="127"/>
      <c r="F276" s="127"/>
      <c r="G276" s="127"/>
      <c r="H276" s="127"/>
      <c r="I276" s="127"/>
    </row>
    <row r="287" spans="1:9" s="310" customFormat="1">
      <c r="A287" s="127"/>
      <c r="B287" s="127"/>
      <c r="C287" s="127"/>
      <c r="D287" s="127"/>
      <c r="E287" s="127"/>
      <c r="F287" s="127"/>
      <c r="G287" s="127"/>
      <c r="H287" s="127"/>
      <c r="I287" s="127"/>
    </row>
  </sheetData>
  <phoneticPr fontId="52" type="noConversion"/>
  <pageMargins left="0.7" right="0.7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153"/>
  <sheetViews>
    <sheetView zoomScaleNormal="100" workbookViewId="0">
      <selection activeCell="C2" activeCellId="2" sqref="C6 C4 C2"/>
    </sheetView>
  </sheetViews>
  <sheetFormatPr defaultColWidth="9.140625" defaultRowHeight="15"/>
  <cols>
    <col min="1" max="1" width="20.42578125" style="127" customWidth="1"/>
    <col min="2" max="2" width="10" style="127" customWidth="1"/>
    <col min="3" max="3" width="14.140625" style="127" customWidth="1"/>
    <col min="4" max="4" width="16" style="127" customWidth="1"/>
    <col min="5" max="5" width="19.140625" style="127" customWidth="1"/>
    <col min="6" max="6" width="11.5703125" style="127" customWidth="1"/>
    <col min="7" max="7" width="39.140625" style="127" customWidth="1"/>
    <col min="8" max="8" width="42" style="127" customWidth="1"/>
    <col min="9" max="16384" width="9.140625" style="127"/>
  </cols>
  <sheetData>
    <row r="1" spans="1:22" s="188" customFormat="1" ht="17.25" customHeight="1" thickBot="1">
      <c r="A1" s="333" t="s">
        <v>157</v>
      </c>
      <c r="B1" s="333" t="s">
        <v>158</v>
      </c>
      <c r="C1" s="333" t="s">
        <v>159</v>
      </c>
      <c r="D1" s="333" t="s">
        <v>160</v>
      </c>
      <c r="E1" s="333" t="s">
        <v>161</v>
      </c>
      <c r="F1" s="333" t="s">
        <v>127</v>
      </c>
      <c r="G1" s="333" t="s">
        <v>67</v>
      </c>
      <c r="H1" s="333" t="s">
        <v>122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s="188" customFormat="1" ht="17.25" customHeight="1">
      <c r="A2" s="380" t="s">
        <v>442</v>
      </c>
      <c r="B2" s="380" t="s">
        <v>86</v>
      </c>
      <c r="C2" s="380">
        <v>48.18</v>
      </c>
      <c r="D2" s="380" t="s">
        <v>117</v>
      </c>
      <c r="E2" s="380" t="s">
        <v>443</v>
      </c>
      <c r="F2" s="380" t="s">
        <v>64</v>
      </c>
      <c r="G2" s="380" t="s">
        <v>444</v>
      </c>
      <c r="H2" s="380" t="s">
        <v>445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s="188" customFormat="1" ht="17.25" customHeight="1">
      <c r="A3" s="380" t="s">
        <v>442</v>
      </c>
      <c r="B3" s="380" t="s">
        <v>86</v>
      </c>
      <c r="C3" s="380" t="s">
        <v>446</v>
      </c>
      <c r="D3" s="380" t="s">
        <v>117</v>
      </c>
      <c r="E3" s="380" t="s">
        <v>447</v>
      </c>
      <c r="F3" s="380" t="s">
        <v>64</v>
      </c>
      <c r="G3" s="380" t="s">
        <v>448</v>
      </c>
      <c r="H3" s="380" t="s">
        <v>445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spans="1:22" s="188" customFormat="1" ht="17.25" customHeight="1">
      <c r="A4" s="380" t="s">
        <v>449</v>
      </c>
      <c r="B4" s="380" t="s">
        <v>86</v>
      </c>
      <c r="C4" s="380">
        <v>48.18</v>
      </c>
      <c r="D4" s="380" t="s">
        <v>117</v>
      </c>
      <c r="E4" s="380" t="s">
        <v>450</v>
      </c>
      <c r="F4" s="380" t="s">
        <v>64</v>
      </c>
      <c r="G4" s="380" t="s">
        <v>444</v>
      </c>
      <c r="H4" s="380" t="s">
        <v>445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</row>
    <row r="5" spans="1:22" s="188" customFormat="1" ht="17.25" customHeight="1">
      <c r="A5" s="380" t="s">
        <v>449</v>
      </c>
      <c r="B5" s="380" t="s">
        <v>86</v>
      </c>
      <c r="C5" s="380" t="s">
        <v>451</v>
      </c>
      <c r="D5" s="380" t="s">
        <v>117</v>
      </c>
      <c r="E5" s="380" t="s">
        <v>452</v>
      </c>
      <c r="F5" s="380" t="s">
        <v>64</v>
      </c>
      <c r="G5" s="380" t="s">
        <v>453</v>
      </c>
      <c r="H5" s="380" t="s">
        <v>445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</row>
    <row r="6" spans="1:22" s="188" customFormat="1" ht="17.25" customHeight="1">
      <c r="A6" s="380" t="s">
        <v>454</v>
      </c>
      <c r="B6" s="380" t="s">
        <v>86</v>
      </c>
      <c r="C6" s="380">
        <v>5.45</v>
      </c>
      <c r="D6" s="380" t="s">
        <v>117</v>
      </c>
      <c r="E6" s="380" t="s">
        <v>455</v>
      </c>
      <c r="F6" s="380" t="s">
        <v>64</v>
      </c>
      <c r="G6" s="380" t="s">
        <v>456</v>
      </c>
      <c r="H6" s="380" t="s">
        <v>456</v>
      </c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</row>
    <row r="7" spans="1:22" s="188" customFormat="1" ht="17.25" customHeight="1">
      <c r="A7" s="380" t="s">
        <v>457</v>
      </c>
      <c r="B7" s="380" t="s">
        <v>86</v>
      </c>
      <c r="C7" s="397">
        <v>4869.34</v>
      </c>
      <c r="D7" s="380" t="s">
        <v>117</v>
      </c>
      <c r="E7" s="380" t="s">
        <v>458</v>
      </c>
      <c r="F7" s="380" t="s">
        <v>64</v>
      </c>
      <c r="G7" s="380" t="s">
        <v>459</v>
      </c>
      <c r="H7" s="380" t="s">
        <v>460</v>
      </c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</row>
    <row r="8" spans="1:22" s="188" customFormat="1" ht="17.25" customHeight="1">
      <c r="A8" s="380" t="s">
        <v>273</v>
      </c>
      <c r="B8" s="380" t="s">
        <v>86</v>
      </c>
      <c r="C8" s="380" t="s">
        <v>274</v>
      </c>
      <c r="D8" s="380" t="s">
        <v>117</v>
      </c>
      <c r="E8" s="380" t="s">
        <v>275</v>
      </c>
      <c r="F8" s="380" t="s">
        <v>64</v>
      </c>
      <c r="G8" s="380" t="s">
        <v>276</v>
      </c>
      <c r="H8" s="380" t="s">
        <v>277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</row>
    <row r="9" spans="1:22" s="188" customFormat="1" ht="17.25" customHeight="1">
      <c r="A9" s="380" t="s">
        <v>278</v>
      </c>
      <c r="B9" s="380" t="s">
        <v>86</v>
      </c>
      <c r="C9" s="380" t="s">
        <v>117</v>
      </c>
      <c r="D9" s="380" t="s">
        <v>279</v>
      </c>
      <c r="E9" s="380" t="s">
        <v>280</v>
      </c>
      <c r="F9" s="380" t="s">
        <v>65</v>
      </c>
      <c r="G9" s="380" t="s">
        <v>281</v>
      </c>
      <c r="H9" s="380" t="s">
        <v>282</v>
      </c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</row>
    <row r="10" spans="1:22" s="188" customFormat="1" ht="17.25" customHeight="1">
      <c r="A10" s="380" t="s">
        <v>283</v>
      </c>
      <c r="B10" s="380" t="s">
        <v>86</v>
      </c>
      <c r="C10" s="380" t="s">
        <v>117</v>
      </c>
      <c r="D10" s="380" t="s">
        <v>284</v>
      </c>
      <c r="E10" s="380" t="s">
        <v>285</v>
      </c>
      <c r="F10" s="380" t="s">
        <v>65</v>
      </c>
      <c r="G10" s="380" t="s">
        <v>286</v>
      </c>
      <c r="H10" s="380" t="s">
        <v>287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</row>
    <row r="11" spans="1:22" s="188" customFormat="1" ht="17.25" customHeight="1">
      <c r="A11" s="334" t="s">
        <v>217</v>
      </c>
      <c r="B11" s="334" t="s">
        <v>86</v>
      </c>
      <c r="C11" s="334" t="s">
        <v>117</v>
      </c>
      <c r="D11" s="346">
        <v>2075998.93</v>
      </c>
      <c r="E11" s="334" t="s">
        <v>218</v>
      </c>
      <c r="F11" s="334" t="s">
        <v>65</v>
      </c>
      <c r="G11" s="334" t="s">
        <v>213</v>
      </c>
      <c r="H11" s="334" t="s">
        <v>213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</row>
    <row r="12" spans="1:22" s="188" customFormat="1" ht="17.25" customHeight="1">
      <c r="A12" s="127"/>
      <c r="B12" s="127"/>
      <c r="C12" s="127"/>
      <c r="D12" s="127"/>
      <c r="E12" s="127"/>
      <c r="F12" s="127"/>
      <c r="G12" s="127"/>
      <c r="H12" s="127"/>
      <c r="I12" s="127"/>
    </row>
    <row r="13" spans="1:22" s="188" customFormat="1" ht="17.25" customHeight="1">
      <c r="A13" s="127"/>
      <c r="B13" s="127"/>
      <c r="C13" s="127"/>
      <c r="D13" s="127"/>
      <c r="E13" s="127"/>
      <c r="F13" s="127"/>
      <c r="G13" s="127"/>
      <c r="H13" s="127"/>
      <c r="I13" s="127"/>
    </row>
    <row r="14" spans="1:22" s="188" customFormat="1" ht="17.25" customHeight="1">
      <c r="A14" s="127"/>
      <c r="B14" s="127"/>
      <c r="C14" s="127"/>
      <c r="D14" s="127"/>
      <c r="E14" s="127"/>
      <c r="F14" s="127"/>
      <c r="G14" s="127"/>
      <c r="H14" s="127"/>
      <c r="I14" s="127"/>
    </row>
    <row r="15" spans="1:22" s="188" customFormat="1" ht="17.25" customHeight="1">
      <c r="A15" s="127"/>
      <c r="B15" s="127"/>
      <c r="C15" s="127"/>
      <c r="D15" s="127"/>
      <c r="E15" s="127"/>
      <c r="F15" s="127"/>
      <c r="G15" s="127"/>
      <c r="H15" s="127"/>
      <c r="I15" s="127"/>
    </row>
    <row r="16" spans="1:22" s="188" customFormat="1" ht="17.25" customHeight="1">
      <c r="A16" s="127"/>
      <c r="B16" s="127"/>
      <c r="C16" s="127"/>
      <c r="D16" s="127"/>
      <c r="E16" s="127"/>
      <c r="F16" s="127"/>
      <c r="G16" s="127"/>
      <c r="H16" s="127"/>
      <c r="I16" s="127"/>
    </row>
    <row r="17" spans="1:9" s="188" customFormat="1" ht="17.25" customHeight="1">
      <c r="A17" s="127"/>
      <c r="B17" s="127"/>
      <c r="C17" s="127"/>
      <c r="D17" s="127"/>
      <c r="E17" s="127"/>
      <c r="F17" s="127"/>
      <c r="G17" s="127"/>
      <c r="H17" s="127"/>
      <c r="I17" s="127"/>
    </row>
    <row r="18" spans="1:9" s="188" customFormat="1" ht="17.25" customHeight="1">
      <c r="A18" s="127"/>
      <c r="B18" s="127"/>
      <c r="C18" s="127"/>
      <c r="D18" s="127"/>
      <c r="E18" s="127"/>
      <c r="F18" s="127"/>
      <c r="G18" s="127"/>
      <c r="H18" s="127"/>
      <c r="I18" s="127"/>
    </row>
    <row r="19" spans="1:9" s="188" customFormat="1" ht="17.25" customHeight="1">
      <c r="A19" s="127"/>
      <c r="B19" s="127"/>
      <c r="C19" s="127"/>
      <c r="D19" s="127"/>
      <c r="E19" s="127"/>
      <c r="F19" s="127"/>
      <c r="G19" s="127"/>
      <c r="H19" s="127"/>
      <c r="I19" s="127"/>
    </row>
    <row r="20" spans="1:9" s="188" customFormat="1" ht="17.25" customHeight="1">
      <c r="A20" s="127"/>
      <c r="B20" s="127"/>
      <c r="C20" s="127"/>
      <c r="D20" s="127"/>
      <c r="E20" s="127"/>
      <c r="F20" s="127"/>
      <c r="G20" s="127"/>
      <c r="H20" s="127"/>
      <c r="I20" s="127"/>
    </row>
    <row r="21" spans="1:9" s="188" customFormat="1" ht="17.25" customHeight="1">
      <c r="A21" s="127"/>
      <c r="B21" s="127"/>
      <c r="C21" s="127"/>
      <c r="D21" s="127"/>
      <c r="E21" s="127"/>
      <c r="F21" s="127"/>
      <c r="G21" s="127"/>
      <c r="H21" s="127"/>
      <c r="I21" s="127"/>
    </row>
    <row r="22" spans="1:9" s="188" customFormat="1" ht="17.25" customHeight="1">
      <c r="A22" s="127"/>
      <c r="B22" s="127"/>
      <c r="C22" s="127"/>
      <c r="D22" s="127"/>
      <c r="E22" s="127"/>
      <c r="F22" s="127"/>
      <c r="G22" s="127"/>
      <c r="H22" s="127"/>
      <c r="I22" s="127"/>
    </row>
    <row r="23" spans="1:9" s="188" customFormat="1" ht="17.25" customHeight="1">
      <c r="A23" s="127"/>
      <c r="B23" s="127"/>
      <c r="C23" s="127"/>
      <c r="D23" s="127"/>
      <c r="E23" s="127"/>
      <c r="F23" s="127"/>
      <c r="G23" s="127"/>
      <c r="H23" s="127"/>
      <c r="I23" s="127"/>
    </row>
    <row r="24" spans="1:9" s="188" customFormat="1" ht="17.25" customHeight="1">
      <c r="A24" s="127"/>
      <c r="B24" s="127"/>
      <c r="C24" s="127"/>
      <c r="D24" s="127"/>
      <c r="E24" s="127"/>
      <c r="F24" s="127"/>
      <c r="G24" s="127"/>
      <c r="H24" s="127"/>
      <c r="I24" s="127"/>
    </row>
    <row r="25" spans="1:9" s="188" customFormat="1" ht="17.25" customHeight="1">
      <c r="A25" s="127"/>
      <c r="B25" s="127"/>
      <c r="C25" s="127"/>
      <c r="D25" s="127"/>
      <c r="E25" s="127"/>
      <c r="F25" s="127"/>
      <c r="G25" s="127"/>
      <c r="H25" s="127"/>
      <c r="I25" s="127"/>
    </row>
    <row r="26" spans="1:9" s="188" customFormat="1" ht="17.25" customHeight="1">
      <c r="A26" s="127"/>
      <c r="B26" s="127"/>
      <c r="C26" s="127"/>
      <c r="D26" s="127"/>
      <c r="E26" s="127"/>
      <c r="F26" s="127"/>
      <c r="G26" s="127"/>
      <c r="H26" s="127"/>
      <c r="I26" s="127"/>
    </row>
    <row r="27" spans="1:9" s="188" customFormat="1" ht="17.25" customHeight="1">
      <c r="A27" s="127"/>
      <c r="B27" s="127"/>
      <c r="C27" s="127"/>
      <c r="D27" s="127"/>
      <c r="E27" s="127"/>
      <c r="F27" s="127"/>
      <c r="G27" s="127"/>
      <c r="H27" s="127"/>
      <c r="I27" s="127"/>
    </row>
    <row r="28" spans="1:9" s="188" customFormat="1" ht="17.25" customHeight="1">
      <c r="A28" s="127"/>
      <c r="B28" s="127"/>
      <c r="C28" s="127"/>
      <c r="D28" s="127"/>
      <c r="E28" s="127"/>
      <c r="F28" s="127"/>
      <c r="G28" s="127"/>
      <c r="H28" s="127"/>
      <c r="I28" s="127"/>
    </row>
    <row r="29" spans="1:9" s="188" customFormat="1" ht="17.25" customHeight="1">
      <c r="A29" s="127"/>
      <c r="B29" s="127"/>
      <c r="C29" s="127"/>
      <c r="D29" s="127"/>
      <c r="E29" s="127"/>
      <c r="F29" s="127"/>
      <c r="G29" s="127"/>
      <c r="H29" s="127"/>
      <c r="I29" s="127"/>
    </row>
    <row r="30" spans="1:9" s="188" customFormat="1" ht="17.25" customHeight="1">
      <c r="A30" s="127"/>
      <c r="B30" s="127"/>
      <c r="C30" s="127"/>
      <c r="D30" s="127"/>
      <c r="E30" s="127"/>
      <c r="F30" s="127"/>
      <c r="G30" s="127"/>
      <c r="H30" s="127"/>
      <c r="I30" s="127"/>
    </row>
    <row r="31" spans="1:9" s="188" customFormat="1" ht="17.25" customHeight="1">
      <c r="A31" s="127"/>
      <c r="B31" s="127"/>
      <c r="C31" s="127"/>
      <c r="D31" s="127"/>
      <c r="E31" s="127"/>
      <c r="F31" s="127"/>
      <c r="G31" s="127"/>
      <c r="H31" s="127"/>
      <c r="I31" s="127"/>
    </row>
    <row r="32" spans="1:9" s="188" customFormat="1" ht="17.25" customHeight="1">
      <c r="A32" s="127"/>
      <c r="B32" s="127"/>
      <c r="C32" s="127"/>
      <c r="D32" s="127"/>
      <c r="E32" s="127"/>
      <c r="F32" s="127"/>
      <c r="G32" s="127"/>
      <c r="H32" s="127"/>
      <c r="I32" s="127"/>
    </row>
    <row r="33" spans="1:9" s="188" customFormat="1" ht="17.25" customHeight="1">
      <c r="A33" s="127"/>
      <c r="B33" s="127"/>
      <c r="C33" s="127"/>
      <c r="D33" s="127"/>
      <c r="E33" s="127"/>
      <c r="F33" s="127"/>
      <c r="G33" s="127"/>
      <c r="H33" s="127"/>
      <c r="I33" s="127"/>
    </row>
    <row r="34" spans="1:9" s="188" customFormat="1" ht="17.25" customHeight="1">
      <c r="A34" s="127"/>
      <c r="B34" s="127"/>
      <c r="C34" s="127"/>
      <c r="D34" s="127"/>
      <c r="E34" s="127"/>
      <c r="F34" s="127"/>
      <c r="G34" s="127"/>
      <c r="H34" s="127"/>
      <c r="I34" s="127"/>
    </row>
    <row r="35" spans="1:9" s="188" customFormat="1" ht="17.25" customHeight="1">
      <c r="A35" s="127"/>
      <c r="B35" s="127"/>
      <c r="C35" s="127"/>
      <c r="D35" s="127"/>
      <c r="E35" s="127"/>
      <c r="F35" s="127"/>
      <c r="G35" s="127"/>
      <c r="H35" s="127"/>
      <c r="I35" s="127"/>
    </row>
    <row r="36" spans="1:9" s="188" customFormat="1" ht="17.25" customHeight="1">
      <c r="A36" s="127"/>
      <c r="B36" s="127"/>
      <c r="C36" s="127"/>
      <c r="D36" s="127"/>
      <c r="E36" s="127"/>
      <c r="F36" s="127"/>
      <c r="G36" s="127"/>
      <c r="H36" s="127"/>
      <c r="I36" s="127"/>
    </row>
    <row r="37" spans="1:9" s="188" customFormat="1" ht="17.25" customHeight="1">
      <c r="A37" s="127"/>
      <c r="B37" s="127"/>
      <c r="C37" s="127"/>
      <c r="D37" s="127"/>
      <c r="E37" s="127"/>
      <c r="F37" s="127"/>
      <c r="G37" s="127"/>
      <c r="H37" s="127"/>
      <c r="I37" s="127"/>
    </row>
    <row r="38" spans="1:9" s="188" customFormat="1" ht="17.25" customHeight="1">
      <c r="A38" s="127"/>
      <c r="B38" s="127"/>
      <c r="C38" s="127"/>
      <c r="D38" s="127"/>
      <c r="E38" s="127"/>
      <c r="F38" s="127"/>
      <c r="G38" s="127"/>
      <c r="H38" s="127"/>
      <c r="I38" s="127"/>
    </row>
    <row r="39" spans="1:9" s="188" customFormat="1" ht="17.25" customHeight="1">
      <c r="A39" s="127"/>
      <c r="B39" s="127"/>
      <c r="C39" s="127"/>
      <c r="D39" s="127"/>
      <c r="E39" s="127"/>
      <c r="F39" s="127"/>
      <c r="G39" s="127"/>
      <c r="H39" s="127"/>
      <c r="I39" s="127"/>
    </row>
    <row r="40" spans="1:9" s="188" customFormat="1" ht="17.25" customHeight="1">
      <c r="A40" s="127"/>
      <c r="B40" s="127"/>
      <c r="C40" s="127"/>
      <c r="D40" s="127"/>
      <c r="E40" s="127"/>
      <c r="F40" s="127"/>
      <c r="G40" s="127"/>
      <c r="H40" s="127"/>
      <c r="I40" s="127"/>
    </row>
    <row r="41" spans="1:9" s="188" customFormat="1" ht="17.25" customHeight="1">
      <c r="A41" s="127"/>
      <c r="B41" s="127"/>
      <c r="C41" s="127"/>
      <c r="D41" s="127"/>
      <c r="E41" s="127"/>
      <c r="F41" s="127"/>
      <c r="G41" s="127"/>
      <c r="H41" s="127"/>
      <c r="I41" s="127"/>
    </row>
    <row r="42" spans="1:9" s="188" customFormat="1" ht="17.25" customHeight="1">
      <c r="A42" s="127"/>
      <c r="B42" s="127"/>
      <c r="C42" s="127"/>
      <c r="D42" s="127"/>
      <c r="E42" s="127"/>
      <c r="F42" s="127"/>
      <c r="G42" s="127"/>
      <c r="H42" s="127"/>
      <c r="I42" s="127"/>
    </row>
    <row r="43" spans="1:9" s="188" customFormat="1" ht="17.25" customHeight="1">
      <c r="A43" s="127"/>
      <c r="B43" s="127"/>
      <c r="C43" s="127"/>
      <c r="D43" s="127"/>
      <c r="E43" s="127"/>
      <c r="F43" s="127"/>
      <c r="G43" s="127"/>
      <c r="H43" s="127"/>
      <c r="I43" s="127"/>
    </row>
    <row r="44" spans="1:9" s="188" customFormat="1" ht="17.25" customHeight="1">
      <c r="A44" s="127"/>
      <c r="B44" s="127"/>
      <c r="C44" s="127"/>
      <c r="D44" s="127"/>
      <c r="E44" s="127"/>
      <c r="F44" s="127"/>
      <c r="G44" s="127"/>
      <c r="H44" s="127"/>
      <c r="I44" s="127"/>
    </row>
    <row r="45" spans="1:9" s="188" customFormat="1" ht="17.25" customHeight="1">
      <c r="A45" s="127"/>
      <c r="B45" s="127"/>
      <c r="C45" s="127"/>
      <c r="D45" s="127"/>
      <c r="E45" s="127"/>
      <c r="F45" s="127"/>
      <c r="G45" s="127"/>
      <c r="H45" s="127"/>
      <c r="I45" s="127"/>
    </row>
    <row r="46" spans="1:9" s="188" customFormat="1" ht="17.25" customHeight="1">
      <c r="A46" s="127"/>
      <c r="B46" s="127"/>
      <c r="C46" s="127"/>
      <c r="D46" s="127"/>
      <c r="E46" s="127"/>
      <c r="F46" s="127"/>
      <c r="G46" s="127"/>
      <c r="H46" s="127"/>
      <c r="I46" s="127"/>
    </row>
    <row r="47" spans="1:9" s="188" customFormat="1" ht="17.25" customHeight="1">
      <c r="A47" s="127"/>
      <c r="B47" s="127"/>
      <c r="C47" s="127"/>
      <c r="D47" s="127"/>
      <c r="E47" s="127"/>
      <c r="F47" s="127"/>
      <c r="G47" s="127"/>
      <c r="H47" s="127"/>
      <c r="I47" s="127"/>
    </row>
    <row r="48" spans="1:9" s="188" customFormat="1" ht="17.25" customHeight="1">
      <c r="A48" s="127"/>
      <c r="B48" s="127"/>
      <c r="C48" s="127"/>
      <c r="D48" s="127"/>
      <c r="E48" s="127"/>
      <c r="F48" s="127"/>
      <c r="G48" s="127"/>
      <c r="H48" s="127"/>
      <c r="I48" s="127"/>
    </row>
    <row r="49" spans="1:9" s="188" customFormat="1" ht="17.25" customHeight="1">
      <c r="A49" s="127"/>
      <c r="B49" s="127"/>
      <c r="C49" s="127"/>
      <c r="D49" s="127"/>
      <c r="E49" s="127"/>
      <c r="F49" s="127"/>
      <c r="G49" s="127"/>
      <c r="H49" s="127"/>
      <c r="I49" s="127"/>
    </row>
    <row r="50" spans="1:9" s="188" customFormat="1" ht="17.25" customHeight="1">
      <c r="A50" s="127"/>
      <c r="B50" s="127"/>
      <c r="C50" s="127"/>
      <c r="D50" s="127"/>
      <c r="E50" s="127"/>
      <c r="F50" s="127"/>
      <c r="G50" s="127"/>
      <c r="H50" s="127"/>
      <c r="I50" s="127"/>
    </row>
    <row r="51" spans="1:9" s="188" customFormat="1" ht="17.25" customHeight="1">
      <c r="A51" s="127"/>
      <c r="B51" s="127"/>
      <c r="C51" s="127"/>
      <c r="D51" s="127"/>
      <c r="E51" s="127"/>
      <c r="F51" s="127"/>
      <c r="G51" s="127"/>
      <c r="H51" s="127"/>
      <c r="I51" s="127"/>
    </row>
    <row r="52" spans="1:9" s="188" customFormat="1" ht="17.25" customHeight="1">
      <c r="A52" s="127"/>
      <c r="B52" s="127"/>
      <c r="C52" s="127"/>
      <c r="D52" s="127"/>
      <c r="E52" s="127"/>
      <c r="F52" s="127"/>
      <c r="G52" s="127"/>
      <c r="H52" s="127"/>
      <c r="I52" s="127"/>
    </row>
    <row r="53" spans="1:9" s="188" customFormat="1" ht="17.25" customHeight="1">
      <c r="A53" s="127"/>
      <c r="B53" s="127"/>
      <c r="C53" s="127"/>
      <c r="D53" s="127"/>
      <c r="E53" s="127"/>
      <c r="F53" s="127"/>
      <c r="G53" s="127"/>
      <c r="H53" s="127"/>
      <c r="I53" s="127"/>
    </row>
    <row r="54" spans="1:9" s="188" customFormat="1" ht="17.25" customHeight="1">
      <c r="A54" s="127"/>
      <c r="B54" s="127"/>
      <c r="C54" s="127"/>
      <c r="D54" s="127"/>
      <c r="E54" s="127"/>
      <c r="F54" s="127"/>
      <c r="G54" s="127"/>
      <c r="H54" s="127"/>
      <c r="I54" s="127"/>
    </row>
    <row r="55" spans="1:9" s="188" customFormat="1" ht="17.25" customHeight="1">
      <c r="A55" s="127"/>
      <c r="B55" s="127"/>
      <c r="C55" s="127"/>
      <c r="D55" s="127"/>
      <c r="E55" s="127"/>
      <c r="F55" s="127"/>
      <c r="G55" s="127"/>
      <c r="H55" s="127"/>
      <c r="I55" s="127"/>
    </row>
    <row r="56" spans="1:9" s="188" customFormat="1" ht="17.25" customHeight="1">
      <c r="A56" s="127"/>
      <c r="B56" s="127"/>
      <c r="C56" s="127"/>
      <c r="D56" s="127"/>
      <c r="E56" s="127"/>
      <c r="F56" s="127"/>
      <c r="G56" s="127"/>
      <c r="H56" s="127"/>
      <c r="I56" s="127"/>
    </row>
    <row r="57" spans="1:9" s="188" customFormat="1" ht="17.25" customHeight="1">
      <c r="A57" s="127"/>
      <c r="B57" s="127"/>
      <c r="C57" s="127"/>
      <c r="D57" s="127"/>
      <c r="E57" s="127"/>
      <c r="F57" s="127"/>
      <c r="G57" s="127"/>
      <c r="H57" s="127"/>
      <c r="I57" s="127"/>
    </row>
    <row r="58" spans="1:9" s="188" customFormat="1" ht="17.25" customHeight="1">
      <c r="A58" s="127"/>
      <c r="B58" s="127"/>
      <c r="C58" s="127"/>
      <c r="D58" s="127"/>
      <c r="E58" s="127"/>
      <c r="F58" s="127"/>
      <c r="G58" s="127"/>
      <c r="H58" s="127"/>
      <c r="I58" s="127"/>
    </row>
    <row r="59" spans="1:9" s="188" customFormat="1" ht="17.25" customHeight="1">
      <c r="A59" s="127"/>
      <c r="B59" s="127"/>
      <c r="C59" s="127"/>
      <c r="D59" s="127"/>
      <c r="E59" s="127"/>
      <c r="F59" s="127"/>
      <c r="G59" s="127"/>
      <c r="H59" s="127"/>
      <c r="I59" s="127"/>
    </row>
    <row r="60" spans="1:9" s="188" customFormat="1" ht="17.25" customHeight="1">
      <c r="A60" s="127"/>
      <c r="B60" s="127"/>
      <c r="C60" s="127"/>
      <c r="D60" s="127"/>
      <c r="E60" s="127"/>
      <c r="F60" s="127"/>
      <c r="G60" s="127"/>
      <c r="H60" s="127"/>
      <c r="I60" s="127"/>
    </row>
    <row r="61" spans="1:9" s="188" customFormat="1" ht="17.25" customHeight="1">
      <c r="A61" s="127"/>
      <c r="B61" s="127"/>
      <c r="C61" s="127"/>
      <c r="D61" s="127"/>
      <c r="E61" s="127"/>
      <c r="F61" s="127"/>
      <c r="G61" s="127"/>
      <c r="H61" s="127"/>
      <c r="I61" s="127"/>
    </row>
    <row r="62" spans="1:9" s="188" customFormat="1" ht="17.25" customHeight="1">
      <c r="A62" s="127"/>
      <c r="B62" s="127"/>
      <c r="C62" s="127"/>
      <c r="D62" s="127"/>
      <c r="E62" s="127"/>
      <c r="F62" s="127"/>
      <c r="G62" s="127"/>
      <c r="H62" s="127"/>
      <c r="I62" s="127"/>
    </row>
    <row r="63" spans="1:9" s="188" customFormat="1" ht="17.25" customHeight="1">
      <c r="A63" s="127"/>
      <c r="B63" s="127"/>
      <c r="C63" s="127"/>
      <c r="D63" s="127"/>
      <c r="E63" s="127"/>
      <c r="F63" s="127"/>
      <c r="G63" s="127"/>
      <c r="H63" s="127"/>
      <c r="I63" s="127"/>
    </row>
    <row r="64" spans="1:9" s="188" customFormat="1" ht="17.25" customHeight="1">
      <c r="A64" s="127"/>
      <c r="B64" s="127"/>
      <c r="C64" s="127"/>
      <c r="D64" s="127"/>
      <c r="E64" s="127"/>
      <c r="F64" s="127"/>
      <c r="G64" s="127"/>
      <c r="H64" s="127"/>
      <c r="I64" s="127"/>
    </row>
    <row r="65" spans="1:9" s="188" customFormat="1" ht="17.25" customHeight="1">
      <c r="A65" s="127"/>
      <c r="B65" s="127"/>
      <c r="C65" s="127"/>
      <c r="D65" s="127"/>
      <c r="E65" s="127"/>
      <c r="F65" s="127"/>
      <c r="G65" s="127"/>
      <c r="H65" s="127"/>
      <c r="I65" s="127"/>
    </row>
    <row r="66" spans="1:9" s="188" customFormat="1" ht="17.25" customHeight="1">
      <c r="A66" s="127"/>
      <c r="B66" s="127"/>
      <c r="C66" s="127"/>
      <c r="D66" s="127"/>
      <c r="E66" s="127"/>
      <c r="F66" s="127"/>
      <c r="G66" s="127"/>
      <c r="H66" s="127"/>
      <c r="I66" s="127"/>
    </row>
    <row r="67" spans="1:9" s="188" customFormat="1" ht="17.25" customHeight="1">
      <c r="A67" s="127"/>
      <c r="B67" s="127"/>
      <c r="C67" s="127"/>
      <c r="D67" s="127"/>
      <c r="E67" s="127"/>
      <c r="F67" s="127"/>
      <c r="G67" s="127"/>
      <c r="H67" s="127"/>
      <c r="I67" s="127"/>
    </row>
    <row r="68" spans="1:9" s="188" customFormat="1" ht="17.25" customHeight="1">
      <c r="A68" s="127"/>
      <c r="B68" s="127"/>
      <c r="C68" s="127"/>
      <c r="D68" s="127"/>
      <c r="E68" s="127"/>
      <c r="F68" s="127"/>
      <c r="G68" s="127"/>
      <c r="H68" s="127"/>
      <c r="I68" s="127"/>
    </row>
    <row r="69" spans="1:9" s="188" customFormat="1" ht="17.25" customHeight="1">
      <c r="A69" s="127"/>
      <c r="B69" s="127"/>
      <c r="C69" s="127"/>
      <c r="D69" s="127"/>
      <c r="E69" s="127"/>
      <c r="F69" s="127"/>
      <c r="G69" s="127"/>
      <c r="H69" s="127"/>
      <c r="I69" s="127"/>
    </row>
    <row r="70" spans="1:9" s="188" customFormat="1" ht="17.25" customHeight="1">
      <c r="A70" s="127"/>
      <c r="B70" s="127"/>
      <c r="C70" s="127"/>
      <c r="D70" s="127"/>
      <c r="E70" s="127"/>
      <c r="F70" s="127"/>
      <c r="G70" s="127"/>
      <c r="H70" s="127"/>
      <c r="I70" s="127"/>
    </row>
    <row r="71" spans="1:9" s="188" customFormat="1" ht="17.25" customHeight="1">
      <c r="A71" s="127"/>
      <c r="B71" s="127"/>
      <c r="C71" s="127"/>
      <c r="D71" s="127"/>
      <c r="E71" s="127"/>
      <c r="F71" s="127"/>
      <c r="G71" s="127"/>
      <c r="H71" s="127"/>
      <c r="I71" s="127"/>
    </row>
    <row r="72" spans="1:9" s="188" customFormat="1" ht="17.25" customHeight="1">
      <c r="A72" s="127"/>
      <c r="B72" s="127"/>
      <c r="C72" s="127"/>
      <c r="D72" s="127"/>
      <c r="E72" s="127"/>
      <c r="F72" s="127"/>
      <c r="G72" s="127"/>
      <c r="H72" s="127"/>
      <c r="I72" s="127"/>
    </row>
    <row r="73" spans="1:9" s="188" customFormat="1">
      <c r="A73" s="127"/>
      <c r="B73" s="127"/>
      <c r="C73" s="127"/>
      <c r="D73" s="127"/>
      <c r="E73" s="127"/>
      <c r="F73" s="127"/>
      <c r="G73" s="127"/>
      <c r="H73" s="127"/>
      <c r="I73" s="127"/>
    </row>
    <row r="74" spans="1:9" s="188" customFormat="1">
      <c r="A74" s="127"/>
      <c r="B74" s="127"/>
      <c r="C74" s="127"/>
      <c r="D74" s="127"/>
      <c r="E74" s="127"/>
      <c r="F74" s="127"/>
      <c r="G74" s="127"/>
      <c r="H74" s="127"/>
      <c r="I74" s="127"/>
    </row>
    <row r="75" spans="1:9" s="188" customFormat="1">
      <c r="A75" s="127"/>
      <c r="B75" s="127"/>
      <c r="C75" s="127"/>
      <c r="D75" s="127"/>
      <c r="E75" s="127"/>
      <c r="F75" s="127"/>
      <c r="G75" s="127"/>
      <c r="H75" s="127"/>
      <c r="I75" s="127"/>
    </row>
    <row r="76" spans="1:9" s="188" customFormat="1">
      <c r="A76" s="127"/>
      <c r="B76" s="127"/>
      <c r="C76" s="127"/>
      <c r="D76" s="127"/>
      <c r="E76" s="127"/>
      <c r="F76" s="127"/>
      <c r="G76" s="127"/>
      <c r="H76" s="127"/>
      <c r="I76" s="127"/>
    </row>
    <row r="77" spans="1:9" s="188" customFormat="1">
      <c r="A77" s="127"/>
      <c r="B77" s="127"/>
      <c r="C77" s="127"/>
      <c r="D77" s="127"/>
      <c r="E77" s="127"/>
      <c r="F77" s="127"/>
      <c r="G77" s="127"/>
      <c r="H77" s="127"/>
      <c r="I77" s="127"/>
    </row>
    <row r="78" spans="1:9" s="188" customFormat="1">
      <c r="A78" s="127"/>
      <c r="B78" s="127"/>
      <c r="C78" s="127"/>
      <c r="D78" s="127"/>
      <c r="E78" s="127"/>
      <c r="F78" s="127"/>
      <c r="G78" s="127"/>
      <c r="H78" s="127"/>
      <c r="I78" s="127"/>
    </row>
    <row r="79" spans="1:9" s="188" customFormat="1">
      <c r="A79" s="127"/>
      <c r="B79" s="127"/>
      <c r="C79" s="127"/>
      <c r="D79" s="127"/>
      <c r="E79" s="127"/>
      <c r="F79" s="127"/>
      <c r="G79" s="127"/>
      <c r="H79" s="127"/>
      <c r="I79" s="127"/>
    </row>
    <row r="80" spans="1:9" s="188" customFormat="1">
      <c r="A80" s="127"/>
      <c r="B80" s="127"/>
      <c r="C80" s="127"/>
      <c r="D80" s="127"/>
      <c r="E80" s="127"/>
      <c r="F80" s="127"/>
      <c r="G80" s="127"/>
      <c r="H80" s="127"/>
      <c r="I80" s="127"/>
    </row>
    <row r="81" spans="1:9" s="188" customFormat="1">
      <c r="A81" s="127"/>
      <c r="B81" s="127"/>
      <c r="C81" s="127"/>
      <c r="D81" s="127"/>
      <c r="E81" s="127"/>
      <c r="F81" s="127"/>
      <c r="G81" s="127"/>
      <c r="H81" s="127"/>
      <c r="I81" s="127"/>
    </row>
    <row r="82" spans="1:9" s="188" customFormat="1">
      <c r="A82" s="127"/>
      <c r="B82" s="127"/>
      <c r="C82" s="127"/>
      <c r="D82" s="127"/>
      <c r="E82" s="127"/>
      <c r="F82" s="127"/>
      <c r="G82" s="127"/>
      <c r="H82" s="127"/>
      <c r="I82" s="127"/>
    </row>
    <row r="83" spans="1:9" s="188" customFormat="1">
      <c r="A83" s="127"/>
      <c r="B83" s="127"/>
      <c r="C83" s="127"/>
      <c r="D83" s="127"/>
      <c r="E83" s="127"/>
      <c r="F83" s="127"/>
      <c r="G83" s="127"/>
      <c r="H83" s="127"/>
      <c r="I83" s="127"/>
    </row>
    <row r="84" spans="1:9" s="188" customFormat="1">
      <c r="A84" s="127"/>
      <c r="B84" s="127"/>
      <c r="C84" s="127"/>
      <c r="D84" s="127"/>
      <c r="E84" s="127"/>
      <c r="F84" s="127"/>
      <c r="G84" s="127"/>
      <c r="H84" s="127"/>
      <c r="I84" s="127"/>
    </row>
    <row r="85" spans="1:9" s="188" customFormat="1">
      <c r="A85" s="127"/>
      <c r="B85" s="127"/>
      <c r="C85" s="127"/>
      <c r="D85" s="127"/>
      <c r="E85" s="127"/>
      <c r="F85" s="127"/>
      <c r="G85" s="127"/>
      <c r="H85" s="127"/>
      <c r="I85" s="127"/>
    </row>
    <row r="86" spans="1:9" s="188" customFormat="1">
      <c r="A86" s="127"/>
      <c r="B86" s="127"/>
      <c r="C86" s="127"/>
      <c r="D86" s="127"/>
      <c r="E86" s="127"/>
      <c r="F86" s="127"/>
      <c r="G86" s="127"/>
      <c r="H86" s="127"/>
      <c r="I86" s="127"/>
    </row>
    <row r="87" spans="1:9" s="188" customFormat="1">
      <c r="A87" s="127"/>
      <c r="B87" s="127"/>
      <c r="C87" s="127"/>
      <c r="D87" s="127"/>
      <c r="E87" s="127"/>
      <c r="F87" s="127"/>
      <c r="G87" s="127"/>
      <c r="H87" s="127"/>
      <c r="I87" s="127"/>
    </row>
    <row r="88" spans="1:9" s="188" customFormat="1">
      <c r="A88" s="127"/>
      <c r="B88" s="127"/>
      <c r="C88" s="127"/>
      <c r="D88" s="127"/>
      <c r="E88" s="127"/>
      <c r="F88" s="127"/>
      <c r="G88" s="127"/>
      <c r="H88" s="127"/>
      <c r="I88" s="127"/>
    </row>
    <row r="89" spans="1:9" s="188" customFormat="1">
      <c r="A89" s="127"/>
      <c r="B89" s="127"/>
      <c r="C89" s="127"/>
      <c r="D89" s="127"/>
      <c r="E89" s="127"/>
      <c r="F89" s="127"/>
      <c r="G89" s="127"/>
      <c r="H89" s="127"/>
      <c r="I89" s="127"/>
    </row>
    <row r="90" spans="1:9" s="188" customFormat="1">
      <c r="A90" s="127"/>
      <c r="B90" s="127"/>
      <c r="C90" s="127"/>
      <c r="D90" s="127"/>
      <c r="E90" s="127"/>
      <c r="F90" s="127"/>
      <c r="G90" s="127"/>
      <c r="H90" s="127"/>
      <c r="I90" s="127"/>
    </row>
    <row r="91" spans="1:9" s="188" customFormat="1">
      <c r="A91" s="127"/>
      <c r="B91" s="127"/>
      <c r="C91" s="127"/>
      <c r="D91" s="127"/>
      <c r="E91" s="127"/>
      <c r="F91" s="127"/>
      <c r="G91" s="127"/>
      <c r="H91" s="127"/>
      <c r="I91" s="127"/>
    </row>
    <row r="92" spans="1:9" s="188" customFormat="1">
      <c r="A92" s="127"/>
      <c r="B92" s="127"/>
      <c r="C92" s="127"/>
      <c r="D92" s="127"/>
      <c r="E92" s="127"/>
      <c r="F92" s="127"/>
      <c r="G92" s="127"/>
      <c r="H92" s="127"/>
      <c r="I92" s="127"/>
    </row>
    <row r="93" spans="1:9" s="188" customFormat="1">
      <c r="A93" s="127"/>
      <c r="B93" s="127"/>
      <c r="C93" s="127"/>
      <c r="D93" s="127"/>
      <c r="E93" s="127"/>
      <c r="F93" s="127"/>
      <c r="G93" s="127"/>
      <c r="H93" s="127"/>
      <c r="I93" s="127"/>
    </row>
    <row r="134" spans="1:9" s="309" customFormat="1">
      <c r="A134" s="127"/>
      <c r="B134" s="127"/>
      <c r="C134" s="127"/>
      <c r="D134" s="127"/>
      <c r="E134" s="127"/>
      <c r="F134" s="127"/>
      <c r="G134" s="127"/>
      <c r="H134" s="127"/>
      <c r="I134" s="127"/>
    </row>
    <row r="153" spans="1:9" s="309" customFormat="1">
      <c r="A153" s="127"/>
      <c r="B153" s="127"/>
      <c r="C153" s="127"/>
      <c r="D153" s="127"/>
      <c r="E153" s="127"/>
      <c r="F153" s="127"/>
      <c r="G153" s="127"/>
      <c r="H153" s="127"/>
      <c r="I153" s="127"/>
    </row>
  </sheetData>
  <phoneticPr fontId="52" type="noConversion"/>
  <pageMargins left="0.2" right="0.2" top="0.25" bottom="0.2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Cash</vt:lpstr>
      <vt:lpstr>Form cash phần mềm1.11</vt:lpstr>
      <vt:lpstr>Form tiêu chuẩn cho các sao kê</vt:lpstr>
      <vt:lpstr>SHB398</vt:lpstr>
      <vt:lpstr>KEB</vt:lpstr>
      <vt:lpstr>Vietcombank</vt:lpstr>
      <vt:lpstr>Woori525</vt:lpstr>
      <vt:lpstr>Woori517</vt:lpstr>
      <vt:lpstr>PG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Wisol</cp:lastModifiedBy>
  <cp:lastPrinted>2019-11-09T02:26:07Z</cp:lastPrinted>
  <dcterms:created xsi:type="dcterms:W3CDTF">2015-12-16T02:05:15Z</dcterms:created>
  <dcterms:modified xsi:type="dcterms:W3CDTF">2021-10-22T06:05:58Z</dcterms:modified>
</cp:coreProperties>
</file>