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WINFORM_APP\SMART_GAS\WISOL.UI\"/>
    </mc:Choice>
  </mc:AlternateContent>
  <bookViews>
    <workbookView xWindow="0" yWindow="0" windowWidth="28800" windowHeight="12135"/>
  </bookViews>
  <sheets>
    <sheet name="종합자료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1" i="2" l="1"/>
  <c r="Q32" i="2"/>
  <c r="Q33" i="2"/>
  <c r="Q30" i="2"/>
  <c r="P31" i="2"/>
  <c r="P32" i="2"/>
  <c r="P33" i="2"/>
  <c r="P30" i="2"/>
  <c r="Q27" i="2"/>
  <c r="Q28" i="2"/>
  <c r="Q26" i="2"/>
  <c r="P27" i="2"/>
  <c r="P28" i="2"/>
  <c r="P26" i="2"/>
  <c r="E34" i="2" l="1"/>
  <c r="F34" i="2"/>
  <c r="G34" i="2"/>
  <c r="H34" i="2"/>
  <c r="I34" i="2"/>
  <c r="J34" i="2"/>
  <c r="K34" i="2"/>
  <c r="L34" i="2"/>
  <c r="M34" i="2"/>
  <c r="N34" i="2"/>
  <c r="O34" i="2"/>
  <c r="D34" i="2"/>
  <c r="E33" i="2"/>
  <c r="F33" i="2"/>
  <c r="G33" i="2"/>
  <c r="H33" i="2"/>
  <c r="I33" i="2"/>
  <c r="J33" i="2"/>
  <c r="K33" i="2"/>
  <c r="L33" i="2"/>
  <c r="M33" i="2"/>
  <c r="N33" i="2"/>
  <c r="O33" i="2"/>
  <c r="D33" i="2"/>
  <c r="F29" i="2"/>
  <c r="G29" i="2"/>
  <c r="H29" i="2"/>
  <c r="I29" i="2"/>
  <c r="J29" i="2"/>
  <c r="K29" i="2"/>
  <c r="L29" i="2"/>
  <c r="M29" i="2"/>
  <c r="N29" i="2"/>
  <c r="O29" i="2"/>
  <c r="E29" i="2"/>
  <c r="D29" i="2"/>
  <c r="Q29" i="2" l="1"/>
  <c r="P29" i="2"/>
</calcChain>
</file>

<file path=xl/sharedStrings.xml><?xml version="1.0" encoding="utf-8"?>
<sst xmlns="http://schemas.openxmlformats.org/spreadsheetml/2006/main" count="28" uniqueCount="25">
  <si>
    <t>wisol Ha noi식당 LPG사용내역 2021</t>
  </si>
  <si>
    <t>특이사항</t>
    <phoneticPr fontId="0" type="noConversion"/>
  </si>
  <si>
    <t>2019년12월대비
KG금액 1.34%상승</t>
    <phoneticPr fontId="0" type="noConversion"/>
  </si>
  <si>
    <t>구분</t>
    <phoneticPr fontId="0" type="noConversion"/>
  </si>
  <si>
    <t>1월</t>
    <phoneticPr fontId="0" type="noConversion"/>
  </si>
  <si>
    <t>2월</t>
    <phoneticPr fontId="0" type="noConversion"/>
  </si>
  <si>
    <t>3월</t>
    <phoneticPr fontId="0" type="noConversion"/>
  </si>
  <si>
    <t>4월</t>
    <phoneticPr fontId="0" type="noConversion"/>
  </si>
  <si>
    <t>5월</t>
    <phoneticPr fontId="0" type="noConversion"/>
  </si>
  <si>
    <t>6월</t>
    <phoneticPr fontId="0" type="noConversion"/>
  </si>
  <si>
    <t>7월</t>
    <phoneticPr fontId="0" type="noConversion"/>
  </si>
  <si>
    <t>8월</t>
    <phoneticPr fontId="0" type="noConversion"/>
  </si>
  <si>
    <t>9월</t>
    <phoneticPr fontId="0" type="noConversion"/>
  </si>
  <si>
    <t>10월</t>
    <phoneticPr fontId="0" type="noConversion"/>
  </si>
  <si>
    <t>11월</t>
    <phoneticPr fontId="0" type="noConversion"/>
  </si>
  <si>
    <t>12월</t>
    <phoneticPr fontId="0" type="noConversion"/>
  </si>
  <si>
    <t>누계</t>
  </si>
  <si>
    <t>월평균</t>
  </si>
  <si>
    <t>2022  (VND)</t>
  </si>
  <si>
    <t>금액(VND)</t>
  </si>
  <si>
    <t>무개(KG)</t>
  </si>
  <si>
    <t>KG단가</t>
  </si>
  <si>
    <t>금액(KRW)</t>
  </si>
  <si>
    <t>2021  (VND)</t>
  </si>
  <si>
    <t>금액(VND)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</si>
</sst>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charset val="129"/>
      <scheme val="minor"/>
    </font>
    <font>
      <sz val="11"/>
      <name val="Times New Roman"/>
      <family val="1"/>
    </font>
    <font>
      <sz val="11"/>
      <name val="Calibri"/>
      <family val="2"/>
      <charset val="129"/>
      <scheme val="minor"/>
    </font>
    <font>
      <sz val="10"/>
      <color theme="1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2" fillId="0" borderId="0">
      <alignment vertical="center"/>
    </xf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1">
      <alignment vertical="center"/>
    </xf>
    <xf numFmtId="0" fontId="2" fillId="0" borderId="3" xfId="1" applyBorder="1">
      <alignment vertical="center"/>
    </xf>
    <xf numFmtId="0" fontId="2" fillId="0" borderId="4" xfId="1" applyBorder="1">
      <alignment vertical="center"/>
    </xf>
    <xf numFmtId="0" fontId="2" fillId="0" borderId="8" xfId="1" applyBorder="1">
      <alignment vertical="center"/>
    </xf>
    <xf numFmtId="0" fontId="2" fillId="0" borderId="0" xfId="1" applyBorder="1">
      <alignment vertical="center"/>
    </xf>
    <xf numFmtId="0" fontId="2" fillId="0" borderId="0" xfId="1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0" fontId="2" fillId="0" borderId="15" xfId="1" applyFont="1" applyBorder="1" applyAlignment="1">
      <alignment vertical="center"/>
    </xf>
    <xf numFmtId="0" fontId="1" fillId="0" borderId="16" xfId="1" applyFont="1" applyBorder="1" applyAlignment="1">
      <alignment horizontal="center" vertical="center"/>
    </xf>
    <xf numFmtId="0" fontId="1" fillId="0" borderId="17" xfId="1" applyFont="1" applyBorder="1" applyAlignment="1">
      <alignment horizontal="center" vertical="center"/>
    </xf>
    <xf numFmtId="0" fontId="1" fillId="0" borderId="18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41" fontId="5" fillId="3" borderId="21" xfId="2" applyFont="1" applyFill="1" applyBorder="1" applyAlignment="1">
      <alignment horizontal="right" vertical="center"/>
    </xf>
    <xf numFmtId="164" fontId="5" fillId="0" borderId="21" xfId="3" applyNumberFormat="1" applyFont="1" applyFill="1" applyBorder="1" applyAlignment="1">
      <alignment horizontal="right" vertical="center"/>
    </xf>
    <xf numFmtId="3" fontId="6" fillId="4" borderId="21" xfId="1" applyNumberFormat="1" applyFont="1" applyFill="1" applyBorder="1" applyAlignment="1">
      <alignment horizontal="right" vertical="center"/>
    </xf>
    <xf numFmtId="3" fontId="6" fillId="0" borderId="21" xfId="1" applyNumberFormat="1" applyFont="1" applyFill="1" applyBorder="1" applyAlignment="1">
      <alignment horizontal="right" vertical="center"/>
    </xf>
    <xf numFmtId="41" fontId="2" fillId="0" borderId="22" xfId="1" applyNumberFormat="1" applyFont="1" applyFill="1" applyBorder="1" applyAlignment="1">
      <alignment horizontal="center" vertical="center"/>
    </xf>
    <xf numFmtId="41" fontId="2" fillId="0" borderId="23" xfId="1" applyNumberFormat="1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25" xfId="1" applyFont="1" applyBorder="1" applyAlignment="1">
      <alignment horizontal="center" vertical="center"/>
    </xf>
    <xf numFmtId="41" fontId="5" fillId="0" borderId="25" xfId="2" applyFont="1" applyFill="1" applyBorder="1" applyAlignment="1">
      <alignment horizontal="right" vertical="center"/>
    </xf>
    <xf numFmtId="164" fontId="5" fillId="0" borderId="25" xfId="3" applyNumberFormat="1" applyFont="1" applyFill="1" applyBorder="1" applyAlignment="1">
      <alignment horizontal="right" vertical="center"/>
    </xf>
    <xf numFmtId="3" fontId="6" fillId="0" borderId="25" xfId="1" applyNumberFormat="1" applyFont="1" applyFill="1" applyBorder="1" applyAlignment="1">
      <alignment horizontal="right" vertical="center"/>
    </xf>
    <xf numFmtId="3" fontId="6" fillId="4" borderId="25" xfId="1" applyNumberFormat="1" applyFont="1" applyFill="1" applyBorder="1" applyAlignment="1">
      <alignment horizontal="right" vertical="center"/>
    </xf>
    <xf numFmtId="41" fontId="2" fillId="0" borderId="25" xfId="1" applyNumberFormat="1" applyFont="1" applyFill="1" applyBorder="1" applyAlignment="1">
      <alignment horizontal="center" vertical="center"/>
    </xf>
    <xf numFmtId="0" fontId="7" fillId="0" borderId="0" xfId="1" applyFont="1">
      <alignment vertical="center"/>
    </xf>
    <xf numFmtId="3" fontId="6" fillId="0" borderId="17" xfId="1" applyNumberFormat="1" applyFont="1" applyFill="1" applyBorder="1" applyAlignment="1">
      <alignment horizontal="right" vertical="center"/>
    </xf>
    <xf numFmtId="41" fontId="5" fillId="0" borderId="21" xfId="2" applyFont="1" applyFill="1" applyBorder="1" applyAlignment="1">
      <alignment horizontal="right" vertical="center"/>
    </xf>
    <xf numFmtId="0" fontId="2" fillId="0" borderId="26" xfId="1" applyFont="1" applyBorder="1">
      <alignment vertical="center"/>
    </xf>
    <xf numFmtId="9" fontId="0" fillId="0" borderId="26" xfId="4" applyFont="1" applyBorder="1" applyAlignment="1">
      <alignment vertical="center"/>
    </xf>
    <xf numFmtId="9" fontId="0" fillId="0" borderId="0" xfId="4" applyFont="1" applyAlignment="1">
      <alignment vertical="center"/>
    </xf>
    <xf numFmtId="164" fontId="0" fillId="0" borderId="0" xfId="3" applyNumberFormat="1" applyFont="1" applyAlignment="1">
      <alignment vertical="center"/>
    </xf>
    <xf numFmtId="0" fontId="3" fillId="0" borderId="2" xfId="1" applyFont="1" applyBorder="1" applyAlignment="1">
      <alignment vertical="center"/>
    </xf>
    <xf numFmtId="41" fontId="2" fillId="0" borderId="27" xfId="1" applyNumberFormat="1" applyFont="1" applyFill="1" applyBorder="1" applyAlignment="1">
      <alignment horizontal="center" vertical="center"/>
    </xf>
    <xf numFmtId="41" fontId="2" fillId="0" borderId="17" xfId="1" applyNumberFormat="1" applyFont="1" applyFill="1" applyBorder="1" applyAlignment="1">
      <alignment horizontal="center" vertical="center"/>
    </xf>
    <xf numFmtId="41" fontId="2" fillId="0" borderId="29" xfId="1" applyNumberFormat="1" applyFont="1" applyBorder="1" applyAlignment="1">
      <alignment horizontal="center" vertical="center"/>
    </xf>
    <xf numFmtId="41" fontId="2" fillId="0" borderId="30" xfId="1" applyNumberFormat="1" applyFont="1" applyBorder="1" applyAlignment="1">
      <alignment horizontal="center" vertical="center"/>
    </xf>
    <xf numFmtId="41" fontId="2" fillId="0" borderId="28" xfId="1" applyNumberFormat="1" applyFont="1" applyBorder="1" applyAlignment="1">
      <alignment horizontal="center" vertical="center"/>
    </xf>
    <xf numFmtId="0" fontId="2" fillId="2" borderId="20" xfId="1" applyFont="1" applyFill="1" applyBorder="1" applyAlignment="1">
      <alignment horizontal="center" vertical="center"/>
    </xf>
    <xf numFmtId="0" fontId="2" fillId="2" borderId="24" xfId="1" applyFont="1" applyFill="1" applyBorder="1" applyAlignment="1">
      <alignment horizontal="center" vertical="center"/>
    </xf>
    <xf numFmtId="0" fontId="2" fillId="2" borderId="16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9" xfId="1" applyBorder="1" applyAlignment="1">
      <alignment horizontal="center" vertical="center" wrapText="1"/>
    </xf>
    <xf numFmtId="0" fontId="2" fillId="0" borderId="10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2" fillId="0" borderId="12" xfId="1" applyBorder="1" applyAlignment="1">
      <alignment horizontal="center" vertical="center"/>
    </xf>
  </cellXfs>
  <cellStyles count="5">
    <cellStyle name="Comma [0] 2" xfId="2"/>
    <cellStyle name="Comma 2" xfId="3"/>
    <cellStyle name="Normal" xfId="0" builtinId="0"/>
    <cellStyle name="Normal 2" xfId="1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352922151614538E-2"/>
          <c:y val="0.14441958278010444"/>
          <c:w val="0.78576554032501467"/>
          <c:h val="0.647744448944067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종합자료!$C$26</c:f>
              <c:strCache>
                <c:ptCount val="1"/>
                <c:pt idx="0">
                  <c:v>금액(VND)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종합자료!$D$25:$O$25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종합자료!$D$26:$O$26</c:f>
              <c:numCache>
                <c:formatCode>_(* #,##0_);_(* \(#,##0\);_(* "-"??_);_(@_)</c:formatCode>
                <c:ptCount val="1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D2-431C-A5FF-85F86F574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3783552"/>
        <c:axId val="723782464"/>
      </c:barChart>
      <c:lineChart>
        <c:grouping val="stacked"/>
        <c:varyColors val="0"/>
        <c:ser>
          <c:idx val="1"/>
          <c:order val="1"/>
          <c:tx>
            <c:strRef>
              <c:f>종합자료!$C$27</c:f>
              <c:strCache>
                <c:ptCount val="1"/>
                <c:pt idx="0">
                  <c:v>무개(KG)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종합자료!$D$25:$O$25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종합자료!$D$27:$O$27</c:f>
              <c:numCache>
                <c:formatCode>_(* #,##0_);_(* \(#,##0\);_(* "-"??_);_(@_)</c:formatCode>
                <c:ptCount val="12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5D2-431C-A5FF-85F86F574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3783008"/>
        <c:axId val="723781376"/>
      </c:lineChart>
      <c:catAx>
        <c:axId val="723783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782464"/>
        <c:crosses val="autoZero"/>
        <c:auto val="1"/>
        <c:lblAlgn val="ctr"/>
        <c:lblOffset val="100"/>
        <c:noMultiLvlLbl val="0"/>
      </c:catAx>
      <c:valAx>
        <c:axId val="72378246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783552"/>
        <c:crosses val="autoZero"/>
        <c:crossBetween val="between"/>
      </c:valAx>
      <c:valAx>
        <c:axId val="723781376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783008"/>
        <c:crosses val="max"/>
        <c:crossBetween val="between"/>
      </c:valAx>
      <c:catAx>
        <c:axId val="723783008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781376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548959990383534"/>
          <c:y val="0.33933658471305583"/>
          <c:w val="0.11757153913124374"/>
          <c:h val="0.352026852594853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9447848481710106E-3"/>
          <c:y val="0.17419226324508683"/>
          <c:w val="0.84514977881390141"/>
          <c:h val="0.62624764989482695"/>
        </c:manualLayout>
      </c:layout>
      <c:barChart>
        <c:barDir val="col"/>
        <c:grouping val="clustered"/>
        <c:varyColors val="0"/>
        <c:ser>
          <c:idx val="4"/>
          <c:order val="0"/>
          <c:tx>
            <c:strRef>
              <c:f>종합자료!$B$30</c:f>
              <c:strCache>
                <c:ptCount val="1"/>
                <c:pt idx="0">
                  <c:v>2021  (VND)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종합자료!$C$25:$O$25</c:f>
              <c:strCache>
                <c:ptCount val="13"/>
                <c:pt idx="0">
                  <c:v>구분</c:v>
                </c:pt>
                <c:pt idx="1">
                  <c:v>1월</c:v>
                </c:pt>
                <c:pt idx="2">
                  <c:v>2월</c:v>
                </c:pt>
                <c:pt idx="3">
                  <c:v>3월</c:v>
                </c:pt>
                <c:pt idx="4">
                  <c:v>4월</c:v>
                </c:pt>
                <c:pt idx="5">
                  <c:v>5월</c:v>
                </c:pt>
                <c:pt idx="6">
                  <c:v>6월</c:v>
                </c:pt>
                <c:pt idx="7">
                  <c:v>7월</c:v>
                </c:pt>
                <c:pt idx="8">
                  <c:v>8월</c:v>
                </c:pt>
                <c:pt idx="9">
                  <c:v>9월</c:v>
                </c:pt>
                <c:pt idx="10">
                  <c:v>10월</c:v>
                </c:pt>
                <c:pt idx="11">
                  <c:v>11월</c:v>
                </c:pt>
                <c:pt idx="12">
                  <c:v>12월</c:v>
                </c:pt>
              </c:strCache>
            </c:strRef>
          </c:cat>
          <c:val>
            <c:numRef>
              <c:f>종합자료!$C$30:$O$30</c:f>
              <c:numCache>
                <c:formatCode>_(* #,##0_);_(* \(#,##0\);_(* "-"_);_(@_)</c:formatCode>
                <c:ptCount val="13"/>
                <c:pt idx="0" formatCode="General">
                  <c:v>0</c:v>
                </c:pt>
                <c:pt idx="1">
                  <c:v>41211400</c:v>
                </c:pt>
                <c:pt idx="2" formatCode="_(* #,##0_);_(* \(#,##0\);_(* &quot;-&quot;??_);_(@_)">
                  <c:v>36684440</c:v>
                </c:pt>
                <c:pt idx="3" formatCode="#,##0">
                  <c:v>29481032</c:v>
                </c:pt>
                <c:pt idx="4" formatCode="#,##0">
                  <c:v>33192000</c:v>
                </c:pt>
                <c:pt idx="5" formatCode="#,##0">
                  <c:v>36766593.200000003</c:v>
                </c:pt>
                <c:pt idx="6" formatCode="#,##0">
                  <c:v>44380870.699999996</c:v>
                </c:pt>
                <c:pt idx="7" formatCode="#,##0">
                  <c:v>36766578</c:v>
                </c:pt>
                <c:pt idx="8" formatCode="#,##0">
                  <c:v>44706889</c:v>
                </c:pt>
                <c:pt idx="9" formatCode="#,##0">
                  <c:v>46658222</c:v>
                </c:pt>
                <c:pt idx="10" formatCode="#,##0">
                  <c:v>20945333</c:v>
                </c:pt>
                <c:pt idx="11" formatCode="#,##0">
                  <c:v>53440000</c:v>
                </c:pt>
                <c:pt idx="12" formatCode="#,##0">
                  <c:v>56850000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B15-4DCE-AB86-7CDF9C64721A}"/>
            </c:ext>
          </c:extLst>
        </c:ser>
        <c:ser>
          <c:idx val="0"/>
          <c:order val="1"/>
          <c:tx>
            <c:strRef>
              <c:f>종합자료!$B$26</c:f>
              <c:strCache>
                <c:ptCount val="1"/>
                <c:pt idx="0">
                  <c:v>2022  (VND)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cat>
            <c:strRef>
              <c:f>종합자료!$C$25:$O$25</c:f>
              <c:strCache>
                <c:ptCount val="13"/>
                <c:pt idx="0">
                  <c:v>구분</c:v>
                </c:pt>
                <c:pt idx="1">
                  <c:v>1월</c:v>
                </c:pt>
                <c:pt idx="2">
                  <c:v>2월</c:v>
                </c:pt>
                <c:pt idx="3">
                  <c:v>3월</c:v>
                </c:pt>
                <c:pt idx="4">
                  <c:v>4월</c:v>
                </c:pt>
                <c:pt idx="5">
                  <c:v>5월</c:v>
                </c:pt>
                <c:pt idx="6">
                  <c:v>6월</c:v>
                </c:pt>
                <c:pt idx="7">
                  <c:v>7월</c:v>
                </c:pt>
                <c:pt idx="8">
                  <c:v>8월</c:v>
                </c:pt>
                <c:pt idx="9">
                  <c:v>9월</c:v>
                </c:pt>
                <c:pt idx="10">
                  <c:v>10월</c:v>
                </c:pt>
                <c:pt idx="11">
                  <c:v>11월</c:v>
                </c:pt>
                <c:pt idx="12">
                  <c:v>12월</c:v>
                </c:pt>
              </c:strCache>
            </c:strRef>
          </c:cat>
          <c:val>
            <c:numRef>
              <c:f>종합자료!$C$26:$O$26</c:f>
              <c:numCache>
                <c:formatCode>_(* #,##0_);_(* \(#,##0\);_(* "-"_);_(@_)</c:formatCode>
                <c:ptCount val="13"/>
                <c:pt idx="0" formatCode="General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B15-4DCE-AB86-7CDF9C647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3785184"/>
        <c:axId val="723786816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1"/>
                <c:order val="2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종합자료!$C$27:$O$27</c15:sqref>
                        </c15:formulaRef>
                      </c:ext>
                    </c:extLst>
                    <c:strCache>
                      <c:ptCount val="13"/>
                      <c:pt idx="0">
                        <c:v>무개(KG)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2-4B15-4DCE-AB86-7CDF9C64721A}"/>
                  </c:ext>
                </c:extLst>
              </c15:ser>
            </c15:filteredBarSeries>
          </c:ext>
        </c:extLst>
      </c:barChart>
      <c:valAx>
        <c:axId val="723786816"/>
        <c:scaling>
          <c:orientation val="minMax"/>
        </c:scaling>
        <c:delete val="1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723785184"/>
        <c:crosses val="max"/>
        <c:crossBetween val="between"/>
      </c:valAx>
      <c:catAx>
        <c:axId val="723785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786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652505800235335"/>
          <c:y val="0.1973299884388596"/>
          <c:w val="0.12661873133930746"/>
          <c:h val="0.30848681096086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82876</xdr:colOff>
      <xdr:row>1</xdr:row>
      <xdr:rowOff>126480</xdr:rowOff>
    </xdr:from>
    <xdr:to>
      <xdr:col>16</xdr:col>
      <xdr:colOff>850673</xdr:colOff>
      <xdr:row>10</xdr:row>
      <xdr:rowOff>123264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xmlns="" id="{A2D0EFFF-F90C-479F-A926-99BB4095F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54429</xdr:colOff>
      <xdr:row>10</xdr:row>
      <xdr:rowOff>112058</xdr:rowOff>
    </xdr:from>
    <xdr:to>
      <xdr:col>16</xdr:col>
      <xdr:colOff>797201</xdr:colOff>
      <xdr:row>23</xdr:row>
      <xdr:rowOff>119742</xdr:rowOff>
    </xdr:to>
    <xdr:graphicFrame macro="">
      <xdr:nvGraphicFramePr>
        <xdr:cNvPr id="3" name="차트 6">
          <a:extLst>
            <a:ext uri="{FF2B5EF4-FFF2-40B4-BE49-F238E27FC236}">
              <a16:creationId xmlns:a16="http://schemas.microsoft.com/office/drawing/2014/main" xmlns="" id="{2A8FF149-9FA9-4711-9E96-630BCDD223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9"/>
  <sheetViews>
    <sheetView showGridLines="0" tabSelected="1" topLeftCell="B4" zoomScaleNormal="100" workbookViewId="0">
      <selection activeCell="D29" sqref="D29"/>
    </sheetView>
  </sheetViews>
  <sheetFormatPr defaultRowHeight="15"/>
  <cols>
    <col min="1" max="1" width="9.140625" style="1"/>
    <col min="2" max="2" width="10.7109375" style="1" customWidth="1"/>
    <col min="3" max="3" width="11.140625" style="1" customWidth="1"/>
    <col min="4" max="4" width="12.42578125" style="1" customWidth="1"/>
    <col min="5" max="17" width="13.140625" style="1" customWidth="1"/>
    <col min="18" max="16384" width="9.140625" style="1"/>
  </cols>
  <sheetData>
    <row r="1" spans="2:17" ht="40.5" customHeight="1" thickBot="1">
      <c r="B1" s="34"/>
      <c r="C1" s="43" t="s">
        <v>0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</row>
    <row r="2" spans="2:17" ht="37.5" customHeight="1">
      <c r="B2" s="44">
        <v>2022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7" t="s">
        <v>1</v>
      </c>
      <c r="Q2" s="48"/>
    </row>
    <row r="3" spans="2:17" ht="15" customHeight="1">
      <c r="B3" s="45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49" t="s">
        <v>2</v>
      </c>
      <c r="Q3" s="50"/>
    </row>
    <row r="4" spans="2:17" ht="15" customHeight="1">
      <c r="B4" s="45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1"/>
      <c r="Q4" s="50"/>
    </row>
    <row r="5" spans="2:17" ht="15" customHeight="1">
      <c r="B5" s="45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1"/>
      <c r="Q5" s="50"/>
    </row>
    <row r="6" spans="2:17" ht="15" customHeight="1">
      <c r="B6" s="45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1"/>
      <c r="Q6" s="50"/>
    </row>
    <row r="7" spans="2:17" ht="15" customHeight="1">
      <c r="B7" s="45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1"/>
      <c r="Q7" s="50"/>
    </row>
    <row r="8" spans="2:17" ht="15" customHeight="1">
      <c r="B8" s="45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2"/>
      <c r="Q8" s="53"/>
    </row>
    <row r="9" spans="2:17" ht="15" customHeight="1">
      <c r="B9" s="45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7"/>
    </row>
    <row r="10" spans="2:17" ht="15" customHeight="1">
      <c r="B10" s="45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7"/>
    </row>
    <row r="11" spans="2:17" ht="15" customHeight="1">
      <c r="B11" s="45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7"/>
    </row>
    <row r="12" spans="2:17" ht="15" customHeight="1">
      <c r="B12" s="45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7"/>
    </row>
    <row r="13" spans="2:17" ht="15" customHeight="1">
      <c r="B13" s="45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7"/>
    </row>
    <row r="14" spans="2:17" ht="15" customHeight="1">
      <c r="B14" s="45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7"/>
    </row>
    <row r="15" spans="2:17" ht="15" customHeight="1">
      <c r="B15" s="45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7"/>
    </row>
    <row r="16" spans="2:17" ht="15" customHeight="1">
      <c r="B16" s="45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7"/>
    </row>
    <row r="17" spans="2:23" ht="15" customHeight="1">
      <c r="B17" s="45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7"/>
    </row>
    <row r="18" spans="2:23" ht="15" customHeight="1">
      <c r="B18" s="45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7"/>
    </row>
    <row r="19" spans="2:23" ht="15" customHeight="1">
      <c r="B19" s="45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7"/>
    </row>
    <row r="20" spans="2:23" ht="15" customHeight="1">
      <c r="B20" s="45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7"/>
    </row>
    <row r="21" spans="2:23" ht="15" customHeight="1">
      <c r="B21" s="45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7"/>
    </row>
    <row r="22" spans="2:23" ht="15" customHeight="1">
      <c r="B22" s="45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7"/>
    </row>
    <row r="23" spans="2:23" ht="15" customHeight="1">
      <c r="B23" s="45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7"/>
    </row>
    <row r="24" spans="2:23" ht="15.75" customHeight="1" thickBot="1">
      <c r="B24" s="46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7"/>
    </row>
    <row r="25" spans="2:23" ht="21" customHeight="1" thickBot="1">
      <c r="B25" s="8"/>
      <c r="C25" s="9" t="s">
        <v>3</v>
      </c>
      <c r="D25" s="10" t="s">
        <v>4</v>
      </c>
      <c r="E25" s="10" t="s">
        <v>5</v>
      </c>
      <c r="F25" s="10" t="s">
        <v>6</v>
      </c>
      <c r="G25" s="10" t="s">
        <v>7</v>
      </c>
      <c r="H25" s="10" t="s">
        <v>8</v>
      </c>
      <c r="I25" s="10" t="s">
        <v>9</v>
      </c>
      <c r="J25" s="10" t="s">
        <v>10</v>
      </c>
      <c r="K25" s="10" t="s">
        <v>11</v>
      </c>
      <c r="L25" s="10" t="s">
        <v>12</v>
      </c>
      <c r="M25" s="10" t="s">
        <v>13</v>
      </c>
      <c r="N25" s="10" t="s">
        <v>14</v>
      </c>
      <c r="O25" s="10" t="s">
        <v>15</v>
      </c>
      <c r="P25" s="11" t="s">
        <v>16</v>
      </c>
      <c r="Q25" s="12" t="s">
        <v>17</v>
      </c>
    </row>
    <row r="26" spans="2:23" s="20" customFormat="1" ht="21" customHeight="1">
      <c r="B26" s="40" t="s">
        <v>18</v>
      </c>
      <c r="C26" s="13" t="s">
        <v>19</v>
      </c>
      <c r="D26" s="14"/>
      <c r="E26" s="15"/>
      <c r="F26" s="16"/>
      <c r="G26" s="17"/>
      <c r="H26" s="17"/>
      <c r="I26" s="17"/>
      <c r="J26" s="16"/>
      <c r="K26" s="17"/>
      <c r="L26" s="17"/>
      <c r="M26" s="17"/>
      <c r="N26" s="16"/>
      <c r="O26" s="17"/>
      <c r="P26" s="18">
        <f>SUM(D26:O26)</f>
        <v>0</v>
      </c>
      <c r="Q26" s="19" t="e">
        <f>AVERAGE(D26:O26)</f>
        <v>#DIV/0!</v>
      </c>
    </row>
    <row r="27" spans="2:23" ht="21" customHeight="1">
      <c r="B27" s="41"/>
      <c r="C27" s="21" t="s">
        <v>20</v>
      </c>
      <c r="D27" s="22"/>
      <c r="E27" s="23"/>
      <c r="F27" s="24"/>
      <c r="G27" s="24"/>
      <c r="H27" s="24"/>
      <c r="I27" s="24"/>
      <c r="J27" s="25"/>
      <c r="K27" s="25"/>
      <c r="L27" s="25"/>
      <c r="M27" s="24"/>
      <c r="N27" s="25"/>
      <c r="O27" s="24"/>
      <c r="P27" s="36">
        <f t="shared" ref="P27:P29" si="0">SUM(D27:O27)</f>
        <v>0</v>
      </c>
      <c r="Q27" s="38" t="e">
        <f t="shared" ref="Q27:Q29" si="1">AVERAGE(D27:O27)</f>
        <v>#DIV/0!</v>
      </c>
      <c r="W27" s="27"/>
    </row>
    <row r="28" spans="2:23" s="20" customFormat="1" ht="21" customHeight="1">
      <c r="B28" s="41"/>
      <c r="C28" s="21" t="s">
        <v>21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6">
        <f t="shared" si="0"/>
        <v>0</v>
      </c>
      <c r="Q28" s="39" t="e">
        <f t="shared" si="1"/>
        <v>#DIV/0!</v>
      </c>
    </row>
    <row r="29" spans="2:23" s="20" customFormat="1" ht="21" customHeight="1" thickBot="1">
      <c r="B29" s="42"/>
      <c r="C29" s="10" t="s">
        <v>22</v>
      </c>
      <c r="D29" s="28">
        <f>D26/20</f>
        <v>0</v>
      </c>
      <c r="E29" s="28">
        <f>E26/20</f>
        <v>0</v>
      </c>
      <c r="F29" s="28">
        <f t="shared" ref="F29:O29" si="2">F26/20</f>
        <v>0</v>
      </c>
      <c r="G29" s="28">
        <f t="shared" si="2"/>
        <v>0</v>
      </c>
      <c r="H29" s="28">
        <f t="shared" si="2"/>
        <v>0</v>
      </c>
      <c r="I29" s="28">
        <f t="shared" si="2"/>
        <v>0</v>
      </c>
      <c r="J29" s="28">
        <f t="shared" si="2"/>
        <v>0</v>
      </c>
      <c r="K29" s="28">
        <f t="shared" si="2"/>
        <v>0</v>
      </c>
      <c r="L29" s="28">
        <f t="shared" si="2"/>
        <v>0</v>
      </c>
      <c r="M29" s="28">
        <f t="shared" si="2"/>
        <v>0</v>
      </c>
      <c r="N29" s="28">
        <f t="shared" si="2"/>
        <v>0</v>
      </c>
      <c r="O29" s="28">
        <f t="shared" si="2"/>
        <v>0</v>
      </c>
      <c r="P29" s="35">
        <f t="shared" si="0"/>
        <v>0</v>
      </c>
      <c r="Q29" s="37">
        <f t="shared" si="1"/>
        <v>0</v>
      </c>
    </row>
    <row r="30" spans="2:23" ht="21" customHeight="1">
      <c r="B30" s="40" t="s">
        <v>23</v>
      </c>
      <c r="C30" s="13" t="s">
        <v>24</v>
      </c>
      <c r="D30" s="29">
        <v>41211400</v>
      </c>
      <c r="E30" s="15">
        <v>36684440</v>
      </c>
      <c r="F30" s="16">
        <v>29481032</v>
      </c>
      <c r="G30" s="17">
        <v>33192000</v>
      </c>
      <c r="H30" s="17">
        <v>36766593.200000003</v>
      </c>
      <c r="I30" s="17">
        <v>44380870.699999996</v>
      </c>
      <c r="J30" s="16">
        <v>36766578</v>
      </c>
      <c r="K30" s="17">
        <v>44706889</v>
      </c>
      <c r="L30" s="17">
        <v>46658222</v>
      </c>
      <c r="M30" s="17">
        <v>20945333</v>
      </c>
      <c r="N30" s="16">
        <v>53440000</v>
      </c>
      <c r="O30" s="17">
        <v>56850000</v>
      </c>
      <c r="P30" s="18">
        <f>SUM(D30:O30)</f>
        <v>481083357.89999998</v>
      </c>
      <c r="Q30" s="19">
        <f>AVERAGE(D30:O30)</f>
        <v>40090279.824999996</v>
      </c>
    </row>
    <row r="31" spans="2:23" ht="21" customHeight="1">
      <c r="B31" s="41"/>
      <c r="C31" s="21" t="s">
        <v>20</v>
      </c>
      <c r="D31" s="22">
        <v>1564</v>
      </c>
      <c r="E31" s="23">
        <v>1501</v>
      </c>
      <c r="F31" s="24">
        <v>1288</v>
      </c>
      <c r="G31" s="24">
        <v>1383</v>
      </c>
      <c r="H31" s="24">
        <v>1388</v>
      </c>
      <c r="I31" s="24">
        <v>1637</v>
      </c>
      <c r="J31" s="25">
        <v>1721</v>
      </c>
      <c r="K31" s="25">
        <v>683</v>
      </c>
      <c r="L31" s="25">
        <v>1670</v>
      </c>
      <c r="M31" s="24">
        <v>1895</v>
      </c>
      <c r="N31" s="25">
        <v>1670</v>
      </c>
      <c r="O31" s="24">
        <v>1895</v>
      </c>
      <c r="P31" s="36">
        <f t="shared" ref="P31:P33" si="3">SUM(D31:O31)</f>
        <v>18295</v>
      </c>
      <c r="Q31" s="38">
        <f t="shared" ref="Q31:Q33" si="4">AVERAGE(D31:O31)</f>
        <v>1524.5833333333333</v>
      </c>
    </row>
    <row r="32" spans="2:23" ht="21" customHeight="1">
      <c r="B32" s="41"/>
      <c r="C32" s="21" t="s">
        <v>21</v>
      </c>
      <c r="D32" s="24">
        <v>26350</v>
      </c>
      <c r="E32" s="24">
        <v>24440</v>
      </c>
      <c r="F32" s="24">
        <v>22889</v>
      </c>
      <c r="G32" s="24">
        <v>24000</v>
      </c>
      <c r="H32" s="24">
        <v>26488.9</v>
      </c>
      <c r="I32" s="24">
        <v>27111.1</v>
      </c>
      <c r="J32" s="24">
        <v>27111.1</v>
      </c>
      <c r="K32" s="24">
        <v>30667</v>
      </c>
      <c r="L32" s="24">
        <v>32000</v>
      </c>
      <c r="M32" s="24">
        <v>30000</v>
      </c>
      <c r="N32" s="24">
        <v>32000</v>
      </c>
      <c r="O32" s="24">
        <v>30000</v>
      </c>
      <c r="P32" s="26">
        <f t="shared" si="3"/>
        <v>333057.09999999998</v>
      </c>
      <c r="Q32" s="39">
        <f t="shared" si="4"/>
        <v>27754.758333333331</v>
      </c>
    </row>
    <row r="33" spans="2:17" ht="21" customHeight="1">
      <c r="B33" s="42"/>
      <c r="C33" s="21" t="s">
        <v>22</v>
      </c>
      <c r="D33" s="24">
        <f>D30/20</f>
        <v>2060570</v>
      </c>
      <c r="E33" s="24">
        <f t="shared" ref="E33:O33" si="5">E30/20</f>
        <v>1834222</v>
      </c>
      <c r="F33" s="24">
        <f t="shared" si="5"/>
        <v>1474051.6</v>
      </c>
      <c r="G33" s="24">
        <f t="shared" si="5"/>
        <v>1659600</v>
      </c>
      <c r="H33" s="24">
        <f t="shared" si="5"/>
        <v>1838329.6600000001</v>
      </c>
      <c r="I33" s="24">
        <f t="shared" si="5"/>
        <v>2219043.5349999997</v>
      </c>
      <c r="J33" s="24">
        <f t="shared" si="5"/>
        <v>1838328.9</v>
      </c>
      <c r="K33" s="24">
        <f t="shared" si="5"/>
        <v>2235344.4500000002</v>
      </c>
      <c r="L33" s="24">
        <f t="shared" si="5"/>
        <v>2332911.1</v>
      </c>
      <c r="M33" s="24">
        <f t="shared" si="5"/>
        <v>1047266.65</v>
      </c>
      <c r="N33" s="24">
        <f t="shared" si="5"/>
        <v>2672000</v>
      </c>
      <c r="O33" s="24">
        <f t="shared" si="5"/>
        <v>2842500</v>
      </c>
      <c r="P33" s="26">
        <f t="shared" si="3"/>
        <v>24054167.895</v>
      </c>
      <c r="Q33" s="39">
        <f t="shared" si="4"/>
        <v>2004513.99125</v>
      </c>
    </row>
    <row r="34" spans="2:17" ht="21" customHeight="1">
      <c r="B34" s="30"/>
      <c r="C34" s="30"/>
      <c r="D34" s="31">
        <f>(D26-D30)/D30</f>
        <v>-1</v>
      </c>
      <c r="E34" s="31">
        <f t="shared" ref="E34:O34" si="6">(E26-E30)/E30</f>
        <v>-1</v>
      </c>
      <c r="F34" s="31">
        <f t="shared" si="6"/>
        <v>-1</v>
      </c>
      <c r="G34" s="31">
        <f t="shared" si="6"/>
        <v>-1</v>
      </c>
      <c r="H34" s="31">
        <f t="shared" si="6"/>
        <v>-1</v>
      </c>
      <c r="I34" s="31">
        <f t="shared" si="6"/>
        <v>-1</v>
      </c>
      <c r="J34" s="31">
        <f t="shared" si="6"/>
        <v>-1</v>
      </c>
      <c r="K34" s="31">
        <f t="shared" si="6"/>
        <v>-1</v>
      </c>
      <c r="L34" s="31">
        <f t="shared" si="6"/>
        <v>-1</v>
      </c>
      <c r="M34" s="31">
        <f t="shared" si="6"/>
        <v>-1</v>
      </c>
      <c r="N34" s="31">
        <f t="shared" si="6"/>
        <v>-1</v>
      </c>
      <c r="O34" s="31">
        <f t="shared" si="6"/>
        <v>-1</v>
      </c>
      <c r="P34" s="31"/>
      <c r="Q34" s="31"/>
    </row>
    <row r="35" spans="2:17">
      <c r="E35" s="32"/>
    </row>
    <row r="36" spans="2:17">
      <c r="E36" s="32"/>
      <c r="F36" s="33"/>
      <c r="G36" s="33"/>
      <c r="L36" s="33"/>
      <c r="M36" s="33"/>
    </row>
    <row r="37" spans="2:17">
      <c r="E37" s="32"/>
    </row>
    <row r="39" spans="2:17">
      <c r="E39" s="32"/>
    </row>
  </sheetData>
  <mergeCells count="6">
    <mergeCell ref="B30:B33"/>
    <mergeCell ref="C1:Q1"/>
    <mergeCell ref="B2:B24"/>
    <mergeCell ref="P2:Q2"/>
    <mergeCell ref="P3:Q8"/>
    <mergeCell ref="B26:B29"/>
  </mergeCells>
  <pageMargins left="0.7" right="0.7" top="0.75" bottom="0.75" header="0.3" footer="0.3"/>
  <pageSetup orientation="portrait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종합자료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2022-02-28T07:59:34Z</dcterms:created>
  <dcterms:modified xsi:type="dcterms:W3CDTF">2022-03-01T01:59:16Z</dcterms:modified>
</cp:coreProperties>
</file>