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330"/>
  <workbookPr defaultThemeVersion="124226"/>
  <mc:AlternateContent xmlns:mc="http://schemas.openxmlformats.org/markup-compatibility/2006">
    <mc:Choice Requires="x15">
      <x15ac:absPath xmlns:x15ac="http://schemas.microsoft.com/office/spreadsheetml/2010/11/ac" url="D:\1.tester\Bai lab\3.Kiểm thử nâng cao\asm3\"/>
    </mc:Choice>
  </mc:AlternateContent>
  <xr:revisionPtr revIDLastSave="0" documentId="13_ncr:1_{ECB769C1-E879-4FF7-B011-63E56329459C}" xr6:coauthVersionLast="47" xr6:coauthVersionMax="47" xr10:uidLastSave="{00000000-0000-0000-0000-000000000000}"/>
  <bookViews>
    <workbookView xWindow="-110" yWindow="-110" windowWidth="19420" windowHeight="10420" activeTab="2" xr2:uid="{00000000-000D-0000-FFFF-FFFF00000000}"/>
  </bookViews>
  <sheets>
    <sheet name="Cover" sheetId="1" r:id="rId1"/>
    <sheet name="Test Repost" sheetId="2" r:id="rId2"/>
    <sheet name="Test scenarios" sheetId="3" r:id="rId3"/>
    <sheet name="Ma trận" sheetId="4" r:id="rId4"/>
  </sheets>
  <calcPr calcId="18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J6" i="2" l="1"/>
  <c r="J5" i="2"/>
  <c r="J4" i="2"/>
  <c r="D4" i="2"/>
  <c r="A12" i="3" l="1"/>
  <c r="A13" i="3"/>
  <c r="A14" i="3"/>
  <c r="A15" i="3"/>
  <c r="A16" i="3"/>
  <c r="A17" i="3"/>
  <c r="A18" i="3"/>
  <c r="A19" i="3"/>
  <c r="A20" i="3"/>
  <c r="A21" i="3"/>
  <c r="A22" i="3"/>
  <c r="A23" i="3"/>
  <c r="A24" i="3"/>
  <c r="A25" i="3"/>
  <c r="A26" i="3"/>
  <c r="A27" i="3"/>
  <c r="A28" i="3"/>
  <c r="A29" i="3"/>
  <c r="A30" i="3"/>
  <c r="A31" i="3"/>
  <c r="A32" i="3"/>
  <c r="A33" i="3"/>
  <c r="A34" i="3"/>
  <c r="A35" i="3"/>
  <c r="A36" i="3"/>
  <c r="A37" i="3"/>
  <c r="A38" i="3"/>
  <c r="A39" i="3"/>
  <c r="A40" i="3"/>
  <c r="A41" i="3"/>
  <c r="A42" i="3"/>
  <c r="A43" i="3"/>
  <c r="A44" i="3"/>
  <c r="A45" i="3"/>
  <c r="A46" i="3"/>
  <c r="A47" i="3"/>
  <c r="A48" i="3"/>
  <c r="A49" i="3"/>
  <c r="A50" i="3"/>
  <c r="A51" i="3"/>
  <c r="A52" i="3"/>
  <c r="A53" i="3"/>
  <c r="A54" i="3"/>
  <c r="A55" i="3"/>
  <c r="A56" i="3"/>
  <c r="A57" i="3"/>
  <c r="A58" i="3"/>
  <c r="A59" i="3"/>
  <c r="A60" i="3"/>
  <c r="A61" i="3"/>
  <c r="A62" i="3"/>
  <c r="A63" i="3"/>
  <c r="A64" i="3"/>
  <c r="A65" i="3"/>
  <c r="A66" i="3"/>
  <c r="A67" i="3"/>
  <c r="A68" i="3"/>
  <c r="A69" i="3"/>
  <c r="A70" i="3"/>
  <c r="A71" i="3"/>
  <c r="A72" i="3"/>
  <c r="A73" i="3"/>
  <c r="A74" i="3"/>
  <c r="A75" i="3"/>
  <c r="A76" i="3"/>
  <c r="A77" i="3"/>
  <c r="A78" i="3"/>
  <c r="A79" i="3"/>
  <c r="A80" i="3"/>
  <c r="A81" i="3"/>
  <c r="A82" i="3"/>
  <c r="H82" i="3"/>
  <c r="H81" i="3"/>
  <c r="H14" i="3"/>
  <c r="H13" i="3"/>
  <c r="H30" i="3"/>
  <c r="H29" i="3"/>
  <c r="H28" i="3"/>
  <c r="H25" i="3"/>
  <c r="H24" i="3"/>
  <c r="H27" i="3"/>
  <c r="H26" i="3"/>
  <c r="H23" i="3"/>
  <c r="H80" i="3"/>
  <c r="H79" i="3"/>
  <c r="H78" i="3"/>
  <c r="H77" i="3"/>
  <c r="H76" i="3"/>
  <c r="H75" i="3"/>
  <c r="H74" i="3"/>
  <c r="H72" i="3"/>
  <c r="H70" i="3"/>
  <c r="H69" i="3"/>
  <c r="H68" i="3"/>
  <c r="H66" i="3"/>
  <c r="H64" i="3"/>
  <c r="H63" i="3"/>
  <c r="H61" i="3"/>
  <c r="H60" i="3"/>
  <c r="H59" i="3"/>
  <c r="H58" i="3"/>
  <c r="H56" i="3"/>
  <c r="H55" i="3"/>
  <c r="H54" i="3"/>
  <c r="H52" i="3"/>
  <c r="H47" i="3"/>
  <c r="H46" i="3"/>
  <c r="H45" i="3"/>
  <c r="H44" i="3"/>
  <c r="H43" i="3"/>
  <c r="H42" i="3"/>
  <c r="H40" i="3"/>
  <c r="H39" i="3"/>
  <c r="H38" i="3"/>
  <c r="H37" i="3"/>
  <c r="H36" i="3"/>
  <c r="H35" i="3"/>
  <c r="H34" i="3"/>
  <c r="H33" i="3"/>
  <c r="H32" i="3"/>
  <c r="H22" i="3"/>
  <c r="H21" i="3"/>
  <c r="H20" i="3"/>
  <c r="H19" i="3"/>
  <c r="H18" i="3"/>
  <c r="H17" i="3"/>
  <c r="H16" i="3"/>
  <c r="H15" i="3"/>
  <c r="H12" i="3"/>
  <c r="H11" i="3"/>
  <c r="A83" i="3" l="1"/>
  <c r="A84" i="3"/>
  <c r="A85" i="3"/>
  <c r="A86" i="3"/>
  <c r="A87" i="3"/>
  <c r="A88" i="3"/>
  <c r="A11" i="3"/>
  <c r="A10" i="3"/>
  <c r="B5" i="3" l="1"/>
  <c r="C5" i="3"/>
  <c r="D5" i="3"/>
  <c r="A5" i="3"/>
  <c r="D13" i="2"/>
  <c r="D14" i="2"/>
  <c r="D15" i="2"/>
  <c r="D16" i="2"/>
  <c r="D17" i="2"/>
  <c r="D18" i="2"/>
  <c r="D5" i="2"/>
  <c r="D6" i="2"/>
  <c r="J12" i="2" l="1"/>
  <c r="A5" i="4"/>
  <c r="H12" i="2"/>
  <c r="B2" i="4"/>
  <c r="B3" i="4"/>
  <c r="B5" i="4"/>
  <c r="D5" i="4"/>
  <c r="C5" i="4"/>
  <c r="I12" i="2"/>
  <c r="E5" i="3" l="1"/>
  <c r="B6" i="3" s="1"/>
  <c r="E5" i="4"/>
  <c r="G12" i="2"/>
  <c r="B6" i="4" l="1"/>
  <c r="E6" i="4"/>
  <c r="H19" i="2"/>
  <c r="I19" i="2"/>
  <c r="G19" i="2"/>
  <c r="C6" i="3"/>
  <c r="D6" i="3"/>
  <c r="A6" i="3"/>
  <c r="A6" i="4"/>
  <c r="D6" i="4"/>
  <c r="C6" i="4"/>
  <c r="E6" i="3" l="1"/>
  <c r="I22" i="2"/>
  <c r="K17" i="2"/>
  <c r="K16" i="2"/>
  <c r="K14" i="2"/>
  <c r="K12" i="2"/>
  <c r="K15" i="2"/>
  <c r="K13" i="2"/>
  <c r="K18" i="2"/>
  <c r="J19" i="2" l="1"/>
  <c r="K19" i="2" s="1"/>
  <c r="I21"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author>
  </authors>
  <commentList>
    <comment ref="I8" authorId="0" shapeId="0" xr:uid="{9F42AC51-D74F-4885-9656-7E8124DD1C72}">
      <text>
        <r>
          <rPr>
            <b/>
            <sz val="9"/>
            <color indexed="81"/>
            <rFont val="Tahoma"/>
            <family val="2"/>
          </rPr>
          <t xml:space="preserve">My PC:
</t>
        </r>
        <r>
          <rPr>
            <sz val="9"/>
            <color indexed="81"/>
            <rFont val="Tahoma"/>
            <family val="2"/>
          </rPr>
          <t xml:space="preserve">Định dạng dd/mm/yyy
</t>
        </r>
      </text>
    </comment>
  </commentList>
</comments>
</file>

<file path=xl/sharedStrings.xml><?xml version="1.0" encoding="utf-8"?>
<sst xmlns="http://schemas.openxmlformats.org/spreadsheetml/2006/main" count="484" uniqueCount="269">
  <si>
    <t>TEST CASE</t>
  </si>
  <si>
    <t>Project name</t>
  </si>
  <si>
    <t>Project code</t>
  </si>
  <si>
    <t>Documentcode</t>
  </si>
  <si>
    <t>Creator</t>
  </si>
  <si>
    <t>Reviewer/Approver</t>
  </si>
  <si>
    <t>Issuedate</t>
  </si>
  <si>
    <t>Version</t>
  </si>
  <si>
    <t>Record of change</t>
  </si>
  <si>
    <t>Change date</t>
  </si>
  <si>
    <t>Change Item</t>
  </si>
  <si>
    <t>Change descriptoin</t>
  </si>
  <si>
    <t>Idname</t>
  </si>
  <si>
    <t>Note</t>
  </si>
  <si>
    <t>Document code</t>
  </si>
  <si>
    <t>Notes</t>
  </si>
  <si>
    <t>Issue date</t>
  </si>
  <si>
    <t>TEST REPORT</t>
  </si>
  <si>
    <t>No</t>
  </si>
  <si>
    <t>test Items</t>
  </si>
  <si>
    <t>Pass</t>
  </si>
  <si>
    <t>Fail</t>
  </si>
  <si>
    <t>NT</t>
  </si>
  <si>
    <t>N/A</t>
  </si>
  <si>
    <t>Number of test cases</t>
  </si>
  <si>
    <t>Test coverage</t>
  </si>
  <si>
    <t>Test successful coverage</t>
  </si>
  <si>
    <t>Item test</t>
  </si>
  <si>
    <t>Test requirement</t>
  </si>
  <si>
    <t xml:space="preserve">Tester </t>
  </si>
  <si>
    <t>pass</t>
  </si>
  <si>
    <t>Điền công thứ tính phần trăm và định dạng tương ứng cho từng kết quả Pass, Fail, NT, NA</t>
  </si>
  <si>
    <t>Software testing</t>
  </si>
  <si>
    <t>Ensure that all features listed below work properly without any errors when using the below browsers</t>
  </si>
  <si>
    <t>ID</t>
  </si>
  <si>
    <t>Test case Description</t>
  </si>
  <si>
    <t>Pre-condition</t>
  </si>
  <si>
    <t>Test Case Procedure</t>
  </si>
  <si>
    <t>Expected Output</t>
  </si>
  <si>
    <t>Result</t>
  </si>
  <si>
    <t>Test date</t>
  </si>
  <si>
    <t>Tester</t>
  </si>
  <si>
    <t>Module</t>
  </si>
  <si>
    <t>Test</t>
  </si>
  <si>
    <t>Untested</t>
  </si>
  <si>
    <t>Fuction List</t>
  </si>
  <si>
    <t>Manager</t>
  </si>
  <si>
    <t>Director</t>
  </si>
  <si>
    <t>Employee</t>
  </si>
  <si>
    <t>Internship</t>
  </si>
  <si>
    <t>Admin</t>
  </si>
  <si>
    <t>Common Role</t>
  </si>
  <si>
    <t>Y*</t>
  </si>
  <si>
    <t>N</t>
  </si>
  <si>
    <t>Others</t>
  </si>
  <si>
    <t xml:space="preserve"> </t>
  </si>
  <si>
    <t>Nguyễn Thị Thanh Dang</t>
  </si>
  <si>
    <t>test matrix</t>
  </si>
  <si>
    <t>Sub total</t>
  </si>
  <si>
    <t>1.2.</t>
  </si>
  <si>
    <t>1.1.</t>
  </si>
  <si>
    <t>Function</t>
  </si>
  <si>
    <t>Khách có thông tin</t>
  </si>
  <si>
    <t>Kiểm tra user đăng kí ứng viên</t>
  </si>
  <si>
    <t>1. Tại mục đăng kí ứng viên nhập các thông tin gồm: Họ tên, số điện thoại, email, ngày sinh, kỹ năng, ngoại ngữ, kinh nghiệm, giới thiệu bản thân, học vấn, giới tính (Trong đó các thông tin cơ bản bắt buộc là : Họ tên, số điện thoại, email, ngày sinh, giới tính)
2. Nhấn vào nút đăng kí</t>
  </si>
  <si>
    <t>1. Các thông tin được hiển thị đầy đủ
2. Đăng kí thành công và có thông báo “Đăng kí thành công”</t>
  </si>
  <si>
    <t>Kiểm tra hệ thống chuyển về trang đăng nhập nếu đăng kí thành công</t>
  </si>
  <si>
    <t>1. Tại mục đăng kí ứng viên nhập đầy đủ các thông tin và nhấn nút đăng kí</t>
  </si>
  <si>
    <t>1. Đăng kí thành công và có thông báo “Đăng kí thành công” sau đó hệ thống chuyển về trang đăng nhập nếu đăng kí thành công</t>
  </si>
  <si>
    <t>Kiểm tra user truy cập vào trang đăng nhập, đăng kí thành công</t>
  </si>
  <si>
    <t>1. Hệ thống chuyển sang trang đăng nhập và đăng kí</t>
  </si>
  <si>
    <t>1. user truy cập vào đường link cần kiểm, sau đó nhấn vào biểu tượng chứa ảnh đại diện góc trái bên trên màn hình</t>
  </si>
  <si>
    <t>1. user nhấn chọn mục đăng kí dành cho ứng viên</t>
  </si>
  <si>
    <t>Kiểm tra user đăng ký thất bại khi nhập
 thiếu 1 trong các trường bắt buộc sau: Họ tên, số điện thoại, email, ngày sinh, giới tính</t>
  </si>
  <si>
    <t>1. Tại mục đăng kí ứng viên nhập  thiếu 1 trong các trường bắt buộc sau: Họ tên, số điện thoại, email, ngày sinh, giới tính và nhấn nút đăng kí</t>
  </si>
  <si>
    <t>Kiểm tra user đăng kí thất bại với một tài khoản đã tồn tại trong hệ thống.</t>
  </si>
  <si>
    <t>1. Đăng kí thất bại và hiển thị thông báo “Tài khoản đã tồn 
tại”</t>
  </si>
  <si>
    <t>1. Tại mục đăng kí ứng viên nhập đầy đủ các thông tin với một tài khoản đã tồn tại trong hệ thống và nhấn nút đăng kí</t>
  </si>
  <si>
    <t>Kiểm tra user đăng kí thất bại với email hoặc số điện thoại không đúng định dạng</t>
  </si>
  <si>
    <t>Kiểm tra user đăng kí thất bại với email
hoặc số điện thoại đã được tài khoản khác sử dụng</t>
  </si>
  <si>
    <t>1. Đăng kí thất bại và hiển thị thông báo “Email hoặc số điện thoại đã tồn tại trên hệ thống”</t>
  </si>
  <si>
    <t>Kiểm tra user đăng kí ứng viên thành 
công với đầy đủ thông tin đúng yêu cầu</t>
  </si>
  <si>
    <t>Kiểm tra user đăng kí thất bại với password &lt; 8 kí tự</t>
  </si>
  <si>
    <t>1. Đăng kí thất bại và hiển thị thông báo “Mật khẩu không hợp lệ, mật khẩu phải tối thiểu 8 kí tự, bao gồm chữ hoa, thường, số và kí tự đặc biệt”</t>
  </si>
  <si>
    <t>Kiểm tra user đăng kí thất bại với password &gt;= 8 kí tự và thiếu 1 số các yêu cầu như chữ in hoa, in thường, số hoặc kí tự đặc biệt</t>
  </si>
  <si>
    <t>Kiểm tra user đăng kí nhà tuyển dụng</t>
  </si>
  <si>
    <t>kiểm tra user chọn mục đăng kí dành 
cho nhà tuyển dụng để chuyển sang trang đăng kí dành cho nhà tuyển dụng</t>
  </si>
  <si>
    <t>1. Hệ thống chuyển sang trang đăng kí dành cho nhà tuyển dụng</t>
  </si>
  <si>
    <t>1. user nhấn chọn mục đăng kí dành cho nhà tuyển dụng</t>
  </si>
  <si>
    <t>Kiểm tra user đăng kí nhà tuyển dụng thành công với đầy đủ thông tin đúng yêu cầu</t>
  </si>
  <si>
    <t>1. Tại mục đăng kí ứng viên nhập các thông tin gồm: Tên công ty, email, địa chỉ, website công ty,  số điện thoại, lĩnh vực hoạt động, quốc gia. Trong đó các thông tin cơ bản bắt buộc là : Tên công ty, số điện thoại, email
2. Nhấn vào nút đăng kí</t>
  </si>
  <si>
    <t>1. Tại mục đăng kí nhà tuyển dụng nhập đầy đủ các thông tin và nhấn nút đăng kí</t>
  </si>
  <si>
    <t>Kiểm tra user đăng ký nhà tuyển dụng thất bại khi nhập thiếu 1 trong các trường bắt buộc sau: Tên công ty, số điện thoại, email</t>
  </si>
  <si>
    <t>Kiểm tra hệ thống chuyển về trang đăng nhập nếu đăng kí nhà tuyển dụng thành công</t>
  </si>
  <si>
    <t>1. Tại mục đăng kí nhà tuyển dụng nhập thiếu 1 trong các trường bắt buộc sau: Tên công ty, số điện thoại, email và nhấn nút đăng kí</t>
  </si>
  <si>
    <t>Kiểm tra user đăng kí nhà tuyển dụng thất bại với một tài khoản đã tồn tại trong hệ thống.</t>
  </si>
  <si>
    <t>1. Tại mục đăng kí nhà tuyển dụng nhập đầy đủ các thông tin với một tài khoản đã tồn tại trong hệ thống và nhấn nút đăng kí</t>
  </si>
  <si>
    <t>Kiểm tra user đăng kí nhà tuyển dụng thất bại với email hoặc số điện thoại đã được tài khoản khác sử dụng</t>
  </si>
  <si>
    <t>1. Tại mục đăng kí ứng viên nhập đầy đủ các thông tin với email hoặc số điện thoại đã được tài khoản khác sử dụng</t>
  </si>
  <si>
    <t>Kiểm tra user đăng kí nhà tuyển dụng thất bại với email hoặc số điện thoại không đúng định dạng</t>
  </si>
  <si>
    <t>1. Tại mục đăng kí nhà tuyển dụng nhập đầy đủ các thông tin với email hoặc số điện thoại đã được tài khoản khác sử dụng và nhấn nút đăng kí</t>
  </si>
  <si>
    <t>1. Tại mục đăng kí nhà tuyển dụng nhập đầy đủ các thông tin với email hoặc số điện thoại không đúng định dạng và nhấn nút đăng kí</t>
  </si>
  <si>
    <t>1. Tại mục đăng kí ứng viên nhập đầy đủ các thông tin với email hoặc số điện thoại không đúng định dạng và nhấn nút đăng kí</t>
  </si>
  <si>
    <t>Kiểm tra user đăng kí nhà tuyển dụng thất bại với password &lt; 8 kí tự</t>
  </si>
  <si>
    <t>1. Tại trường nhập mật khẩu, user nhập password &lt; 8 kí tự</t>
  </si>
  <si>
    <t>1. Tại trường nhập mật khẩu, user nhập password  &gt;= 8 kí tự và thiếu 1 số các yêu cầu như chữ in hoa, in thường, số hoặc kí tự đặc biệt</t>
  </si>
  <si>
    <t>Kiểm tra khi user đăng nhập</t>
  </si>
  <si>
    <t>user đã đăng ký tài khoản</t>
  </si>
  <si>
    <t>Kiểm tra user đăng nhập thành công với username và password hợp lệ</t>
  </si>
  <si>
    <t>1. Tại màn hình đăng nhập, user nhập username hợp lệ và password &gt;=8 kí tự bao gồm chữ hoa, thường, số và kí tự đặc biệt vào mục ứng viên hoặc mục nhà tuyển dụng và sau đó nhấn nút đăng nhập
2. Chọn ok</t>
  </si>
  <si>
    <t>1. Hiện  popup thông báo đăng nhập thành công với nút "ok"
2. chuyển đến trang danh sách việc làm</t>
  </si>
  <si>
    <t>Kiểm tra user đăng nhập thất bại với username or password để trống</t>
  </si>
  <si>
    <t>1. Đăng nhập thất bại và hiển thị thông báo : “Tài khoản hoặc mật khẩu không hợp lệ”</t>
  </si>
  <si>
    <t>1. Tại màn hình đăng nhập của ứng viên hoặc nhà tuyển dụng, user để trống username or password và sau đó nhấn nút đăng nhập</t>
  </si>
  <si>
    <t>1. Đăng nhập thất bại và hiển thị thông báo : “Tài khoản không tồn tại”</t>
  </si>
  <si>
    <t>Kiểm tra user đăng nhập thất bại với một tài khoản không hợp lệ</t>
  </si>
  <si>
    <t>1. Tại màn hình đăng nhập của ứng viên hoặc nhà tuyển dụng, user nhập username và password không hợp lệ sau đó nhấn nút đăng nhập</t>
  </si>
  <si>
    <t>Kiểm tra user đăng nhập thất bại với password &lt; 8 kí tự</t>
  </si>
  <si>
    <t>1. Tại màn hình đăng nhập của ứng viên hoặc nhà tuyển dụng, user nhập username hợp lệ và password &lt; 8 kí tự và sau đó nhấn nút đăng nhập</t>
  </si>
  <si>
    <t>1. Đăng nhập không thành công và hiển thị thông báo : “Mật khẩu không hợp lệ, mật khẩu phải tối thiểu 8 kí tự, bao gồm chữ hoa, thường, số và kí tự đặc biệt”</t>
  </si>
  <si>
    <t>kiểm tra user đăng nhập thất bại với password &gt;= 8 kí tự nhưng thiếu chữ in hoa, in thường, số hoặc kí tự đặc biệt</t>
  </si>
  <si>
    <t>1. Tại màn hình đăng nhập của ứng viên hoặc nhà tuyển dụng, user nhập username hợp lệ và password &gt;= 8 kí tự nhưng thiếu chữ in hoa, in thường, số hoặc kí tự đặc biệt và sau đó nhấn nút đăng nhập</t>
  </si>
  <si>
    <t>kiểm tra user đăng nhập thất bại với password bị nhập sai</t>
  </si>
  <si>
    <t>1. Tại màn hình đăng nhập, user nhập username hợp lệ và password sai</t>
  </si>
  <si>
    <t>1. Đăng nhập không thành công và hiển thị thông báo : "Bạn đã nhập sai mật khẩu"</t>
  </si>
  <si>
    <t>Kiểm tra user đăng xuất tài khoản thành công</t>
  </si>
  <si>
    <t>Kiểm tra khi nhà tuyển dụng đăng bài 
tìm ứng viên</t>
  </si>
  <si>
    <t>Kiểm tra nhà tuyển dụng lựa chọn “Tạo thông tin tuyển dụng” thành công</t>
  </si>
  <si>
    <t xml:space="preserve">1. Hệ thống hiển thị bảng để nhập thông tin bài đăng
Bài đăng bao gồm các thông tin sau: ( Tên công việc, mô tả công việc, yêu cầu, học vấn, kinh nghiệm, mức lương, địa chỉ, trình độ)
 Các thông tin bắt buộc bao gồm (tên công việc, mô tả công việc, yêu cầu, mức lương, địa chỉ)
 Mức lương : kiểu dữ liệu số
</t>
  </si>
  <si>
    <t>Nhà tuyển dụng đã đăng nhập vào hệ thống</t>
  </si>
  <si>
    <t>Kiểm tra nhà tuyển dụng tạo thông tin tuyển dụng thành công</t>
  </si>
  <si>
    <t>1. Tạo thành công và hiển thị thông báo “Tạo công việc 
thành công”, hệ thống chuyển về trang chủ, hiển thị tin lên 
đầu danh sách là tin mới nhất</t>
  </si>
  <si>
    <t>Kiểm tra nhà tuyển dụng tạo thông tin tuyển dụng thất bại khi nhập thiếu or sai thông tin bắt buộc</t>
  </si>
  <si>
    <t>1. Tạo thất bại và hiển thị thông báo “Có thể bạn nhập chưa đầy đủ hoặc sai thông tin”</t>
  </si>
  <si>
    <t>1. user nhập sai hoặc thiếu 1 trong các thông 
tin bắt buộc sau: tên công việc, mô tả công việc, yêu cầu, mức lương, địa chỉ</t>
  </si>
  <si>
    <t>Kiểm tra hệ thống hiển thị danh sách các bài tuyển dụng đã đăng</t>
  </si>
  <si>
    <t>Nhà tuyển dụng đăng nhập vào hệ thống</t>
  </si>
  <si>
    <t>1. Hệ thống hiển thị danh sách các bài tuyển dụng đã đăng, và có lựa chọn chỉnh sửa hoặc xóa</t>
  </si>
  <si>
    <t>1. user lựa chọn chỉnh sửa bài đăng cần chỉnh sửa
2. Nhà tuyển dụng nhập thông tin cần thay đổi, chọn “chỉnh sửa”</t>
  </si>
  <si>
    <t>Kiểm tra nhà tuyển dụng chỉnh sửa thông tin thất bại khi thiếu hoặc sai thông tin</t>
  </si>
  <si>
    <t>Kiểm tra nhà tuyển dụng chỉnh sửa thông tin thành công</t>
  </si>
  <si>
    <t>1. user lựa chọn chỉnh sửa bài đăng cần chỉnh sửa
2. Nhà tuyển dụng nhập sai hoặc thiếu 1 trong các thông tin bắt buộc sau: tên công việc, mô tả công việc, yêu cầu, mức lương, địa chi, sau đó chọn “chỉnh sửa”</t>
  </si>
  <si>
    <t>1. Hệ thống sẽ hiển thị danh sách các trường thông tin hiên tại của nhà tuyển dụng
2. Hệ thống thông báo chỉnh sửa thất bại với nội dung “Có thể bạn nhập chưa đầy đủ hoặc sai thông tin”</t>
  </si>
  <si>
    <t>Kiểm tra nhà tuyển dụng xóa thông tin thành công</t>
  </si>
  <si>
    <t>1. user lựa chọn bài đăng cần xóa và nhấn xóa</t>
  </si>
  <si>
    <t>1. Hệ thống thông báo thành công với nội dung 
“Tin đã được xóa thành công”
Xóa thành công, tin tuyển dụng sẽ tự động bị xóa khỏi danh sách</t>
  </si>
  <si>
    <t>Kiểm tra xem thông tin ứng viên đã ứng tuyển</t>
  </si>
  <si>
    <t>Nhà tuyển dụng đã đăng nhập</t>
  </si>
  <si>
    <t>Kiểm tra nhà tuyển dụng vào trang xem ứng viên</t>
  </si>
  <si>
    <t>1. Hệ thống hiển thị danh sách ứng viên đã ứng tuyển</t>
  </si>
  <si>
    <t>1. click vào ứng viên đã ứng tuyển theo công việc đã đăng và nhấn xem hồ sơ</t>
  </si>
  <si>
    <t>1. Hệ thống chuyển đến trang chi tiết hồ sơ của ứng viên</t>
  </si>
  <si>
    <t>Kiểm tra ứng viên ứng tuyển công việc</t>
  </si>
  <si>
    <t>Ứng viên đã đăng nhập hệ thống</t>
  </si>
  <si>
    <t>Kiểm tra khi ứng viên vào mục “Tìm Việc”</t>
  </si>
  <si>
    <t>1. Tại màn hình của ứng viên chọn mục "Tìm việc"</t>
  </si>
  <si>
    <t>Kiểm tra khi ứng viên tìm kiếm theo bộ lọc: theo tên nhà tuyển dụng, theo lĩnh vực, thời hạn nộp hồ sơ, theo vị trí</t>
  </si>
  <si>
    <t>1. Tại màn hình của ứng viên chọn bộ lọc tìm kiếm theo tên nhà tuyển dụng, theo lĩnh vực, theo thời hạn nộp hồ sơ, theo vị trí</t>
  </si>
  <si>
    <t>1. Hệ thống sẽ hiện thị danh sách các tin tuyển dụng kèm theo lựa chọn cho ứng viên bao gồm : “Chia sẻ ”, “Ứng tuyển ngay”, “xem chi tiết”</t>
  </si>
  <si>
    <t>1. Hệ thống hiển thị đường link liên kết ra các mạng xã hội</t>
  </si>
  <si>
    <t>1. Tại màn hình danh sách các tin tuyển dụng trên đề mục của tin tuyển dụng nhấn "Chia sẻ"</t>
  </si>
  <si>
    <t>Kiểm tra khi ứng viên chọn "Chia sẻ"</t>
  </si>
  <si>
    <t>1. Hệ thống thông báo ứng tuyển thành công</t>
  </si>
  <si>
    <t>1. Hệ thống thông báo ứng tuyển thành công. Hệ thống chuyển đến trang chi tiết hồ sơ của ứng viên</t>
  </si>
  <si>
    <t>Kiểm tra sửa/xóa bài đăng tuyển dụng</t>
  </si>
  <si>
    <t>Kiểm tra chỉnh sửa hồ sơ ứng viên</t>
  </si>
  <si>
    <t>kiểm tra ứng viên vào mục “Thông tin cá nhân”</t>
  </si>
  <si>
    <t>1. Tại trang thông tin hồ sơ của ứng viên chọn
chỉnh sửa</t>
  </si>
  <si>
    <t>1. Tại trang thông tin hồ sơ của ứng viên chọn
chỉnh sửa
2. Nhập thông tin chỉnh sửa và click "chỉnh sửa"</t>
  </si>
  <si>
    <t>Kiểm tra ứng viên nhập thông tin cần chỉnh sửa và click “chỉnh sửa” thành công</t>
  </si>
  <si>
    <t>Kiểm tra ứng viên chọn mục “Đăng bài”</t>
  </si>
  <si>
    <t>1. Hệ thống sẽ hiện thị trang đăng bài với các nội dung bắt buộc sau: Tên công việc, Kinh nghiệm, Học vấn</t>
  </si>
  <si>
    <t>Kiểm tra ứng viên đăng bài thành công với đầy đủ nội dung hợp lệ</t>
  </si>
  <si>
    <t>1. Tại mục "Đăng bài" ứng viên nhập đầy đủ 
thông tin hợp lệ và nhấn chọn "Tạo"</t>
  </si>
  <si>
    <t>1. Tại mục "Đăng bài" ứng viên để trống các
thông tin bắt buộc sau: Tên công việc, Kinh nghiệm, Học vấn và nhấn chọn "Tạo"</t>
  </si>
  <si>
    <t>1. Hệ thống phản hồi thất bại với nội dung “Không thể tạo bài viết khi thông tin bắt buộc bị trống”</t>
  </si>
  <si>
    <t>Kiểm tra ứng viên đăng bài thất bại khi các nội dung bắt buộc bị trống</t>
  </si>
  <si>
    <t>29/7/2022</t>
  </si>
  <si>
    <t>29/7/2023</t>
  </si>
  <si>
    <t>29/7/2024</t>
  </si>
  <si>
    <t>29/7/2025</t>
  </si>
  <si>
    <t>29/7/2027</t>
  </si>
  <si>
    <t>1. Hệ thống chuyển sang trang đăng kí dành cho ứng viên với đầy đủ thông tin</t>
  </si>
  <si>
    <t>1. Quay về màn hình đăng nhập, đăng kí</t>
  </si>
  <si>
    <t>1. Thanh màu xanh chứa các chức năng : Biểu tượng ảnh đại diện, Find job, Việc làm, Ứng viên bị ẩn đi</t>
  </si>
  <si>
    <t>1. Tại các màn hình lướt chuột xuống dưới</t>
  </si>
  <si>
    <t>Kiểm tra tại các màn hình khi lướt chuột xuống dưới thì thanh màu xanh da trời chứa các chức năng : Biểu tượng ảnh đại diện, Find job, Việc làm, Ứng viên bị ẩn đi</t>
  </si>
  <si>
    <t>Kiểm tra khi di chuột vào các chức năng trên thanh màu xanh da trời : Biểu tượng ảnh đại diện, Find job, Việc làm, Ứng viên</t>
  </si>
  <si>
    <t>1. Tại các màn hình di chuột vào các chức năng : Biểu tượng ảnh đại diện, Find job, Việc làm, Ứng viên tại thanh màu xanh da trời trên đầu trang</t>
  </si>
  <si>
    <t>1. Các chức năng : Biểu tượng ảnh đại diện, Find job, Việc làm, Ứng viên tại thanh màu xanh da trời trên đầu trang chuyển thành màu xanh lá</t>
  </si>
  <si>
    <t>Kiểm tra khi di chuột vào nút đăng kí ứng viên và đăng kí nhà tuyển dụng tại màn hình đăng kí, đăng nhập</t>
  </si>
  <si>
    <t>1. Tại màn hình đăng kí, đăng nhập di chuột vào nút đăng kí ứng viên và đăng kí nhà tuyển dụng</t>
  </si>
  <si>
    <t>1. Tại góc dưới bên trái màn hình sẽ hiển thị 1 đường link dẫn trang, nút đăng kí ứng viên và đăng kí nhà tuyển dụng nổi bật lên</t>
  </si>
  <si>
    <t>Kiểm tra tại màn hình đăng kí ứng viên, đăng kí nhà tuyển dụng nhấn chọn nút đăng nhập ngay sẽ quay về màn hình đăng nhập, đăng kí</t>
  </si>
  <si>
    <t>1. Tại màn hình đăng kí ứng viên, đăng kí nhà tuyển dụng nhấn chọn nút đăng nhập ngay</t>
  </si>
  <si>
    <t>Kiểm tra khi di chuột vào các mục điền tài khoản và mật khẩu khi muốn đăng nhập ứng viên hoặc nhà tuyển dụng</t>
  </si>
  <si>
    <t>1. Tại màn hình đăng kí, đăng nhập di chuột vào nơi điền tài khoản và mật khẩu để đăng nhập của ứng viên hoặc nhà tuyển dụng</t>
  </si>
  <si>
    <t>1. Mục điền tài khoản và mật khẩu được nổi đậm lên</t>
  </si>
  <si>
    <t>1. Hệ thống kiểm tra thông tin và phản hồi kết quả đăng kí 
thất bại, có thông báo và có cảnh báo bên dưới "Không được để trống" hoặc nhắc nhở định dạng email "@gmail"</t>
  </si>
  <si>
    <t>Kiểm tra user tải tệp không hợp lệ tại trang đăng kí dành cho ứng viên</t>
  </si>
  <si>
    <t>1. Cho phép tìm, chọn tệp tải lên thành công và hiển thị không hợp lệ, bị lan chữ ra bên ngoài</t>
  </si>
  <si>
    <t>1. User nhấn tải tệp không hợp lệ dưới phần ảnh đại diện tại mục đăng kí dành cho ứng viên</t>
  </si>
  <si>
    <t>1. User nhấn tải tệp hợp lệ dưới phần ảnh đại diện tại mục đăng kí dành cho ứng viên</t>
  </si>
  <si>
    <t>Kiểm tra khi user tải tệp hợp lệ thành công tại trang đăng kí dành cho ứng viên</t>
  </si>
  <si>
    <t>kiểm tra khi user chọn mục đăng kí dành 
cho ứng viên để chuyển sang trang đăng kí dành cho ứng viên</t>
  </si>
  <si>
    <t>1. Cho phép tìm, chọn tệp tải lên thành công và hiển thị hợp lệ, không lan ra bên ngoài</t>
  </si>
  <si>
    <t>1. Hệ thống kiểm tra thông tin và kết quả đăng kí thất bại, có cảnh báo với nội dung "không được để trống" tại trường bị thiếu và thông báo tại màn hình "Có thể bạn chưa nhập thông tin", "Hãy thử lại ngay"</t>
  </si>
  <si>
    <t>1. Đăng kí thất bại, có nội dung cảnh báo dưới mục nhập email "định dạng email @gmail" và hiển thị thông báo “Email hoặc số điện thoại không hợp lệ”</t>
  </si>
  <si>
    <t>Kiểm tra khi nhấn vào chức năng Find Job tại thanh màu xanh da trời trên đầu trang</t>
  </si>
  <si>
    <t>1. Tại các màn hình di chuột và nhấn vào chức năng Find Job tại thanh màu xanh da trời trên đầu trang</t>
  </si>
  <si>
    <t>Kiểm tra khi nhấn vào chức năng Việc làm tại thanh màu xanh da trời trên đầu trang</t>
  </si>
  <si>
    <t>1. Tại các màn hình di chuột và nhấn vào chức năng Việc làm tại thanh màu xanh da trời trên đầu trang</t>
  </si>
  <si>
    <t>1. Truy cập vào trang chứa các tin tuyển dụng mới nhất</t>
  </si>
  <si>
    <t>1. Truy cập vào trang chứa tất cả các tin tuyển dụng trên hệ thống</t>
  </si>
  <si>
    <t>Kiểm tra khi nhấn vào chức năng Ứng viên tại thanh màu xanh da trời trên đầu trang</t>
  </si>
  <si>
    <t>1. Tại các màn hình di chuột và nhấn vào chức năng Ứng viên tại thanh màu xanh da trời trên đầu trang</t>
  </si>
  <si>
    <t>1. Truy cập vào trang chứa thông tin của tất cả ứng viên</t>
  </si>
  <si>
    <t>1. Đăng kí thất bại, có cảnh báo định dạng email ở dưới trường email và hiển thị thông báo “Email hoặc số điện thoại không hợp lệ”</t>
  </si>
  <si>
    <t>Kiểm tra hiển thị màn hình sau khi đăng nhập của ứng viên và nhà tuyển dụng</t>
  </si>
  <si>
    <t>1. sau khi đăng nhập thành công kiểm tra hiển thị trên màn hình</t>
  </si>
  <si>
    <t>1. Màn hình ứng viên hiển thị các tin tuyển dụng, màn hình nhà tuyển dụng hiển thị các ứng viên ứng tuyển</t>
  </si>
  <si>
    <t>1. Tại màn hình sau khi đăng nhập, user nhấn vào mục chứa ảnh đại diện chọn nhấn nút đăng xuất</t>
  </si>
  <si>
    <t>1. Hệ thống thông báo Đăng xuất thành công, quay về màn hình đăng nhập và đăng kí</t>
  </si>
  <si>
    <t>Kiểm tra khi user di chuột và nhấn vào mục "Nhà tuyển dụng" tại màn hình nhà tuyển dụng sau khi đăng nhập</t>
  </si>
  <si>
    <t>1. Tại màn hình sau khi đăng nhập nhà tuyển dụng di chuột và nhấn vào mục "Nhà tuyển dụng"
2. Nhấn vào 3 dấu gạch màu trắng bên trái trên cùng</t>
  </si>
  <si>
    <t>1. Mục nhà tuyển dụng chuyển màu xanh lá và dẫn đến trang của nhà tuyển dụng
2. Danh sách sổ ra gồm các mục như: Quản lí thông tin, Tạo thông tin tuyển dụng, Thông tin ứng viên</t>
  </si>
  <si>
    <t>1. Tại danh sách sổ ra của dấu 3 gạch nhấn chọn mục Quản lí thông tin</t>
  </si>
  <si>
    <t>1. Thông tin và hình ảnh của công ty được hiển thị</t>
  </si>
  <si>
    <t>Kiểm tra khi user nhấn chọn mục Quản lí thông tin tại màn hình nhà tuyển dụng</t>
  </si>
  <si>
    <t>Kiểm tra user nhấn chọn Thông tin ứng viên tại màn hình nhà tuyển dụng</t>
  </si>
  <si>
    <t>1. Tại danh sách sổ ra của dấu 3 gạch nhấn chọn mục Thông tin ứng viên</t>
  </si>
  <si>
    <t>1. Toàn bộ hồ sơ ứng viên ứng tuyển được hiển thị</t>
  </si>
  <si>
    <t xml:space="preserve">1. Tại màn hình sau khi đăng nhập, user chọn mục nhà tuyển, tại danh sách sổ ra 3 dấu gạch ngang bên trái user chọn  "Tạo thông tin tuyển dụng" </t>
  </si>
  <si>
    <t>1. Nhà tuyển dụng lựa chọn “Tạo thông tin tuyển dụng”</t>
  </si>
  <si>
    <t>1. Tại màn hình nhà tuyển dụng click vào mục ứng viên</t>
  </si>
  <si>
    <t xml:space="preserve">kiểm tra nhà tuyển dụng xem chi tiết hồ sơ ứng viên đã ứng tuyển theo công việc đã đăng </t>
  </si>
  <si>
    <t>Chức năng chưa được phát triển</t>
  </si>
  <si>
    <t>Kiểm tra khi user nhấn vào tin tuyển dụng để xem chi tiết công việc</t>
  </si>
  <si>
    <t>1. Tại màn hình sau khi nhấn vào tìm việc, nhấn vào tin tuyển dụng muốn xem để xem chi tiết công việc</t>
  </si>
  <si>
    <t>Kiểm tra khi ứng viên chọn tin tuyển dụng để xem chi tiết mô tả công việc</t>
  </si>
  <si>
    <t>1. Hệ thống hiển thị trang mô tả chi tiết về công việc</t>
  </si>
  <si>
    <t>1. Tại màn hình danh sách các tin tuyển dụng trên đề mục của tin tuyển dụng user nhấn vào công việc muốn xem chi tiết mô tả, hoặc nhấn vào dấu mũi tên xuống ở các tin tuyển dụng tại mục Find Job</t>
  </si>
  <si>
    <t>1. Tại màn hình chi tiết công việc nhấn vào ứng tuyển</t>
  </si>
  <si>
    <t>Kiểm tra ứng viên ứng tuyển thành công khi click vào ứng tuyển tại mục mô tả chi tiết công việc</t>
  </si>
  <si>
    <t>Kiểm tra khi ứng viên chọn “Ứng tuyển ngay” trên đề mục của tin tuyển dụng tại màn hình Find Job</t>
  </si>
  <si>
    <t>1. Tại đề mục của tin tuyển dụng ở màn hình Find Job nhấn chọn “Ứng tuyển ngay”</t>
  </si>
  <si>
    <t>1. Tại trang ứng viên nhấn vào biểu tượng chứa ảnh đại diện góc trái bên trên cùng, nhấn vào mục "Thông tin cá nhân"</t>
  </si>
  <si>
    <t>kiểm tra ứng viên vào mục “Hồ sơ” tại trang thông tin cá nhân</t>
  </si>
  <si>
    <t>1. Tại trang thông tin cá nhân nhấn vào mục "Hồ sơ"</t>
  </si>
  <si>
    <t>1. Hệ thống sẽ hiển thị danh sách các trường thông tin hiện tại của ứng viên và cho phép chỉnh sửa</t>
  </si>
  <si>
    <t>kiểm tra ứng viên chọn chỉnh sửa thông tin cá nhân</t>
  </si>
  <si>
    <t>1. Hệ thống sẽ hiện thị thông tin hồ sơ của ứng viên cùng với lựa chọn cho phép chỉnh sửa</t>
  </si>
  <si>
    <t>1. Hệ thống sẽ hiển thị danh sách các trường thông tin hiên tại của ứng viên
2. Hệ thống thông báo thành công với nội dung “Chỉnh sửa thành công”
Chỉnh sửa thành công, hệ thống hiển thị trang thông tin cá nhân để xem thông tin đã được chỉnh sửa</t>
  </si>
  <si>
    <t>1. Hệ thống chuyển sang trang thông tin ứng viên kèm với 2 đề mục là đăng bài và hồ sơ</t>
  </si>
  <si>
    <t>1. Tại màn hình thông tin cá nhân chọn mục "Đăng bài"</t>
  </si>
  <si>
    <t>1. Hệ thống phản hồi thành công với nội dung “Tạo thành công”
Trường hợp tạo thành công, tin tìm việc sẽ hiển thị trong danh sách các bài đăng trong màn hình, ứng viên có thể lựa chọn chỉnh sửa hoặc xóa</t>
  </si>
  <si>
    <t>Kiểm tra user chọn xóa bài đăng thành công</t>
  </si>
  <si>
    <t>1. Tại màn hình các bài đăng sau khi tạo, nhấn chọn biểu tượng thùng rác</t>
  </si>
  <si>
    <t>1. Xóa bài đăng thành công và có thông báo xóa thành công</t>
  </si>
  <si>
    <t>Kiểm tra user chọn chỉnh sửa bài đăng thành công</t>
  </si>
  <si>
    <t>1. Tại màn hình các bài đăng sau khi tạo, nhấn chọn biểu tượng cây bút</t>
  </si>
  <si>
    <t>1. Cho phép chỉnh sửa và nhấn chỉnh sửa thì chỉnh sửa bài đăng thành công và có thông báo "chỉnh sửa thành công"</t>
  </si>
  <si>
    <t>1. Nhà tuyển dụng nhập đầy đủ các thông tin để tạo công việc và click Tạo</t>
  </si>
  <si>
    <t>1. Hệ thống sẽ hiển thị danh sách các trường thông tin hiên tại của nhà tuyển dụng
2. Hệ thống thông báo chỉnh sửa thành công với nội dung “Sửa thông tin thành công” và thông tin mới được cập nhật</t>
  </si>
  <si>
    <t>1. Có mục tìm việc và hệ thống chuyển sang trang danh sách tin tuyển dụng mới nhất</t>
  </si>
  <si>
    <t>1. Hệ thống dẫn đến trang mô tả chi tiết công việc và hiển thị đầy đủ thông tin, hình ảnh &amp; thông tin hiển thị hợp lệ</t>
  </si>
  <si>
    <t>Nguyễn Văn A</t>
  </si>
  <si>
    <t>Hệ thống tìm kiếm việc làm</t>
  </si>
  <si>
    <t>Nghiệp vụ chính của hệ thống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</si>
</sst>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yyyy"/>
    <numFmt numFmtId="165" formatCode="dd/mm/yyyy"/>
    <numFmt numFmtId="166" formatCode="[$-409]d\-mmm\-yyyy"/>
  </numFmts>
  <fonts count="17" x14ac:knownFonts="1">
    <font>
      <sz val="11"/>
      <color theme="1"/>
      <name val="Times New Roman"/>
      <family val="2"/>
    </font>
    <font>
      <b/>
      <sz val="28"/>
      <color theme="1"/>
      <name val="Times New Roman"/>
      <family val="1"/>
    </font>
    <font>
      <sz val="11"/>
      <color theme="1"/>
      <name val="Times New Roman"/>
      <family val="2"/>
    </font>
    <font>
      <b/>
      <sz val="11"/>
      <color theme="5" tint="-0.249977111117893"/>
      <name val="Calibri"/>
      <family val="2"/>
      <scheme val="minor"/>
    </font>
    <font>
      <sz val="11"/>
      <color theme="1"/>
      <name val="Calibri"/>
      <family val="2"/>
      <scheme val="minor"/>
    </font>
    <font>
      <b/>
      <sz val="24"/>
      <color theme="1"/>
      <name val="Calibri"/>
      <family val="2"/>
      <scheme val="minor"/>
    </font>
    <font>
      <sz val="9"/>
      <color indexed="81"/>
      <name val="Tahoma"/>
      <family val="2"/>
    </font>
    <font>
      <b/>
      <sz val="9"/>
      <color indexed="81"/>
      <name val="Tahoma"/>
      <family val="2"/>
    </font>
    <font>
      <sz val="11"/>
      <color rgb="FF0000FF"/>
      <name val="Calibri"/>
      <family val="2"/>
      <scheme val="minor"/>
    </font>
    <font>
      <u/>
      <sz val="11"/>
      <color theme="10"/>
      <name val="Times New Roman"/>
      <family val="2"/>
    </font>
    <font>
      <u/>
      <sz val="11"/>
      <color theme="10"/>
      <name val="Calibri"/>
      <family val="2"/>
      <scheme val="minor"/>
    </font>
    <font>
      <sz val="11.5"/>
      <color theme="1"/>
      <name val="Calibri"/>
      <family val="2"/>
    </font>
    <font>
      <sz val="10"/>
      <name val="Tahoma"/>
      <family val="2"/>
    </font>
    <font>
      <sz val="11"/>
      <color theme="1"/>
      <name val="Calibri"/>
      <family val="2"/>
    </font>
    <font>
      <sz val="12"/>
      <color theme="1"/>
      <name val="Calibri"/>
      <family val="2"/>
    </font>
    <font>
      <sz val="12"/>
      <color rgb="FF000000"/>
      <name val="Calibri"/>
      <family val="2"/>
    </font>
    <font>
      <sz val="8"/>
      <name val="Times New Roman"/>
      <family val="2"/>
    </font>
  </fonts>
  <fills count="8">
    <fill>
      <patternFill patternType="none"/>
    </fill>
    <fill>
      <patternFill patternType="gray125"/>
    </fill>
    <fill>
      <patternFill patternType="solid">
        <fgColor theme="5" tint="0.39997558519241921"/>
        <bgColor indexed="64"/>
      </patternFill>
    </fill>
    <fill>
      <patternFill patternType="solid">
        <fgColor theme="5" tint="0.79998168889431442"/>
        <bgColor indexed="64"/>
      </patternFill>
    </fill>
    <fill>
      <patternFill patternType="solid">
        <fgColor theme="8" tint="-0.249977111117893"/>
        <bgColor indexed="64"/>
      </patternFill>
    </fill>
    <fill>
      <patternFill patternType="solid">
        <fgColor theme="8" tint="0.59999389629810485"/>
        <bgColor indexed="64"/>
      </patternFill>
    </fill>
    <fill>
      <patternFill patternType="solid">
        <fgColor theme="9" tint="0.39997558519241921"/>
        <bgColor indexed="64"/>
      </patternFill>
    </fill>
    <fill>
      <patternFill patternType="solid">
        <fgColor theme="2" tint="-0.499984740745262"/>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3">
    <xf numFmtId="0" fontId="0" fillId="0" borderId="0"/>
    <xf numFmtId="9" fontId="2" fillId="0" borderId="0" applyFont="0" applyFill="0" applyBorder="0" applyAlignment="0" applyProtection="0"/>
    <xf numFmtId="0" fontId="9" fillId="0" borderId="0" applyNumberFormat="0" applyFill="0" applyBorder="0" applyAlignment="0" applyProtection="0"/>
  </cellStyleXfs>
  <cellXfs count="120">
    <xf numFmtId="0" fontId="0" fillId="0" borderId="0" xfId="0"/>
    <xf numFmtId="0" fontId="0" fillId="0" borderId="0" xfId="0" applyAlignment="1"/>
    <xf numFmtId="0" fontId="0" fillId="0" borderId="0" xfId="0" applyBorder="1" applyAlignment="1"/>
    <xf numFmtId="0" fontId="1" fillId="0" borderId="0" xfId="0" applyFont="1" applyBorder="1" applyAlignment="1">
      <alignment vertical="center"/>
    </xf>
    <xf numFmtId="0" fontId="0" fillId="0" borderId="1" xfId="0" applyBorder="1"/>
    <xf numFmtId="0" fontId="3" fillId="0" borderId="1" xfId="0" applyFont="1" applyBorder="1"/>
    <xf numFmtId="0" fontId="4" fillId="0" borderId="2" xfId="0" applyFont="1" applyBorder="1" applyAlignment="1"/>
    <xf numFmtId="0" fontId="3" fillId="0" borderId="0" xfId="0" applyFont="1"/>
    <xf numFmtId="0" fontId="4" fillId="0" borderId="0" xfId="0" applyFont="1"/>
    <xf numFmtId="0" fontId="4" fillId="0" borderId="1" xfId="0" applyFont="1" applyBorder="1"/>
    <xf numFmtId="164" fontId="4" fillId="7" borderId="1" xfId="0" applyNumberFormat="1" applyFont="1" applyFill="1" applyBorder="1"/>
    <xf numFmtId="0" fontId="4" fillId="7" borderId="1" xfId="0" applyFont="1" applyFill="1" applyBorder="1"/>
    <xf numFmtId="0" fontId="4" fillId="6" borderId="1" xfId="0" applyFont="1" applyFill="1" applyBorder="1"/>
    <xf numFmtId="0" fontId="4" fillId="4" borderId="1" xfId="0" applyFont="1" applyFill="1" applyBorder="1" applyAlignment="1">
      <alignment horizontal="center"/>
    </xf>
    <xf numFmtId="0" fontId="4" fillId="3" borderId="1" xfId="0" applyFont="1" applyFill="1" applyBorder="1" applyAlignment="1">
      <alignment vertical="center"/>
    </xf>
    <xf numFmtId="0" fontId="4" fillId="2" borderId="1" xfId="0" applyFont="1" applyFill="1" applyBorder="1" applyAlignment="1">
      <alignment vertical="center"/>
    </xf>
    <xf numFmtId="0" fontId="4" fillId="3" borderId="1" xfId="0" applyFont="1" applyFill="1" applyBorder="1"/>
    <xf numFmtId="165" fontId="4" fillId="0" borderId="1" xfId="0" applyNumberFormat="1" applyFont="1" applyBorder="1"/>
    <xf numFmtId="10" fontId="8" fillId="0" borderId="1" xfId="1" applyNumberFormat="1" applyFont="1" applyBorder="1"/>
    <xf numFmtId="0" fontId="4" fillId="0" borderId="1" xfId="0" applyFont="1" applyFill="1" applyBorder="1"/>
    <xf numFmtId="9" fontId="4" fillId="0" borderId="1" xfId="1" applyFont="1" applyBorder="1"/>
    <xf numFmtId="165" fontId="0" fillId="0" borderId="0" xfId="0" applyNumberFormat="1"/>
    <xf numFmtId="165" fontId="4" fillId="3" borderId="1" xfId="0" applyNumberFormat="1" applyFont="1" applyFill="1" applyBorder="1"/>
    <xf numFmtId="9" fontId="4" fillId="0" borderId="1" xfId="1" applyFont="1" applyBorder="1" applyAlignment="1">
      <alignment horizontal="center"/>
    </xf>
    <xf numFmtId="0" fontId="4" fillId="0" borderId="1" xfId="0" applyFont="1" applyBorder="1" applyAlignment="1">
      <alignment horizontal="center"/>
    </xf>
    <xf numFmtId="0" fontId="4" fillId="0" borderId="1" xfId="0" applyFont="1" applyBorder="1" applyAlignment="1"/>
    <xf numFmtId="0" fontId="4" fillId="6" borderId="1" xfId="0" applyFont="1" applyFill="1" applyBorder="1" applyAlignment="1">
      <alignment horizontal="center"/>
    </xf>
    <xf numFmtId="0" fontId="0" fillId="0" borderId="0" xfId="0" applyFont="1" applyFill="1" applyBorder="1"/>
    <xf numFmtId="0" fontId="10" fillId="0" borderId="1" xfId="2" applyFont="1" applyBorder="1" applyAlignment="1"/>
    <xf numFmtId="0" fontId="0" fillId="0" borderId="0" xfId="0" applyFont="1"/>
    <xf numFmtId="9" fontId="4" fillId="0" borderId="1" xfId="1" applyNumberFormat="1" applyFont="1" applyBorder="1"/>
    <xf numFmtId="0" fontId="4" fillId="5" borderId="3" xfId="0" applyFont="1" applyFill="1" applyBorder="1" applyAlignment="1">
      <alignment horizontal="right"/>
    </xf>
    <xf numFmtId="0" fontId="4" fillId="5" borderId="1" xfId="0" applyFont="1" applyFill="1" applyBorder="1" applyAlignment="1">
      <alignment horizontal="right"/>
    </xf>
    <xf numFmtId="0" fontId="4" fillId="0" borderId="1" xfId="0" applyFont="1" applyBorder="1" applyAlignment="1">
      <alignment horizontal="left" vertical="top"/>
    </xf>
    <xf numFmtId="0" fontId="4" fillId="0" borderId="1" xfId="0" applyFont="1" applyBorder="1" applyAlignment="1">
      <alignment horizontal="left" vertical="top" wrapText="1"/>
    </xf>
    <xf numFmtId="0" fontId="4" fillId="0" borderId="1" xfId="0" applyFont="1" applyBorder="1" applyAlignment="1">
      <alignment horizontal="center" vertical="center"/>
    </xf>
    <xf numFmtId="9" fontId="4" fillId="0" borderId="1" xfId="0" applyNumberFormat="1" applyFont="1" applyBorder="1" applyAlignment="1">
      <alignment horizontal="center" vertical="center"/>
    </xf>
    <xf numFmtId="0" fontId="4" fillId="4" borderId="1" xfId="0" applyFont="1" applyFill="1" applyBorder="1" applyAlignment="1">
      <alignment horizontal="left" vertical="top"/>
    </xf>
    <xf numFmtId="0" fontId="4" fillId="5" borderId="1" xfId="0" applyFont="1" applyFill="1" applyBorder="1" applyAlignment="1">
      <alignment horizontal="left" vertical="top"/>
    </xf>
    <xf numFmtId="0" fontId="4" fillId="5" borderId="4" xfId="0" applyFont="1" applyFill="1" applyBorder="1" applyAlignment="1">
      <alignment horizontal="left" vertical="top"/>
    </xf>
    <xf numFmtId="0" fontId="0" fillId="0" borderId="0" xfId="0" applyAlignment="1">
      <alignment horizontal="left" vertical="top"/>
    </xf>
    <xf numFmtId="0" fontId="4" fillId="5" borderId="5" xfId="0" applyFont="1" applyFill="1" applyBorder="1" applyAlignment="1">
      <alignment horizontal="left" vertical="top"/>
    </xf>
    <xf numFmtId="9" fontId="4" fillId="0" borderId="1" xfId="1" applyFont="1" applyBorder="1" applyAlignment="1">
      <alignment horizontal="center" vertical="center"/>
    </xf>
    <xf numFmtId="0" fontId="11" fillId="0" borderId="0" xfId="0" applyFont="1" applyAlignment="1">
      <alignment horizontal="left" vertical="top"/>
    </xf>
    <xf numFmtId="0" fontId="4" fillId="0" borderId="0" xfId="0" applyFont="1" applyBorder="1" applyAlignment="1">
      <alignment horizontal="left" vertical="top"/>
    </xf>
    <xf numFmtId="0" fontId="4" fillId="0" borderId="1" xfId="0" applyFont="1" applyFill="1" applyBorder="1" applyAlignment="1">
      <alignment horizontal="left" vertical="top" wrapText="1"/>
    </xf>
    <xf numFmtId="166" fontId="12" fillId="0" borderId="1" xfId="0" applyNumberFormat="1" applyFont="1" applyBorder="1" applyAlignment="1">
      <alignment horizontal="center" vertical="center" wrapText="1"/>
    </xf>
    <xf numFmtId="0" fontId="12" fillId="0" borderId="1" xfId="0" applyFont="1" applyBorder="1" applyAlignment="1">
      <alignment horizontal="left" vertical="top" wrapText="1"/>
    </xf>
    <xf numFmtId="0" fontId="4" fillId="5" borderId="1" xfId="0" applyFont="1" applyFill="1" applyBorder="1" applyAlignment="1">
      <alignment horizontal="left" vertical="top" wrapText="1"/>
    </xf>
    <xf numFmtId="0" fontId="14" fillId="0" borderId="0" xfId="0" applyFont="1" applyAlignment="1">
      <alignment horizontal="left" vertical="top"/>
    </xf>
    <xf numFmtId="0" fontId="4" fillId="4" borderId="1" xfId="0" applyFont="1" applyFill="1" applyBorder="1" applyAlignment="1">
      <alignment horizontal="center" vertical="center"/>
    </xf>
    <xf numFmtId="0" fontId="4" fillId="5" borderId="1" xfId="0" applyFont="1" applyFill="1" applyBorder="1" applyAlignment="1">
      <alignment horizontal="center" vertical="center"/>
    </xf>
    <xf numFmtId="165" fontId="4" fillId="0" borderId="1" xfId="0" applyNumberFormat="1" applyFont="1" applyBorder="1" applyAlignment="1">
      <alignment horizontal="center" vertical="center"/>
    </xf>
    <xf numFmtId="0" fontId="0" fillId="0" borderId="0" xfId="0" applyAlignment="1">
      <alignment horizontal="center" vertical="center"/>
    </xf>
    <xf numFmtId="0" fontId="0" fillId="0" borderId="1" xfId="0" applyBorder="1" applyAlignment="1">
      <alignment horizontal="left" vertical="top"/>
    </xf>
    <xf numFmtId="0" fontId="0" fillId="0" borderId="1" xfId="0" applyBorder="1" applyAlignment="1">
      <alignment horizontal="left" vertical="top" wrapText="1"/>
    </xf>
    <xf numFmtId="0" fontId="4" fillId="0" borderId="10" xfId="0" applyFont="1" applyFill="1" applyBorder="1" applyAlignment="1">
      <alignment horizontal="left" vertical="top" wrapText="1"/>
    </xf>
    <xf numFmtId="0" fontId="4" fillId="0" borderId="10" xfId="0" applyFont="1" applyBorder="1" applyAlignment="1">
      <alignment horizontal="left" vertical="top" wrapText="1"/>
    </xf>
    <xf numFmtId="0" fontId="4" fillId="0" borderId="11" xfId="0" applyFont="1" applyBorder="1" applyAlignment="1">
      <alignment horizontal="left" vertical="top" wrapText="1"/>
    </xf>
    <xf numFmtId="0" fontId="4" fillId="0" borderId="2" xfId="0" applyFont="1" applyBorder="1" applyAlignment="1">
      <alignment horizontal="center"/>
    </xf>
    <xf numFmtId="0" fontId="4" fillId="0" borderId="0" xfId="0" applyFont="1" applyAlignment="1">
      <alignment horizontal="center"/>
    </xf>
    <xf numFmtId="0" fontId="4" fillId="0" borderId="0"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4" fillId="0" borderId="3" xfId="0" applyFont="1" applyBorder="1" applyAlignment="1">
      <alignment horizontal="center"/>
    </xf>
    <xf numFmtId="0" fontId="4" fillId="0" borderId="4" xfId="0" applyFont="1" applyBorder="1" applyAlignment="1">
      <alignment horizontal="center"/>
    </xf>
    <xf numFmtId="0" fontId="4" fillId="0" borderId="1" xfId="0" applyFont="1" applyBorder="1" applyAlignment="1">
      <alignment horizontal="center"/>
    </xf>
    <xf numFmtId="0" fontId="3" fillId="0" borderId="1" xfId="0" applyFont="1" applyBorder="1" applyAlignment="1">
      <alignment horizontal="left" vertical="center"/>
    </xf>
    <xf numFmtId="0" fontId="0" fillId="0" borderId="1" xfId="0" applyBorder="1" applyAlignment="1">
      <alignment horizontal="center"/>
    </xf>
    <xf numFmtId="0" fontId="5" fillId="0" borderId="1" xfId="0" applyFont="1" applyBorder="1" applyAlignment="1">
      <alignment horizontal="center" vertical="center"/>
    </xf>
    <xf numFmtId="0" fontId="10" fillId="0" borderId="1" xfId="2" applyFont="1" applyBorder="1" applyAlignment="1">
      <alignment horizontal="left"/>
    </xf>
    <xf numFmtId="0" fontId="3" fillId="0" borderId="1" xfId="0" applyFont="1" applyBorder="1" applyAlignment="1">
      <alignment horizontal="left"/>
    </xf>
    <xf numFmtId="0" fontId="4" fillId="0" borderId="1" xfId="0" applyFont="1" applyBorder="1" applyAlignment="1">
      <alignment horizontal="left"/>
    </xf>
    <xf numFmtId="0" fontId="10" fillId="0" borderId="3" xfId="2" applyFont="1" applyBorder="1" applyAlignment="1">
      <alignment horizontal="left"/>
    </xf>
    <xf numFmtId="0" fontId="10" fillId="0" borderId="5" xfId="2" applyFont="1" applyBorder="1" applyAlignment="1">
      <alignment horizontal="left"/>
    </xf>
    <xf numFmtId="0" fontId="10" fillId="0" borderId="4" xfId="2" applyFont="1" applyBorder="1" applyAlignment="1">
      <alignment horizontal="left"/>
    </xf>
    <xf numFmtId="0" fontId="4" fillId="6" borderId="3" xfId="0" applyFont="1" applyFill="1" applyBorder="1" applyAlignment="1">
      <alignment horizontal="center"/>
    </xf>
    <xf numFmtId="0" fontId="4" fillId="6" borderId="5" xfId="0" applyFont="1" applyFill="1" applyBorder="1" applyAlignment="1">
      <alignment horizontal="center"/>
    </xf>
    <xf numFmtId="0" fontId="4" fillId="6" borderId="4" xfId="0" applyFont="1" applyFill="1" applyBorder="1" applyAlignment="1">
      <alignment horizontal="center"/>
    </xf>
    <xf numFmtId="1" fontId="4" fillId="0" borderId="3" xfId="1" applyNumberFormat="1" applyFont="1" applyBorder="1" applyAlignment="1">
      <alignment horizontal="center"/>
    </xf>
    <xf numFmtId="1" fontId="4" fillId="0" borderId="5" xfId="1" applyNumberFormat="1" applyFont="1" applyBorder="1" applyAlignment="1">
      <alignment horizontal="center"/>
    </xf>
    <xf numFmtId="1" fontId="4" fillId="0" borderId="4" xfId="1" applyNumberFormat="1" applyFont="1" applyBorder="1" applyAlignment="1">
      <alignment horizontal="center"/>
    </xf>
    <xf numFmtId="0" fontId="4" fillId="6" borderId="1" xfId="0" applyFont="1" applyFill="1" applyBorder="1" applyAlignment="1">
      <alignment horizontal="center"/>
    </xf>
    <xf numFmtId="0" fontId="4" fillId="0" borderId="6" xfId="0" applyFont="1" applyBorder="1" applyAlignment="1">
      <alignment horizontal="center"/>
    </xf>
    <xf numFmtId="0" fontId="4" fillId="6" borderId="3" xfId="0" applyFont="1" applyFill="1" applyBorder="1" applyAlignment="1">
      <alignment horizontal="left"/>
    </xf>
    <xf numFmtId="0" fontId="4" fillId="6" borderId="5" xfId="0" applyFont="1" applyFill="1" applyBorder="1" applyAlignment="1">
      <alignment horizontal="left"/>
    </xf>
    <xf numFmtId="0" fontId="4" fillId="6" borderId="4" xfId="0" applyFont="1" applyFill="1" applyBorder="1" applyAlignment="1">
      <alignment horizontal="left"/>
    </xf>
    <xf numFmtId="0" fontId="10" fillId="6" borderId="1" xfId="2" applyFont="1" applyFill="1" applyBorder="1" applyAlignment="1">
      <alignment horizontal="center"/>
    </xf>
    <xf numFmtId="0" fontId="4" fillId="0" borderId="1" xfId="0" applyFont="1" applyBorder="1" applyAlignment="1"/>
    <xf numFmtId="0" fontId="10" fillId="0" borderId="1" xfId="2" applyFont="1" applyFill="1" applyBorder="1" applyAlignment="1"/>
    <xf numFmtId="0" fontId="10" fillId="0" borderId="1" xfId="2" applyFont="1" applyFill="1" applyBorder="1"/>
    <xf numFmtId="0" fontId="4" fillId="0" borderId="3" xfId="0" applyFont="1" applyBorder="1" applyAlignment="1">
      <alignment horizontal="left"/>
    </xf>
    <xf numFmtId="0" fontId="4" fillId="0" borderId="4" xfId="0" applyFont="1" applyBorder="1" applyAlignment="1">
      <alignment horizontal="left"/>
    </xf>
    <xf numFmtId="0" fontId="4" fillId="0" borderId="10" xfId="0" applyFont="1" applyBorder="1" applyAlignment="1">
      <alignment horizontal="left"/>
    </xf>
    <xf numFmtId="0" fontId="4" fillId="0" borderId="9" xfId="0" applyFont="1" applyBorder="1" applyAlignment="1">
      <alignment horizontal="center"/>
    </xf>
    <xf numFmtId="0" fontId="4" fillId="0" borderId="7" xfId="0" applyFont="1" applyBorder="1" applyAlignment="1">
      <alignment horizontal="center"/>
    </xf>
    <xf numFmtId="0" fontId="4" fillId="0" borderId="8" xfId="0" applyFont="1" applyBorder="1" applyAlignment="1">
      <alignment horizontal="center"/>
    </xf>
    <xf numFmtId="0" fontId="4" fillId="0" borderId="5" xfId="0" applyFont="1" applyBorder="1" applyAlignment="1">
      <alignment horizontal="left"/>
    </xf>
    <xf numFmtId="0" fontId="4" fillId="3" borderId="1" xfId="0" applyFont="1" applyFill="1" applyBorder="1" applyAlignment="1">
      <alignment horizontal="left"/>
    </xf>
    <xf numFmtId="0" fontId="14" fillId="0" borderId="1" xfId="0" applyFont="1" applyBorder="1" applyAlignment="1">
      <alignment horizontal="left" vertical="top"/>
    </xf>
    <xf numFmtId="0" fontId="15" fillId="0" borderId="0" xfId="0" applyFont="1" applyAlignment="1">
      <alignment horizontal="left" vertical="top" wrapText="1"/>
    </xf>
    <xf numFmtId="0" fontId="15" fillId="0" borderId="1" xfId="0" applyFont="1" applyBorder="1" applyAlignment="1">
      <alignment horizontal="left" vertical="top" wrapText="1"/>
    </xf>
    <xf numFmtId="0" fontId="4" fillId="0" borderId="1" xfId="0" applyFont="1" applyBorder="1" applyAlignment="1">
      <alignment horizontal="left" vertical="top"/>
    </xf>
    <xf numFmtId="0" fontId="11" fillId="0" borderId="0" xfId="0" applyFont="1" applyAlignment="1">
      <alignment horizontal="left" vertical="top" wrapText="1"/>
    </xf>
    <xf numFmtId="0" fontId="13" fillId="0" borderId="0" xfId="0" applyFont="1" applyAlignment="1">
      <alignment horizontal="left" vertical="top"/>
    </xf>
    <xf numFmtId="0" fontId="0" fillId="0" borderId="1" xfId="0" applyBorder="1" applyAlignment="1">
      <alignment horizontal="center" vertical="center"/>
    </xf>
    <xf numFmtId="0" fontId="4" fillId="4"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4" fillId="0" borderId="3" xfId="0" applyFont="1" applyBorder="1" applyAlignment="1">
      <alignment horizontal="left" vertical="top"/>
    </xf>
    <xf numFmtId="0" fontId="4" fillId="0" borderId="5" xfId="0" applyFont="1" applyBorder="1" applyAlignment="1">
      <alignment horizontal="left" vertical="top"/>
    </xf>
    <xf numFmtId="0" fontId="4" fillId="0" borderId="4" xfId="0" applyFont="1" applyBorder="1" applyAlignment="1">
      <alignment horizontal="left" vertical="top"/>
    </xf>
    <xf numFmtId="14" fontId="4" fillId="0" borderId="3" xfId="0" applyNumberFormat="1" applyFont="1" applyBorder="1" applyAlignment="1">
      <alignment horizontal="left" vertical="top"/>
    </xf>
    <xf numFmtId="0" fontId="4" fillId="0" borderId="0" xfId="0" quotePrefix="1" applyFont="1" applyAlignment="1">
      <alignment horizontal="left" vertical="top"/>
    </xf>
    <xf numFmtId="0" fontId="4" fillId="0" borderId="0" xfId="0" applyFont="1" applyAlignment="1">
      <alignment horizontal="left" vertical="top"/>
    </xf>
    <xf numFmtId="14" fontId="10" fillId="0" borderId="1" xfId="2" applyNumberFormat="1" applyFont="1" applyFill="1" applyBorder="1" applyAlignment="1">
      <alignment horizontal="left" vertical="top"/>
    </xf>
    <xf numFmtId="0" fontId="10" fillId="0" borderId="1" xfId="2" applyFont="1" applyFill="1" applyBorder="1" applyAlignment="1">
      <alignment horizontal="left" vertical="top"/>
    </xf>
  </cellXfs>
  <cellStyles count="3">
    <cellStyle name="Hyperlink" xfId="2" builtinId="8"/>
    <cellStyle name="Normal" xfId="0" builtinId="0"/>
    <cellStyle name="Percent" xfId="1" builtinId="5"/>
  </cellStyles>
  <dxfs count="8">
    <dxf>
      <fill>
        <patternFill>
          <bgColor rgb="FF92D050"/>
        </patternFill>
      </fill>
    </dxf>
    <dxf>
      <fill>
        <patternFill>
          <bgColor rgb="FFFF0000"/>
        </patternFill>
      </fill>
    </dxf>
    <dxf>
      <fill>
        <patternFill>
          <bgColor theme="0" tint="-0.14996795556505021"/>
        </patternFill>
      </fill>
    </dxf>
    <dxf>
      <fill>
        <patternFill>
          <bgColor theme="0" tint="-0.14996795556505021"/>
        </patternFill>
      </fill>
    </dxf>
    <dxf>
      <fill>
        <patternFill>
          <bgColor rgb="FF00B050"/>
        </patternFill>
      </fill>
    </dxf>
    <dxf>
      <fill>
        <patternFill>
          <bgColor rgb="FFFF3300"/>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99"/>
      <color rgb="FFFF7C80"/>
      <color rgb="FFFF3300"/>
      <color rgb="FF98E23E"/>
      <color rgb="FFA7DF41"/>
      <color rgb="FFFF9999"/>
      <color rgb="FF0000FF"/>
      <color rgb="FF33CCFF"/>
      <color rgb="FF6699FF"/>
      <color rgb="FF00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133350</xdr:colOff>
      <xdr:row>1</xdr:row>
      <xdr:rowOff>139701</xdr:rowOff>
    </xdr:from>
    <xdr:to>
      <xdr:col>1</xdr:col>
      <xdr:colOff>1104900</xdr:colOff>
      <xdr:row>5</xdr:row>
      <xdr:rowOff>21569</xdr:rowOff>
    </xdr:to>
    <xdr:pic>
      <xdr:nvPicPr>
        <xdr:cNvPr id="3" name="Picture 2">
          <a:extLst>
            <a:ext uri="{FF2B5EF4-FFF2-40B4-BE49-F238E27FC236}">
              <a16:creationId xmlns:a16="http://schemas.microsoft.com/office/drawing/2014/main" id="{1924D245-AC99-4D23-AFD6-AEDFF86315A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42950" y="317501"/>
          <a:ext cx="971550" cy="59306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3:S21"/>
  <sheetViews>
    <sheetView workbookViewId="0">
      <selection activeCell="C17" sqref="C17"/>
    </sheetView>
  </sheetViews>
  <sheetFormatPr defaultRowHeight="14" x14ac:dyDescent="0.3"/>
  <cols>
    <col min="2" max="2" width="16.7265625" customWidth="1"/>
    <col min="3" max="3" width="17.54296875" customWidth="1"/>
    <col min="4" max="4" width="17.1796875" customWidth="1"/>
    <col min="5" max="5" width="16.7265625" customWidth="1"/>
  </cols>
  <sheetData>
    <row r="3" spans="1:19" ht="14" customHeight="1" x14ac:dyDescent="0.3">
      <c r="A3" s="2"/>
      <c r="B3" s="69"/>
      <c r="C3" s="70" t="s">
        <v>0</v>
      </c>
      <c r="D3" s="70"/>
      <c r="E3" s="70"/>
      <c r="F3" s="70"/>
      <c r="G3" s="70"/>
      <c r="H3" s="70"/>
      <c r="I3" s="70"/>
      <c r="J3" s="70"/>
      <c r="K3" s="70"/>
      <c r="L3" s="70"/>
      <c r="M3" s="70"/>
      <c r="N3" s="70"/>
      <c r="O3" s="3"/>
      <c r="P3" s="3"/>
      <c r="Q3" s="3"/>
      <c r="R3" s="3"/>
      <c r="S3" s="3"/>
    </row>
    <row r="4" spans="1:19" ht="14" customHeight="1" x14ac:dyDescent="0.3">
      <c r="A4" s="2"/>
      <c r="B4" s="69"/>
      <c r="C4" s="70"/>
      <c r="D4" s="70"/>
      <c r="E4" s="70"/>
      <c r="F4" s="70"/>
      <c r="G4" s="70"/>
      <c r="H4" s="70"/>
      <c r="I4" s="70"/>
      <c r="J4" s="70"/>
      <c r="K4" s="70"/>
      <c r="L4" s="70"/>
      <c r="M4" s="70"/>
      <c r="N4" s="70"/>
      <c r="O4" s="3"/>
      <c r="P4" s="3"/>
      <c r="Q4" s="3"/>
      <c r="R4" s="3"/>
      <c r="S4" s="3"/>
    </row>
    <row r="5" spans="1:19" ht="14" customHeight="1" x14ac:dyDescent="0.3">
      <c r="A5" s="2"/>
      <c r="B5" s="69"/>
      <c r="C5" s="70"/>
      <c r="D5" s="70"/>
      <c r="E5" s="70"/>
      <c r="F5" s="70"/>
      <c r="G5" s="70"/>
      <c r="H5" s="70"/>
      <c r="I5" s="70"/>
      <c r="J5" s="70"/>
      <c r="K5" s="70"/>
      <c r="L5" s="70"/>
      <c r="M5" s="70"/>
      <c r="N5" s="70"/>
      <c r="O5" s="3"/>
      <c r="P5" s="3"/>
      <c r="Q5" s="3"/>
      <c r="R5" s="3"/>
      <c r="S5" s="3"/>
    </row>
    <row r="6" spans="1:19" x14ac:dyDescent="0.3">
      <c r="B6" s="62"/>
      <c r="C6" s="63"/>
      <c r="D6" s="4"/>
      <c r="E6" s="62"/>
      <c r="F6" s="64"/>
      <c r="G6" s="64"/>
      <c r="H6" s="64"/>
      <c r="I6" s="64"/>
      <c r="J6" s="64"/>
      <c r="K6" s="64"/>
      <c r="L6" s="64"/>
      <c r="M6" s="64"/>
      <c r="N6" s="63"/>
    </row>
    <row r="7" spans="1:19" ht="14.5" x14ac:dyDescent="0.35">
      <c r="B7" s="5" t="s">
        <v>1</v>
      </c>
      <c r="C7" s="67" t="s">
        <v>267</v>
      </c>
      <c r="D7" s="67"/>
      <c r="E7" s="67"/>
      <c r="F7" s="71" t="s">
        <v>4</v>
      </c>
      <c r="G7" s="71"/>
      <c r="H7" s="71"/>
      <c r="I7" s="116" t="s">
        <v>56</v>
      </c>
      <c r="J7" s="117"/>
      <c r="K7" s="117"/>
      <c r="L7" s="117"/>
      <c r="M7" s="117"/>
      <c r="N7" s="117"/>
      <c r="O7" s="8"/>
    </row>
    <row r="8" spans="1:19" ht="14.5" x14ac:dyDescent="0.35">
      <c r="B8" s="5" t="s">
        <v>2</v>
      </c>
      <c r="C8" s="67"/>
      <c r="D8" s="67"/>
      <c r="E8" s="67"/>
      <c r="F8" s="72" t="s">
        <v>5</v>
      </c>
      <c r="G8" s="72"/>
      <c r="H8" s="72"/>
      <c r="I8" s="112" t="s">
        <v>266</v>
      </c>
      <c r="J8" s="113"/>
      <c r="K8" s="113"/>
      <c r="L8" s="113"/>
      <c r="M8" s="113"/>
      <c r="N8" s="114"/>
      <c r="O8" s="8"/>
    </row>
    <row r="9" spans="1:19" ht="14.5" x14ac:dyDescent="0.35">
      <c r="B9" s="68" t="s">
        <v>3</v>
      </c>
      <c r="C9" s="67"/>
      <c r="D9" s="67"/>
      <c r="E9" s="67"/>
      <c r="F9" s="72" t="s">
        <v>6</v>
      </c>
      <c r="G9" s="72"/>
      <c r="H9" s="72"/>
      <c r="I9" s="115">
        <v>44720</v>
      </c>
      <c r="J9" s="113"/>
      <c r="K9" s="113"/>
      <c r="L9" s="113"/>
      <c r="M9" s="113"/>
      <c r="N9" s="114"/>
      <c r="O9" s="8"/>
    </row>
    <row r="10" spans="1:19" ht="14.5" x14ac:dyDescent="0.35">
      <c r="B10" s="68"/>
      <c r="C10" s="67"/>
      <c r="D10" s="67"/>
      <c r="E10" s="67"/>
      <c r="F10" s="72" t="s">
        <v>7</v>
      </c>
      <c r="G10" s="72"/>
      <c r="H10" s="72"/>
      <c r="I10" s="103">
        <v>1</v>
      </c>
      <c r="J10" s="103"/>
      <c r="K10" s="103"/>
      <c r="L10" s="103"/>
      <c r="M10" s="103"/>
      <c r="N10" s="103"/>
      <c r="O10" s="8"/>
    </row>
    <row r="11" spans="1:19" ht="14.5" x14ac:dyDescent="0.35">
      <c r="A11" s="1"/>
      <c r="B11" s="59"/>
      <c r="C11" s="6"/>
      <c r="D11" s="6"/>
      <c r="E11" s="6"/>
      <c r="F11" s="61"/>
      <c r="G11" s="61"/>
      <c r="H11" s="61"/>
      <c r="I11" s="61"/>
      <c r="J11" s="61"/>
      <c r="K11" s="61"/>
      <c r="L11" s="61"/>
      <c r="M11" s="61"/>
      <c r="N11" s="61"/>
      <c r="O11" s="61"/>
    </row>
    <row r="12" spans="1:19" ht="14.5" x14ac:dyDescent="0.35">
      <c r="B12" s="60"/>
      <c r="C12" s="8"/>
      <c r="D12" s="8"/>
      <c r="E12" s="8"/>
      <c r="F12" s="60"/>
      <c r="G12" s="8"/>
      <c r="H12" s="8"/>
      <c r="I12" s="8"/>
      <c r="J12" s="8"/>
      <c r="K12" s="8"/>
      <c r="L12" s="8"/>
      <c r="M12" s="8"/>
      <c r="N12" s="8"/>
      <c r="O12" s="8"/>
    </row>
    <row r="13" spans="1:19" ht="14.5" x14ac:dyDescent="0.35">
      <c r="B13" s="7" t="s">
        <v>8</v>
      </c>
      <c r="C13" s="8"/>
      <c r="D13" s="8"/>
      <c r="E13" s="8"/>
      <c r="F13" s="8"/>
      <c r="G13" s="8"/>
      <c r="H13" s="8"/>
      <c r="I13" s="8"/>
      <c r="J13" s="8"/>
      <c r="K13" s="8"/>
      <c r="L13" s="8"/>
      <c r="M13" s="8"/>
      <c r="N13" s="8"/>
      <c r="O13" s="8"/>
    </row>
    <row r="14" spans="1:19" ht="14.5" x14ac:dyDescent="0.35">
      <c r="B14" s="10" t="s">
        <v>9</v>
      </c>
      <c r="C14" s="11" t="s">
        <v>10</v>
      </c>
      <c r="D14" s="11" t="s">
        <v>11</v>
      </c>
      <c r="E14" s="11" t="s">
        <v>12</v>
      </c>
      <c r="F14" s="11" t="s">
        <v>13</v>
      </c>
      <c r="G14" s="8"/>
      <c r="H14" s="8"/>
      <c r="I14" s="8"/>
      <c r="J14" s="8"/>
      <c r="K14" s="8"/>
      <c r="L14" s="8"/>
      <c r="M14" s="8"/>
      <c r="N14" s="8"/>
      <c r="O14" s="8"/>
    </row>
    <row r="15" spans="1:19" ht="14.5" x14ac:dyDescent="0.35">
      <c r="B15" s="17"/>
      <c r="C15" s="9"/>
      <c r="D15" s="9"/>
      <c r="E15" s="9"/>
      <c r="F15" s="9"/>
      <c r="G15" s="8"/>
      <c r="H15" s="8"/>
      <c r="I15" s="8"/>
      <c r="J15" s="8"/>
      <c r="K15" s="8"/>
      <c r="L15" s="8"/>
      <c r="M15" s="8"/>
      <c r="N15" s="8"/>
      <c r="O15" s="8"/>
    </row>
    <row r="16" spans="1:19" ht="14.5" x14ac:dyDescent="0.35">
      <c r="B16" s="17"/>
      <c r="C16" s="9"/>
      <c r="D16" s="9"/>
      <c r="E16" s="9"/>
      <c r="F16" s="9"/>
      <c r="G16" s="8"/>
      <c r="H16" s="8"/>
      <c r="I16" s="8"/>
      <c r="J16" s="8"/>
      <c r="K16" s="8"/>
      <c r="L16" s="8"/>
      <c r="M16" s="8"/>
      <c r="N16" s="8"/>
      <c r="O16" s="8"/>
    </row>
    <row r="17" spans="2:15" ht="14.5" x14ac:dyDescent="0.35">
      <c r="B17" s="17"/>
      <c r="C17" s="9"/>
      <c r="D17" s="9"/>
      <c r="E17" s="9"/>
      <c r="F17" s="9"/>
      <c r="G17" s="8"/>
      <c r="H17" s="8"/>
      <c r="I17" s="8"/>
      <c r="J17" s="8"/>
      <c r="K17" s="8"/>
      <c r="L17" s="8"/>
      <c r="M17" s="8"/>
      <c r="N17" s="8"/>
      <c r="O17" s="8"/>
    </row>
    <row r="18" spans="2:15" ht="14.5" x14ac:dyDescent="0.35">
      <c r="B18" s="17"/>
      <c r="C18" s="9"/>
      <c r="D18" s="9"/>
      <c r="E18" s="9"/>
      <c r="F18" s="9"/>
      <c r="G18" s="8"/>
      <c r="H18" s="8"/>
      <c r="I18" s="8"/>
      <c r="J18" s="8"/>
      <c r="K18" s="8"/>
      <c r="L18" s="8"/>
      <c r="M18" s="8"/>
      <c r="N18" s="8"/>
      <c r="O18" s="8"/>
    </row>
    <row r="19" spans="2:15" ht="14.5" x14ac:dyDescent="0.35">
      <c r="B19" s="17"/>
      <c r="C19" s="9"/>
      <c r="D19" s="9"/>
      <c r="E19" s="9"/>
      <c r="F19" s="9"/>
      <c r="G19" s="8"/>
      <c r="H19" s="8"/>
      <c r="I19" s="8"/>
      <c r="J19" s="8"/>
      <c r="K19" s="8"/>
      <c r="L19" s="8"/>
      <c r="M19" s="8"/>
      <c r="N19" s="8"/>
      <c r="O19" s="8"/>
    </row>
    <row r="20" spans="2:15" ht="14.5" x14ac:dyDescent="0.35">
      <c r="B20" s="17"/>
      <c r="C20" s="9"/>
      <c r="D20" s="9"/>
      <c r="E20" s="9"/>
      <c r="F20" s="9"/>
      <c r="G20" s="8"/>
      <c r="H20" s="8"/>
      <c r="I20" s="8"/>
      <c r="J20" s="8"/>
      <c r="K20" s="8"/>
      <c r="L20" s="8"/>
      <c r="M20" s="8"/>
      <c r="N20" s="8"/>
      <c r="O20" s="8"/>
    </row>
    <row r="21" spans="2:15" ht="14.5" x14ac:dyDescent="0.35">
      <c r="B21" s="17"/>
      <c r="C21" s="9"/>
      <c r="D21" s="9"/>
      <c r="E21" s="9"/>
      <c r="F21" s="9"/>
      <c r="G21" s="8"/>
      <c r="H21" s="8"/>
      <c r="I21" s="8"/>
      <c r="J21" s="8"/>
      <c r="K21" s="8"/>
      <c r="L21" s="8"/>
      <c r="M21" s="8"/>
      <c r="N21" s="8"/>
      <c r="O21" s="8"/>
    </row>
  </sheetData>
  <mergeCells count="19">
    <mergeCell ref="B3:B5"/>
    <mergeCell ref="C3:N5"/>
    <mergeCell ref="C7:E7"/>
    <mergeCell ref="C8:E8"/>
    <mergeCell ref="C9:E10"/>
    <mergeCell ref="F7:H7"/>
    <mergeCell ref="F8:H8"/>
    <mergeCell ref="F9:H9"/>
    <mergeCell ref="F10:H10"/>
    <mergeCell ref="B11:B12"/>
    <mergeCell ref="F11:F12"/>
    <mergeCell ref="G11:O11"/>
    <mergeCell ref="B6:C6"/>
    <mergeCell ref="E6:N6"/>
    <mergeCell ref="I7:N7"/>
    <mergeCell ref="I8:N8"/>
    <mergeCell ref="I9:N9"/>
    <mergeCell ref="I10:N10"/>
    <mergeCell ref="B9:B10"/>
  </mergeCells>
  <hyperlinks>
    <hyperlink ref="F7:H7" location="'Test Repost'!A1" display="Creator" xr:uid="{CB214CED-6D23-4D2C-9E16-7808FA1BF603}"/>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P22"/>
  <sheetViews>
    <sheetView zoomScale="85" zoomScaleNormal="85" workbookViewId="0">
      <selection activeCell="D12" sqref="D12:F12"/>
    </sheetView>
  </sheetViews>
  <sheetFormatPr defaultRowHeight="14.5" x14ac:dyDescent="0.35"/>
  <cols>
    <col min="2" max="2" width="8.7265625" style="8" customWidth="1"/>
    <col min="3" max="3" width="5.90625" style="8" customWidth="1"/>
    <col min="4" max="4" width="12.6328125" style="8" customWidth="1"/>
    <col min="5" max="5" width="13.90625" style="8" customWidth="1"/>
    <col min="6" max="6" width="8.6328125" style="8" customWidth="1"/>
    <col min="7" max="7" width="12.6328125" style="8" customWidth="1"/>
    <col min="8" max="8" width="11.7265625" style="8" customWidth="1"/>
    <col min="9" max="9" width="12.26953125" style="8" customWidth="1"/>
    <col min="10" max="10" width="12.81640625" style="8" customWidth="1"/>
    <col min="11" max="15" width="8.7265625" style="8"/>
  </cols>
  <sheetData>
    <row r="1" spans="2:16" ht="14" x14ac:dyDescent="0.3">
      <c r="B1"/>
      <c r="C1"/>
      <c r="D1"/>
      <c r="E1"/>
      <c r="F1"/>
      <c r="G1"/>
      <c r="H1"/>
      <c r="I1"/>
      <c r="J1"/>
      <c r="K1"/>
      <c r="L1"/>
      <c r="M1"/>
      <c r="N1"/>
      <c r="O1"/>
    </row>
    <row r="2" spans="2:16" ht="14" x14ac:dyDescent="0.3">
      <c r="B2" s="70" t="s">
        <v>17</v>
      </c>
      <c r="C2" s="70"/>
      <c r="D2" s="70"/>
      <c r="E2" s="70"/>
      <c r="F2" s="70"/>
      <c r="G2" s="70"/>
      <c r="H2" s="70"/>
      <c r="I2" s="70"/>
      <c r="J2" s="70"/>
      <c r="K2" s="70"/>
      <c r="L2" s="70"/>
      <c r="M2" s="70"/>
      <c r="N2" s="70"/>
      <c r="O2" s="70"/>
    </row>
    <row r="3" spans="2:16" ht="14" x14ac:dyDescent="0.3">
      <c r="B3" s="70"/>
      <c r="C3" s="70"/>
      <c r="D3" s="70"/>
      <c r="E3" s="70"/>
      <c r="F3" s="70"/>
      <c r="G3" s="70"/>
      <c r="H3" s="70"/>
      <c r="I3" s="70"/>
      <c r="J3" s="70"/>
      <c r="K3" s="70"/>
      <c r="L3" s="70"/>
      <c r="M3" s="70"/>
      <c r="N3" s="70"/>
      <c r="O3" s="70"/>
    </row>
    <row r="4" spans="2:16" x14ac:dyDescent="0.35">
      <c r="B4" s="89" t="s">
        <v>1</v>
      </c>
      <c r="C4" s="89"/>
      <c r="D4" s="89" t="str">
        <f>Cover!C7</f>
        <v>Hệ thống tìm kiếm việc làm</v>
      </c>
      <c r="E4" s="89"/>
      <c r="F4" s="89"/>
      <c r="G4" s="89"/>
      <c r="H4" s="91" t="s">
        <v>4</v>
      </c>
      <c r="I4" s="91"/>
      <c r="J4" s="90" t="str">
        <f>Cover!I7</f>
        <v>Nguyễn Thị Thanh Dang</v>
      </c>
      <c r="K4" s="90"/>
      <c r="L4" s="90"/>
      <c r="M4" s="90"/>
      <c r="N4" s="90"/>
      <c r="O4" s="90"/>
    </row>
    <row r="5" spans="2:16" x14ac:dyDescent="0.35">
      <c r="B5" s="89" t="s">
        <v>2</v>
      </c>
      <c r="C5" s="89"/>
      <c r="D5" s="89" t="str">
        <f>IF(Cover!C8=0,"","")</f>
        <v/>
      </c>
      <c r="E5" s="89"/>
      <c r="F5" s="89"/>
      <c r="G5" s="89"/>
      <c r="H5" s="92" t="s">
        <v>5</v>
      </c>
      <c r="I5" s="93"/>
      <c r="J5" s="90" t="str">
        <f>Cover!I8</f>
        <v>Nguyễn Văn A</v>
      </c>
      <c r="K5" s="90"/>
      <c r="L5" s="90"/>
      <c r="M5" s="90"/>
      <c r="N5" s="90"/>
      <c r="O5" s="90"/>
    </row>
    <row r="6" spans="2:16" x14ac:dyDescent="0.35">
      <c r="B6" s="89" t="s">
        <v>14</v>
      </c>
      <c r="C6" s="89"/>
      <c r="D6" s="89" t="str">
        <f>IF(Cover!C9=0,"","")</f>
        <v/>
      </c>
      <c r="E6" s="89"/>
      <c r="F6" s="89"/>
      <c r="G6" s="89"/>
      <c r="H6" s="92" t="s">
        <v>16</v>
      </c>
      <c r="I6" s="93"/>
      <c r="J6" s="118">
        <f>Cover!I9</f>
        <v>44720</v>
      </c>
      <c r="K6" s="119"/>
      <c r="L6" s="119"/>
      <c r="M6" s="119"/>
      <c r="N6" s="119"/>
      <c r="O6" s="119"/>
    </row>
    <row r="7" spans="2:16" x14ac:dyDescent="0.35">
      <c r="B7" s="89" t="s">
        <v>15</v>
      </c>
      <c r="C7" s="89"/>
      <c r="D7" s="89"/>
      <c r="E7" s="89"/>
      <c r="F7" s="89"/>
      <c r="G7" s="89"/>
      <c r="H7" s="89"/>
      <c r="I7" s="89"/>
      <c r="J7" s="89"/>
      <c r="K7" s="89"/>
      <c r="L7" s="89"/>
      <c r="M7" s="89"/>
      <c r="N7" s="89"/>
      <c r="O7" s="89"/>
    </row>
    <row r="8" spans="2:16" ht="14" x14ac:dyDescent="0.3">
      <c r="B8" s="59"/>
      <c r="C8" s="59"/>
      <c r="D8" s="59"/>
      <c r="E8" s="59"/>
      <c r="F8" s="59"/>
      <c r="G8" s="59"/>
      <c r="H8" s="59"/>
      <c r="I8" s="59"/>
      <c r="J8" s="59"/>
      <c r="K8" s="59"/>
      <c r="L8" s="59"/>
      <c r="M8" s="59"/>
      <c r="N8" s="59"/>
      <c r="O8" s="59"/>
    </row>
    <row r="9" spans="2:16" ht="14" x14ac:dyDescent="0.3">
      <c r="B9" s="60"/>
      <c r="C9" s="60"/>
      <c r="D9" s="60"/>
      <c r="E9" s="60"/>
      <c r="F9" s="60"/>
      <c r="G9" s="60"/>
      <c r="H9" s="60"/>
      <c r="I9" s="60"/>
      <c r="J9" s="60"/>
      <c r="K9" s="60"/>
      <c r="L9" s="60"/>
      <c r="M9" s="60"/>
      <c r="N9" s="60"/>
      <c r="O9" s="60"/>
    </row>
    <row r="10" spans="2:16" ht="14" x14ac:dyDescent="0.3">
      <c r="B10" s="84"/>
      <c r="C10" s="84"/>
      <c r="D10" s="84"/>
      <c r="E10" s="84"/>
      <c r="F10" s="84"/>
      <c r="G10" s="84"/>
      <c r="H10" s="84"/>
      <c r="I10" s="84"/>
      <c r="J10" s="84"/>
      <c r="K10" s="84"/>
      <c r="L10" s="84"/>
      <c r="M10" s="84"/>
      <c r="N10" s="84"/>
      <c r="O10" s="84"/>
    </row>
    <row r="11" spans="2:16" x14ac:dyDescent="0.35">
      <c r="B11" s="83" t="s">
        <v>18</v>
      </c>
      <c r="C11" s="83"/>
      <c r="D11" s="88" t="s">
        <v>19</v>
      </c>
      <c r="E11" s="88"/>
      <c r="F11" s="88"/>
      <c r="G11" s="26" t="s">
        <v>20</v>
      </c>
      <c r="H11" s="26" t="s">
        <v>21</v>
      </c>
      <c r="I11" s="26" t="s">
        <v>22</v>
      </c>
      <c r="J11" s="26" t="s">
        <v>23</v>
      </c>
      <c r="K11" s="83" t="s">
        <v>24</v>
      </c>
      <c r="L11" s="83"/>
      <c r="M11" s="83"/>
      <c r="N11" s="83"/>
      <c r="O11" s="83"/>
    </row>
    <row r="12" spans="2:16" x14ac:dyDescent="0.35">
      <c r="B12" s="65">
        <v>1</v>
      </c>
      <c r="C12" s="66"/>
      <c r="D12" s="74" t="s">
        <v>268</v>
      </c>
      <c r="E12" s="75"/>
      <c r="F12" s="76"/>
      <c r="G12" s="9">
        <f>'Test scenarios'!$A$5</f>
        <v>35</v>
      </c>
      <c r="H12" s="9">
        <f>'Test scenarios'!$B$5</f>
        <v>29</v>
      </c>
      <c r="I12" s="9">
        <f>'Test scenarios'!$C$5</f>
        <v>0</v>
      </c>
      <c r="J12" s="9">
        <f>'Test scenarios'!$D$5</f>
        <v>1</v>
      </c>
      <c r="K12" s="80">
        <f>SUM(G12:J12)</f>
        <v>65</v>
      </c>
      <c r="L12" s="81"/>
      <c r="M12" s="81"/>
      <c r="N12" s="81"/>
      <c r="O12" s="82"/>
      <c r="P12" t="s">
        <v>55</v>
      </c>
    </row>
    <row r="13" spans="2:16" x14ac:dyDescent="0.35">
      <c r="B13" s="65">
        <v>1</v>
      </c>
      <c r="C13" s="66"/>
      <c r="D13" s="74" t="str">
        <f>IF('Test scenarios'!$B$1:$E$1=0,"","")</f>
        <v/>
      </c>
      <c r="E13" s="75"/>
      <c r="F13" s="76"/>
      <c r="G13" s="9"/>
      <c r="H13" s="9"/>
      <c r="I13" s="9"/>
      <c r="J13" s="9"/>
      <c r="K13" s="80">
        <f t="shared" ref="K13:K18" si="0">SUM(G13:J13)</f>
        <v>0</v>
      </c>
      <c r="L13" s="81"/>
      <c r="M13" s="81"/>
      <c r="N13" s="81"/>
      <c r="O13" s="82"/>
    </row>
    <row r="14" spans="2:16" x14ac:dyDescent="0.35">
      <c r="B14" s="65">
        <v>1</v>
      </c>
      <c r="C14" s="66"/>
      <c r="D14" s="74" t="str">
        <f>IF('Test scenarios'!$B$1:$E$1=0,"","")</f>
        <v/>
      </c>
      <c r="E14" s="75"/>
      <c r="F14" s="76"/>
      <c r="G14" s="9"/>
      <c r="H14" s="9"/>
      <c r="I14" s="9"/>
      <c r="J14" s="9"/>
      <c r="K14" s="80">
        <f t="shared" si="0"/>
        <v>0</v>
      </c>
      <c r="L14" s="81"/>
      <c r="M14" s="81"/>
      <c r="N14" s="81"/>
      <c r="O14" s="82"/>
    </row>
    <row r="15" spans="2:16" x14ac:dyDescent="0.35">
      <c r="B15" s="65">
        <v>1</v>
      </c>
      <c r="C15" s="66"/>
      <c r="D15" s="74" t="str">
        <f>IF('Test scenarios'!$B$1:$E$1=0,"","")</f>
        <v/>
      </c>
      <c r="E15" s="75"/>
      <c r="F15" s="76"/>
      <c r="G15" s="9"/>
      <c r="H15" s="9"/>
      <c r="I15" s="9"/>
      <c r="J15" s="9"/>
      <c r="K15" s="80">
        <f t="shared" si="0"/>
        <v>0</v>
      </c>
      <c r="L15" s="81"/>
      <c r="M15" s="81"/>
      <c r="N15" s="81"/>
      <c r="O15" s="82"/>
    </row>
    <row r="16" spans="2:16" x14ac:dyDescent="0.35">
      <c r="B16" s="65">
        <v>1</v>
      </c>
      <c r="C16" s="66"/>
      <c r="D16" s="74" t="str">
        <f>IF('Test scenarios'!$B$1:$E$1=0,"","")</f>
        <v/>
      </c>
      <c r="E16" s="75"/>
      <c r="F16" s="76"/>
      <c r="G16" s="9"/>
      <c r="H16" s="9"/>
      <c r="I16" s="9"/>
      <c r="J16" s="9"/>
      <c r="K16" s="80">
        <f t="shared" si="0"/>
        <v>0</v>
      </c>
      <c r="L16" s="81"/>
      <c r="M16" s="81"/>
      <c r="N16" s="81"/>
      <c r="O16" s="82"/>
    </row>
    <row r="17" spans="2:15" x14ac:dyDescent="0.35">
      <c r="B17" s="65">
        <v>1</v>
      </c>
      <c r="C17" s="66"/>
      <c r="D17" s="74" t="str">
        <f>IF('Test scenarios'!$B$1:$E$1=0,"","")</f>
        <v/>
      </c>
      <c r="E17" s="75"/>
      <c r="F17" s="76"/>
      <c r="G17" s="9"/>
      <c r="H17" s="9"/>
      <c r="I17" s="9"/>
      <c r="J17" s="9"/>
      <c r="K17" s="80">
        <f t="shared" si="0"/>
        <v>0</v>
      </c>
      <c r="L17" s="81"/>
      <c r="M17" s="81"/>
      <c r="N17" s="81"/>
      <c r="O17" s="82"/>
    </row>
    <row r="18" spans="2:15" x14ac:dyDescent="0.35">
      <c r="B18" s="65">
        <v>1</v>
      </c>
      <c r="C18" s="66"/>
      <c r="D18" s="74" t="str">
        <f>IF('Test scenarios'!$B$1:$E$1=0,"","")</f>
        <v/>
      </c>
      <c r="E18" s="75"/>
      <c r="F18" s="76"/>
      <c r="G18" s="9"/>
      <c r="H18" s="9"/>
      <c r="I18" s="9"/>
      <c r="J18" s="9"/>
      <c r="K18" s="80">
        <f t="shared" si="0"/>
        <v>0</v>
      </c>
      <c r="L18" s="81"/>
      <c r="M18" s="81"/>
      <c r="N18" s="81"/>
      <c r="O18" s="82"/>
    </row>
    <row r="19" spans="2:15" x14ac:dyDescent="0.35">
      <c r="B19" s="77"/>
      <c r="C19" s="79"/>
      <c r="D19" s="85" t="s">
        <v>58</v>
      </c>
      <c r="E19" s="86"/>
      <c r="F19" s="87"/>
      <c r="G19" s="12">
        <f>SUM(G12:G18)</f>
        <v>35</v>
      </c>
      <c r="H19" s="12">
        <f t="shared" ref="H19:I19" si="1">SUM(H12:H18)</f>
        <v>29</v>
      </c>
      <c r="I19" s="12">
        <f t="shared" si="1"/>
        <v>0</v>
      </c>
      <c r="J19" s="12">
        <f>SUM(J12:J18)</f>
        <v>1</v>
      </c>
      <c r="K19" s="77">
        <f>SUBTOTAL(9,G19:J19)</f>
        <v>65</v>
      </c>
      <c r="L19" s="78"/>
      <c r="M19" s="78"/>
      <c r="N19" s="78"/>
      <c r="O19" s="79"/>
    </row>
    <row r="20" spans="2:15" x14ac:dyDescent="0.35">
      <c r="B20" s="24"/>
      <c r="C20" s="9"/>
      <c r="D20" s="9"/>
      <c r="E20" s="9"/>
      <c r="F20" s="9"/>
      <c r="G20" s="20"/>
      <c r="H20" s="20"/>
      <c r="I20" s="20"/>
      <c r="J20" s="20"/>
      <c r="K20" s="9"/>
      <c r="L20" s="9"/>
      <c r="M20" s="9"/>
      <c r="N20" s="9"/>
      <c r="O20" s="9"/>
    </row>
    <row r="21" spans="2:15" x14ac:dyDescent="0.35">
      <c r="B21" s="9"/>
      <c r="C21" s="9"/>
      <c r="D21" s="73" t="s">
        <v>25</v>
      </c>
      <c r="E21" s="73"/>
      <c r="F21" s="9"/>
      <c r="G21" s="9"/>
      <c r="H21" s="18">
        <v>1</v>
      </c>
      <c r="I21" s="30">
        <f>(G19+H19)/K19</f>
        <v>0.98461538461538467</v>
      </c>
      <c r="J21" s="9"/>
      <c r="K21" s="9"/>
      <c r="L21" s="9"/>
      <c r="M21" s="9"/>
      <c r="N21" s="9"/>
      <c r="O21" s="9"/>
    </row>
    <row r="22" spans="2:15" x14ac:dyDescent="0.35">
      <c r="B22" s="9"/>
      <c r="C22" s="9"/>
      <c r="D22" s="73" t="s">
        <v>26</v>
      </c>
      <c r="E22" s="73"/>
      <c r="F22" s="9"/>
      <c r="G22" s="9"/>
      <c r="H22" s="18">
        <v>1</v>
      </c>
      <c r="I22" s="30">
        <f>G19/(G19+H19)</f>
        <v>0.546875</v>
      </c>
      <c r="J22" s="19"/>
      <c r="K22" s="9"/>
      <c r="L22" s="9"/>
      <c r="M22" s="9"/>
      <c r="N22" s="9"/>
      <c r="O22" s="9"/>
    </row>
  </sheetData>
  <mergeCells count="45">
    <mergeCell ref="B2:O3"/>
    <mergeCell ref="B4:C4"/>
    <mergeCell ref="B5:C5"/>
    <mergeCell ref="B6:C6"/>
    <mergeCell ref="H4:I4"/>
    <mergeCell ref="H5:I5"/>
    <mergeCell ref="H6:I6"/>
    <mergeCell ref="B7:C7"/>
    <mergeCell ref="D4:G4"/>
    <mergeCell ref="D5:G5"/>
    <mergeCell ref="D6:G6"/>
    <mergeCell ref="D7:O7"/>
    <mergeCell ref="J4:O4"/>
    <mergeCell ref="J5:O5"/>
    <mergeCell ref="J6:O6"/>
    <mergeCell ref="K11:O11"/>
    <mergeCell ref="B8:O10"/>
    <mergeCell ref="B12:C12"/>
    <mergeCell ref="B19:C19"/>
    <mergeCell ref="B18:C18"/>
    <mergeCell ref="B17:C17"/>
    <mergeCell ref="B16:C16"/>
    <mergeCell ref="B15:C15"/>
    <mergeCell ref="B14:C14"/>
    <mergeCell ref="B13:C13"/>
    <mergeCell ref="D19:F19"/>
    <mergeCell ref="D18:F18"/>
    <mergeCell ref="D17:F17"/>
    <mergeCell ref="D16:F16"/>
    <mergeCell ref="B11:C11"/>
    <mergeCell ref="D11:F11"/>
    <mergeCell ref="D12:F12"/>
    <mergeCell ref="K19:O19"/>
    <mergeCell ref="K18:O18"/>
    <mergeCell ref="K17:O17"/>
    <mergeCell ref="K16:O16"/>
    <mergeCell ref="K15:O15"/>
    <mergeCell ref="K14:O14"/>
    <mergeCell ref="K13:O13"/>
    <mergeCell ref="K12:O12"/>
    <mergeCell ref="D21:E21"/>
    <mergeCell ref="D22:E22"/>
    <mergeCell ref="D15:F15"/>
    <mergeCell ref="D14:F14"/>
    <mergeCell ref="D13:F13"/>
  </mergeCells>
  <hyperlinks>
    <hyperlink ref="H4:I4" location="Cover!A1" display="Creator" xr:uid="{9168C3C7-8B2F-49F6-A269-21F4078BB0FC}"/>
    <hyperlink ref="D11:F11" location="'Test scenarios'!A1" display="test Items" xr:uid="{76A552C3-E753-4C02-817D-992172FD6F5F}"/>
    <hyperlink ref="D12:F12" location="'Test scenarios'!A1" display="'Test scenarios'!A1" xr:uid="{3983851C-D945-4492-BC3C-745C47DB36C1}"/>
    <hyperlink ref="D13:F13" location="'Test scenarios'!A1" display="'Test scenarios'!A1" xr:uid="{E9A3D5F6-8FD3-4F5E-BBE0-6C9AD756A4F0}"/>
    <hyperlink ref="D14:F14" location="'Test scenarios'!A1" display="'Test scenarios'!A1" xr:uid="{EA126168-19FA-48C1-BA79-98F728FB4AFA}"/>
    <hyperlink ref="D15:F15" location="'Test scenarios'!A1" display="'Test scenarios'!A1" xr:uid="{6D414034-C8AF-48AD-94DE-3F2A732A0A1D}"/>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89"/>
  <sheetViews>
    <sheetView tabSelected="1" topLeftCell="A77" zoomScale="70" zoomScaleNormal="70" workbookViewId="0">
      <selection activeCell="B3" sqref="B3:E3"/>
    </sheetView>
  </sheetViews>
  <sheetFormatPr defaultRowHeight="14" x14ac:dyDescent="0.3"/>
  <cols>
    <col min="1" max="1" width="17.90625" customWidth="1"/>
    <col min="2" max="2" width="32.90625" style="40" customWidth="1"/>
    <col min="3" max="3" width="30.453125" style="40" customWidth="1"/>
    <col min="4" max="4" width="39.90625" style="40" customWidth="1"/>
    <col min="5" max="5" width="49" style="40" customWidth="1"/>
    <col min="6" max="6" width="11.36328125" style="53" customWidth="1"/>
    <col min="7" max="7" width="14.453125" style="53" customWidth="1"/>
    <col min="8" max="8" width="24.7265625" style="53" customWidth="1"/>
    <col min="9" max="9" width="20.90625" style="111" customWidth="1"/>
    <col min="10" max="10" width="12.36328125" customWidth="1"/>
    <col min="14" max="14" width="17.1796875" customWidth="1"/>
  </cols>
  <sheetData>
    <row r="1" spans="1:14" ht="14.5" x14ac:dyDescent="0.35">
      <c r="A1" s="28" t="s">
        <v>27</v>
      </c>
      <c r="B1" s="103" t="s">
        <v>32</v>
      </c>
      <c r="C1" s="103"/>
      <c r="D1" s="103"/>
      <c r="E1" s="103"/>
      <c r="F1" s="95"/>
      <c r="G1" s="60"/>
      <c r="H1" s="60"/>
      <c r="I1" s="60"/>
    </row>
    <row r="2" spans="1:14" ht="14.5" x14ac:dyDescent="0.35">
      <c r="A2" s="25" t="s">
        <v>28</v>
      </c>
      <c r="B2" s="103" t="s">
        <v>33</v>
      </c>
      <c r="C2" s="103"/>
      <c r="D2" s="103"/>
      <c r="E2" s="103"/>
      <c r="F2" s="95"/>
      <c r="G2" s="60"/>
      <c r="H2" s="60"/>
      <c r="I2" s="60"/>
    </row>
    <row r="3" spans="1:14" ht="14.5" x14ac:dyDescent="0.35">
      <c r="A3" s="25" t="s">
        <v>29</v>
      </c>
      <c r="B3" s="103" t="s">
        <v>56</v>
      </c>
      <c r="C3" s="103"/>
      <c r="D3" s="103"/>
      <c r="E3" s="103"/>
      <c r="F3" s="95"/>
      <c r="G3" s="60"/>
      <c r="H3" s="60"/>
      <c r="I3" s="60"/>
    </row>
    <row r="4" spans="1:14" ht="14.5" x14ac:dyDescent="0.35">
      <c r="A4" s="24" t="s">
        <v>30</v>
      </c>
      <c r="B4" s="35" t="s">
        <v>21</v>
      </c>
      <c r="C4" s="35" t="s">
        <v>22</v>
      </c>
      <c r="D4" s="35" t="s">
        <v>23</v>
      </c>
      <c r="E4" s="35" t="s">
        <v>24</v>
      </c>
      <c r="F4" s="95"/>
      <c r="G4" s="60"/>
      <c r="H4" s="60"/>
      <c r="I4" s="60"/>
    </row>
    <row r="5" spans="1:14" ht="14.5" x14ac:dyDescent="0.35">
      <c r="A5" s="24">
        <f>COUNTIF($F$9:$F$89,A4)</f>
        <v>35</v>
      </c>
      <c r="B5" s="35">
        <f>COUNTIF($F$9:$F$89,B4)</f>
        <v>29</v>
      </c>
      <c r="C5" s="35">
        <f>COUNTIF($F$9:$F$89,C4)</f>
        <v>0</v>
      </c>
      <c r="D5" s="35">
        <f>COUNTIF($F$9:$F$89,D4)</f>
        <v>1</v>
      </c>
      <c r="E5" s="35">
        <f>SUM(A5:D5)</f>
        <v>65</v>
      </c>
      <c r="F5" s="95"/>
      <c r="G5" s="60"/>
      <c r="H5" s="60"/>
      <c r="I5" s="60"/>
    </row>
    <row r="6" spans="1:14" ht="14.5" x14ac:dyDescent="0.35">
      <c r="A6" s="23">
        <f>A5/$E$5</f>
        <v>0.53846153846153844</v>
      </c>
      <c r="B6" s="42">
        <f t="shared" ref="B6:D6" si="0">B5/$E$5</f>
        <v>0.44615384615384618</v>
      </c>
      <c r="C6" s="42">
        <f t="shared" si="0"/>
        <v>0</v>
      </c>
      <c r="D6" s="42">
        <f t="shared" si="0"/>
        <v>1.5384615384615385E-2</v>
      </c>
      <c r="E6" s="36">
        <f>SUM(A6:D6)</f>
        <v>1</v>
      </c>
      <c r="F6" s="95"/>
      <c r="G6" s="60"/>
      <c r="H6" s="60"/>
      <c r="I6" s="60"/>
    </row>
    <row r="7" spans="1:14" ht="14.5" x14ac:dyDescent="0.35">
      <c r="A7" s="94" t="s">
        <v>31</v>
      </c>
      <c r="B7" s="94"/>
      <c r="C7" s="94"/>
      <c r="D7" s="94"/>
      <c r="E7" s="94"/>
      <c r="F7" s="95"/>
      <c r="G7" s="60"/>
      <c r="H7" s="60"/>
      <c r="I7" s="60"/>
    </row>
    <row r="8" spans="1:14" ht="14.5" x14ac:dyDescent="0.35">
      <c r="A8" s="13" t="s">
        <v>34</v>
      </c>
      <c r="B8" s="37" t="s">
        <v>35</v>
      </c>
      <c r="C8" s="37" t="s">
        <v>36</v>
      </c>
      <c r="D8" s="37" t="s">
        <v>37</v>
      </c>
      <c r="E8" s="37" t="s">
        <v>38</v>
      </c>
      <c r="F8" s="50" t="s">
        <v>39</v>
      </c>
      <c r="G8" s="50" t="s">
        <v>40</v>
      </c>
      <c r="H8" s="50" t="s">
        <v>41</v>
      </c>
      <c r="I8" s="107" t="s">
        <v>13</v>
      </c>
    </row>
    <row r="9" spans="1:14" ht="14.5" x14ac:dyDescent="0.35">
      <c r="A9" s="31" t="s">
        <v>60</v>
      </c>
      <c r="B9" s="41" t="s">
        <v>61</v>
      </c>
      <c r="C9" s="41"/>
      <c r="D9" s="41"/>
      <c r="E9" s="39"/>
      <c r="F9" s="51"/>
      <c r="G9" s="51"/>
      <c r="H9" s="51"/>
      <c r="I9" s="108"/>
      <c r="N9" s="21"/>
    </row>
    <row r="10" spans="1:14" ht="14.5" x14ac:dyDescent="0.3">
      <c r="A10" s="46" t="str">
        <f t="shared" ref="A10:A84" si="1">IF(AND(E10=""),"","["&amp;TEXT($B$1,"##")&amp;"-"&amp;TEXT(ROW()-9- COUNTBLANK($E$8:E9) +1,"##")&amp;"]")</f>
        <v/>
      </c>
      <c r="B10" s="38" t="s">
        <v>63</v>
      </c>
      <c r="C10" s="33"/>
      <c r="D10" s="33"/>
      <c r="E10" s="33"/>
      <c r="F10" s="35"/>
      <c r="G10" s="52"/>
      <c r="H10" s="35"/>
      <c r="I10" s="109"/>
      <c r="N10" s="21"/>
    </row>
    <row r="11" spans="1:14" ht="43.5" x14ac:dyDescent="0.3">
      <c r="A11" s="46" t="str">
        <f t="shared" si="1"/>
        <v>[Software testing-1]</v>
      </c>
      <c r="B11" s="45" t="s">
        <v>69</v>
      </c>
      <c r="C11" s="43" t="s">
        <v>62</v>
      </c>
      <c r="D11" s="34" t="s">
        <v>71</v>
      </c>
      <c r="E11" s="33" t="s">
        <v>70</v>
      </c>
      <c r="F11" s="35" t="s">
        <v>30</v>
      </c>
      <c r="G11" s="52" t="s">
        <v>177</v>
      </c>
      <c r="H11" s="35" t="str">
        <f>B3</f>
        <v>Nguyễn Thị Thanh Dang</v>
      </c>
      <c r="I11" s="109"/>
      <c r="N11" s="21"/>
    </row>
    <row r="12" spans="1:14" ht="58" x14ac:dyDescent="0.3">
      <c r="A12" s="46" t="str">
        <f t="shared" si="1"/>
        <v>[Software testing-2]</v>
      </c>
      <c r="B12" s="45" t="s">
        <v>204</v>
      </c>
      <c r="C12" s="33"/>
      <c r="D12" s="34" t="s">
        <v>72</v>
      </c>
      <c r="E12" s="34" t="s">
        <v>182</v>
      </c>
      <c r="F12" s="35" t="s">
        <v>30</v>
      </c>
      <c r="G12" s="52" t="s">
        <v>177</v>
      </c>
      <c r="H12" s="35" t="str">
        <f>B3</f>
        <v>Nguyễn Thị Thanh Dang</v>
      </c>
      <c r="I12" s="109"/>
      <c r="N12" s="21"/>
    </row>
    <row r="13" spans="1:14" ht="43.5" x14ac:dyDescent="0.3">
      <c r="A13" s="46" t="str">
        <f t="shared" si="1"/>
        <v>[Software testing-3]</v>
      </c>
      <c r="B13" s="56" t="s">
        <v>203</v>
      </c>
      <c r="C13" s="44"/>
      <c r="D13" s="57" t="s">
        <v>202</v>
      </c>
      <c r="E13" s="57" t="s">
        <v>205</v>
      </c>
      <c r="F13" s="35" t="s">
        <v>30</v>
      </c>
      <c r="G13" s="52" t="s">
        <v>177</v>
      </c>
      <c r="H13" s="35" t="str">
        <f>B3</f>
        <v>Nguyễn Thị Thanh Dang</v>
      </c>
      <c r="I13" s="109"/>
      <c r="N13" s="21"/>
    </row>
    <row r="14" spans="1:14" ht="43.5" x14ac:dyDescent="0.3">
      <c r="A14" s="46" t="str">
        <f t="shared" si="1"/>
        <v>[Software testing-4]</v>
      </c>
      <c r="B14" s="45" t="s">
        <v>199</v>
      </c>
      <c r="C14" s="33"/>
      <c r="D14" s="34" t="s">
        <v>201</v>
      </c>
      <c r="E14" s="34" t="s">
        <v>200</v>
      </c>
      <c r="F14" s="35" t="s">
        <v>30</v>
      </c>
      <c r="G14" s="52" t="s">
        <v>177</v>
      </c>
      <c r="H14" s="35" t="str">
        <f>B3</f>
        <v>Nguyễn Thị Thanh Dang</v>
      </c>
      <c r="I14" s="109"/>
      <c r="N14" s="21"/>
    </row>
    <row r="15" spans="1:14" ht="101.5" x14ac:dyDescent="0.3">
      <c r="A15" s="46" t="str">
        <f t="shared" si="1"/>
        <v>[Software testing-5]</v>
      </c>
      <c r="B15" s="58" t="s">
        <v>81</v>
      </c>
      <c r="D15" s="58" t="s">
        <v>64</v>
      </c>
      <c r="E15" s="58" t="s">
        <v>65</v>
      </c>
      <c r="F15" s="35" t="s">
        <v>30</v>
      </c>
      <c r="G15" s="52" t="s">
        <v>177</v>
      </c>
      <c r="H15" s="35" t="str">
        <f>B3</f>
        <v>Nguyễn Thị Thanh Dang</v>
      </c>
      <c r="I15" s="109"/>
      <c r="N15" s="21"/>
    </row>
    <row r="16" spans="1:14" ht="43.5" x14ac:dyDescent="0.3">
      <c r="A16" s="46" t="str">
        <f t="shared" si="1"/>
        <v>[Software testing-6]</v>
      </c>
      <c r="B16" s="34" t="s">
        <v>66</v>
      </c>
      <c r="C16" s="33"/>
      <c r="D16" s="34" t="s">
        <v>67</v>
      </c>
      <c r="E16" s="34" t="s">
        <v>68</v>
      </c>
      <c r="F16" s="35" t="s">
        <v>21</v>
      </c>
      <c r="G16" s="52" t="s">
        <v>177</v>
      </c>
      <c r="H16" s="35" t="str">
        <f>B3</f>
        <v>Nguyễn Thị Thanh Dang</v>
      </c>
      <c r="I16" s="109">
        <v>1</v>
      </c>
      <c r="N16" s="21"/>
    </row>
    <row r="17" spans="1:14" ht="72.5" x14ac:dyDescent="0.3">
      <c r="A17" s="46" t="str">
        <f t="shared" si="1"/>
        <v>[Software testing-7]</v>
      </c>
      <c r="B17" s="34" t="s">
        <v>73</v>
      </c>
      <c r="C17" s="33"/>
      <c r="D17" s="34" t="s">
        <v>74</v>
      </c>
      <c r="E17" s="34" t="s">
        <v>206</v>
      </c>
      <c r="F17" s="35" t="s">
        <v>30</v>
      </c>
      <c r="G17" s="52" t="s">
        <v>177</v>
      </c>
      <c r="H17" s="35" t="str">
        <f>B3</f>
        <v>Nguyễn Thị Thanh Dang</v>
      </c>
      <c r="I17" s="109"/>
      <c r="N17" s="21"/>
    </row>
    <row r="18" spans="1:14" ht="43.5" x14ac:dyDescent="0.3">
      <c r="A18" s="46" t="str">
        <f t="shared" si="1"/>
        <v>[Software testing-8]</v>
      </c>
      <c r="B18" s="34" t="s">
        <v>75</v>
      </c>
      <c r="C18" s="33"/>
      <c r="D18" s="34" t="s">
        <v>77</v>
      </c>
      <c r="E18" s="34" t="s">
        <v>76</v>
      </c>
      <c r="F18" s="35" t="s">
        <v>21</v>
      </c>
      <c r="G18" s="52" t="s">
        <v>177</v>
      </c>
      <c r="H18" s="35" t="str">
        <f>B3</f>
        <v>Nguyễn Thị Thanh Dang</v>
      </c>
      <c r="I18" s="109">
        <v>2</v>
      </c>
      <c r="N18" s="21"/>
    </row>
    <row r="19" spans="1:14" ht="58" x14ac:dyDescent="0.3">
      <c r="A19" s="46" t="str">
        <f t="shared" si="1"/>
        <v>[Software testing-9]</v>
      </c>
      <c r="B19" s="34" t="s">
        <v>79</v>
      </c>
      <c r="C19" s="33"/>
      <c r="D19" s="34" t="s">
        <v>98</v>
      </c>
      <c r="E19" s="34" t="s">
        <v>80</v>
      </c>
      <c r="F19" s="35" t="s">
        <v>21</v>
      </c>
      <c r="G19" s="52" t="s">
        <v>177</v>
      </c>
      <c r="H19" s="35" t="str">
        <f>B3</f>
        <v>Nguyễn Thị Thanh Dang</v>
      </c>
      <c r="I19" s="109">
        <v>3</v>
      </c>
      <c r="N19" s="21"/>
    </row>
    <row r="20" spans="1:14" ht="43.5" x14ac:dyDescent="0.3">
      <c r="A20" s="46" t="str">
        <f t="shared" si="1"/>
        <v>[Software testing-10]</v>
      </c>
      <c r="B20" s="34" t="s">
        <v>78</v>
      </c>
      <c r="C20" s="33"/>
      <c r="D20" s="34" t="s">
        <v>102</v>
      </c>
      <c r="E20" s="34" t="s">
        <v>207</v>
      </c>
      <c r="F20" s="35" t="s">
        <v>21</v>
      </c>
      <c r="G20" s="52" t="s">
        <v>177</v>
      </c>
      <c r="H20" s="35" t="str">
        <f>B3</f>
        <v>Nguyễn Thị Thanh Dang</v>
      </c>
      <c r="I20" s="109">
        <v>4</v>
      </c>
      <c r="N20" s="21"/>
    </row>
    <row r="21" spans="1:14" ht="43.5" x14ac:dyDescent="0.3">
      <c r="A21" s="46" t="str">
        <f t="shared" si="1"/>
        <v>[Software testing-11]</v>
      </c>
      <c r="B21" s="34" t="s">
        <v>82</v>
      </c>
      <c r="C21" s="33"/>
      <c r="D21" s="34" t="s">
        <v>104</v>
      </c>
      <c r="E21" s="34" t="s">
        <v>83</v>
      </c>
      <c r="F21" s="35" t="s">
        <v>21</v>
      </c>
      <c r="G21" s="52" t="s">
        <v>177</v>
      </c>
      <c r="H21" s="35" t="str">
        <f>B3</f>
        <v>Nguyễn Thị Thanh Dang</v>
      </c>
      <c r="I21" s="109">
        <v>5</v>
      </c>
      <c r="N21" s="21"/>
    </row>
    <row r="22" spans="1:14" ht="58" x14ac:dyDescent="0.3">
      <c r="A22" s="46" t="str">
        <f t="shared" si="1"/>
        <v>[Software testing-12]</v>
      </c>
      <c r="B22" s="34" t="s">
        <v>84</v>
      </c>
      <c r="C22" s="33"/>
      <c r="D22" s="34" t="s">
        <v>105</v>
      </c>
      <c r="E22" s="34" t="s">
        <v>83</v>
      </c>
      <c r="F22" s="35" t="s">
        <v>21</v>
      </c>
      <c r="G22" s="52" t="s">
        <v>177</v>
      </c>
      <c r="H22" s="35" t="str">
        <f>B3</f>
        <v>Nguyễn Thị Thanh Dang</v>
      </c>
      <c r="I22" s="109">
        <v>6</v>
      </c>
      <c r="N22" s="21"/>
    </row>
    <row r="23" spans="1:14" ht="56" x14ac:dyDescent="0.3">
      <c r="A23" s="46" t="str">
        <f t="shared" si="1"/>
        <v>[Software testing-13]</v>
      </c>
      <c r="B23" s="55" t="s">
        <v>193</v>
      </c>
      <c r="C23" s="54"/>
      <c r="D23" s="55" t="s">
        <v>194</v>
      </c>
      <c r="E23" s="54" t="s">
        <v>183</v>
      </c>
      <c r="F23" s="35" t="s">
        <v>30</v>
      </c>
      <c r="G23" s="52" t="s">
        <v>177</v>
      </c>
      <c r="H23" s="106" t="str">
        <f>B3</f>
        <v>Nguyễn Thị Thanh Dang</v>
      </c>
      <c r="I23" s="110"/>
    </row>
    <row r="24" spans="1:14" ht="42" x14ac:dyDescent="0.3">
      <c r="A24" s="46" t="str">
        <f t="shared" si="1"/>
        <v>[Software testing-14]</v>
      </c>
      <c r="B24" s="55" t="s">
        <v>190</v>
      </c>
      <c r="C24" s="54"/>
      <c r="D24" s="55" t="s">
        <v>191</v>
      </c>
      <c r="E24" s="55" t="s">
        <v>192</v>
      </c>
      <c r="F24" s="35" t="s">
        <v>30</v>
      </c>
      <c r="G24" s="52" t="s">
        <v>177</v>
      </c>
      <c r="H24" s="106" t="str">
        <f>B3</f>
        <v>Nguyễn Thị Thanh Dang</v>
      </c>
      <c r="I24" s="110"/>
    </row>
    <row r="25" spans="1:14" ht="42" x14ac:dyDescent="0.3">
      <c r="A25" s="46" t="str">
        <f t="shared" si="1"/>
        <v>[Software testing-15]</v>
      </c>
      <c r="B25" s="55" t="s">
        <v>195</v>
      </c>
      <c r="C25" s="54"/>
      <c r="D25" s="55" t="s">
        <v>196</v>
      </c>
      <c r="E25" s="55" t="s">
        <v>197</v>
      </c>
      <c r="F25" s="35" t="s">
        <v>30</v>
      </c>
      <c r="G25" s="52" t="s">
        <v>177</v>
      </c>
      <c r="H25" s="106" t="str">
        <f>B3</f>
        <v>Nguyễn Thị Thanh Dang</v>
      </c>
      <c r="I25" s="110"/>
    </row>
    <row r="26" spans="1:14" ht="70" x14ac:dyDescent="0.3">
      <c r="A26" s="46" t="str">
        <f t="shared" si="1"/>
        <v>[Software testing-16]</v>
      </c>
      <c r="B26" s="55" t="s">
        <v>186</v>
      </c>
      <c r="C26" s="54"/>
      <c r="D26" s="55" t="s">
        <v>185</v>
      </c>
      <c r="E26" s="55" t="s">
        <v>184</v>
      </c>
      <c r="F26" s="35" t="s">
        <v>30</v>
      </c>
      <c r="G26" s="52" t="s">
        <v>177</v>
      </c>
      <c r="H26" s="106" t="str">
        <f>B3</f>
        <v>Nguyễn Thị Thanh Dang</v>
      </c>
      <c r="I26" s="110"/>
    </row>
    <row r="27" spans="1:14" ht="56" x14ac:dyDescent="0.3">
      <c r="A27" s="46" t="str">
        <f t="shared" si="1"/>
        <v>[Software testing-17]</v>
      </c>
      <c r="B27" s="55" t="s">
        <v>187</v>
      </c>
      <c r="C27" s="54"/>
      <c r="D27" s="55" t="s">
        <v>188</v>
      </c>
      <c r="E27" s="55" t="s">
        <v>189</v>
      </c>
      <c r="F27" s="35" t="s">
        <v>30</v>
      </c>
      <c r="G27" s="52" t="s">
        <v>177</v>
      </c>
      <c r="H27" s="106" t="str">
        <f>B3</f>
        <v>Nguyễn Thị Thanh Dang</v>
      </c>
      <c r="I27" s="110"/>
    </row>
    <row r="28" spans="1:14" ht="42" x14ac:dyDescent="0.3">
      <c r="A28" s="46" t="str">
        <f t="shared" si="1"/>
        <v>[Software testing-18]</v>
      </c>
      <c r="B28" s="55" t="s">
        <v>208</v>
      </c>
      <c r="C28" s="54"/>
      <c r="D28" s="55" t="s">
        <v>209</v>
      </c>
      <c r="E28" s="55" t="s">
        <v>212</v>
      </c>
      <c r="F28" s="35" t="s">
        <v>30</v>
      </c>
      <c r="G28" s="52" t="s">
        <v>177</v>
      </c>
      <c r="H28" s="106" t="str">
        <f>B3</f>
        <v>Nguyễn Thị Thanh Dang</v>
      </c>
      <c r="I28" s="110"/>
    </row>
    <row r="29" spans="1:14" ht="42" x14ac:dyDescent="0.3">
      <c r="A29" s="46" t="str">
        <f t="shared" si="1"/>
        <v>[Software testing-19]</v>
      </c>
      <c r="B29" s="55" t="s">
        <v>210</v>
      </c>
      <c r="C29" s="54"/>
      <c r="D29" s="55" t="s">
        <v>211</v>
      </c>
      <c r="E29" s="55" t="s">
        <v>213</v>
      </c>
      <c r="F29" s="35" t="s">
        <v>30</v>
      </c>
      <c r="G29" s="52" t="s">
        <v>177</v>
      </c>
      <c r="H29" s="106" t="str">
        <f>B3</f>
        <v>Nguyễn Thị Thanh Dang</v>
      </c>
      <c r="I29" s="110"/>
    </row>
    <row r="30" spans="1:14" ht="42" x14ac:dyDescent="0.3">
      <c r="A30" s="46" t="str">
        <f t="shared" si="1"/>
        <v>[Software testing-20]</v>
      </c>
      <c r="B30" s="55" t="s">
        <v>214</v>
      </c>
      <c r="C30" s="54"/>
      <c r="D30" s="55" t="s">
        <v>215</v>
      </c>
      <c r="E30" s="55" t="s">
        <v>216</v>
      </c>
      <c r="F30" s="35" t="s">
        <v>30</v>
      </c>
      <c r="G30" s="52" t="s">
        <v>177</v>
      </c>
      <c r="H30" s="106" t="str">
        <f>B3</f>
        <v>Nguyễn Thị Thanh Dang</v>
      </c>
      <c r="I30" s="110"/>
    </row>
    <row r="31" spans="1:14" ht="14.5" x14ac:dyDescent="0.3">
      <c r="A31" s="46" t="str">
        <f t="shared" si="1"/>
        <v/>
      </c>
      <c r="B31" s="38" t="s">
        <v>85</v>
      </c>
      <c r="C31" s="33"/>
      <c r="D31" s="33"/>
      <c r="E31" s="33"/>
      <c r="F31" s="35"/>
      <c r="G31" s="52"/>
      <c r="H31" s="35"/>
      <c r="I31" s="109"/>
      <c r="N31" s="21"/>
    </row>
    <row r="32" spans="1:14" ht="58" x14ac:dyDescent="0.3">
      <c r="A32" s="46" t="str">
        <f t="shared" si="1"/>
        <v>[Software testing-21]</v>
      </c>
      <c r="B32" s="45" t="s">
        <v>86</v>
      </c>
      <c r="C32" s="43" t="s">
        <v>62</v>
      </c>
      <c r="D32" s="34" t="s">
        <v>88</v>
      </c>
      <c r="E32" s="34" t="s">
        <v>87</v>
      </c>
      <c r="F32" s="35" t="s">
        <v>30</v>
      </c>
      <c r="G32" s="52" t="s">
        <v>177</v>
      </c>
      <c r="H32" s="35" t="str">
        <f>B3</f>
        <v>Nguyễn Thị Thanh Dang</v>
      </c>
      <c r="I32" s="109"/>
      <c r="N32" s="21"/>
    </row>
    <row r="33" spans="1:14" ht="87" x14ac:dyDescent="0.3">
      <c r="A33" s="46" t="str">
        <f t="shared" si="1"/>
        <v>[Software testing-22]</v>
      </c>
      <c r="B33" s="34" t="s">
        <v>89</v>
      </c>
      <c r="C33" s="33"/>
      <c r="D33" s="34" t="s">
        <v>90</v>
      </c>
      <c r="E33" s="34" t="s">
        <v>65</v>
      </c>
      <c r="F33" s="35" t="s">
        <v>30</v>
      </c>
      <c r="G33" s="52" t="s">
        <v>177</v>
      </c>
      <c r="H33" s="35" t="str">
        <f>B3</f>
        <v>Nguyễn Thị Thanh Dang</v>
      </c>
      <c r="I33" s="109"/>
      <c r="N33" s="21"/>
    </row>
    <row r="34" spans="1:14" ht="43.5" x14ac:dyDescent="0.3">
      <c r="A34" s="46" t="str">
        <f t="shared" si="1"/>
        <v>[Software testing-23]</v>
      </c>
      <c r="B34" s="34" t="s">
        <v>93</v>
      </c>
      <c r="C34" s="33"/>
      <c r="D34" s="34" t="s">
        <v>91</v>
      </c>
      <c r="E34" s="34" t="s">
        <v>68</v>
      </c>
      <c r="F34" s="35" t="s">
        <v>21</v>
      </c>
      <c r="G34" s="52" t="s">
        <v>177</v>
      </c>
      <c r="H34" s="35" t="str">
        <f>B3</f>
        <v>Nguyễn Thị Thanh Dang</v>
      </c>
      <c r="I34" s="109">
        <v>7</v>
      </c>
      <c r="N34" s="21"/>
    </row>
    <row r="35" spans="1:14" ht="58" x14ac:dyDescent="0.3">
      <c r="A35" s="46" t="str">
        <f t="shared" si="1"/>
        <v>[Software testing-24]</v>
      </c>
      <c r="B35" s="34" t="s">
        <v>92</v>
      </c>
      <c r="C35" s="33"/>
      <c r="D35" s="34" t="s">
        <v>94</v>
      </c>
      <c r="E35" s="34" t="s">
        <v>198</v>
      </c>
      <c r="F35" s="35" t="s">
        <v>21</v>
      </c>
      <c r="G35" s="52" t="s">
        <v>177</v>
      </c>
      <c r="H35" s="35" t="str">
        <f>B3</f>
        <v>Nguyễn Thị Thanh Dang</v>
      </c>
      <c r="I35" s="109">
        <v>8</v>
      </c>
      <c r="N35" s="21"/>
    </row>
    <row r="36" spans="1:14" ht="43.5" x14ac:dyDescent="0.3">
      <c r="A36" s="46" t="str">
        <f t="shared" si="1"/>
        <v>[Software testing-25]</v>
      </c>
      <c r="B36" s="34" t="s">
        <v>95</v>
      </c>
      <c r="C36" s="33"/>
      <c r="D36" s="34" t="s">
        <v>96</v>
      </c>
      <c r="E36" s="34" t="s">
        <v>76</v>
      </c>
      <c r="F36" s="35" t="s">
        <v>21</v>
      </c>
      <c r="G36" s="52" t="s">
        <v>177</v>
      </c>
      <c r="H36" s="35" t="str">
        <f>B3</f>
        <v>Nguyễn Thị Thanh Dang</v>
      </c>
      <c r="I36" s="109">
        <v>9</v>
      </c>
      <c r="N36" s="21"/>
    </row>
    <row r="37" spans="1:14" ht="58" x14ac:dyDescent="0.3">
      <c r="A37" s="46" t="str">
        <f t="shared" si="1"/>
        <v>[Software testing-26]</v>
      </c>
      <c r="B37" s="34" t="s">
        <v>97</v>
      </c>
      <c r="C37" s="33"/>
      <c r="D37" s="34" t="s">
        <v>100</v>
      </c>
      <c r="E37" s="34" t="s">
        <v>80</v>
      </c>
      <c r="F37" s="35" t="s">
        <v>21</v>
      </c>
      <c r="G37" s="52" t="s">
        <v>177</v>
      </c>
      <c r="H37" s="35" t="str">
        <f>B3</f>
        <v>Nguyễn Thị Thanh Dang</v>
      </c>
      <c r="I37" s="109">
        <v>10</v>
      </c>
      <c r="N37" s="21"/>
    </row>
    <row r="38" spans="1:14" ht="43.5" x14ac:dyDescent="0.3">
      <c r="A38" s="46" t="str">
        <f t="shared" si="1"/>
        <v>[Software testing-27]</v>
      </c>
      <c r="B38" s="34" t="s">
        <v>99</v>
      </c>
      <c r="C38" s="33"/>
      <c r="D38" s="34" t="s">
        <v>101</v>
      </c>
      <c r="E38" s="34" t="s">
        <v>217</v>
      </c>
      <c r="F38" s="35" t="s">
        <v>21</v>
      </c>
      <c r="G38" s="52" t="s">
        <v>177</v>
      </c>
      <c r="H38" s="35" t="str">
        <f>B3</f>
        <v>Nguyễn Thị Thanh Dang</v>
      </c>
      <c r="I38" s="109">
        <v>11</v>
      </c>
      <c r="N38" s="21"/>
    </row>
    <row r="39" spans="1:14" ht="43.5" x14ac:dyDescent="0.3">
      <c r="A39" s="46" t="str">
        <f t="shared" si="1"/>
        <v>[Software testing-28]</v>
      </c>
      <c r="B39" s="34" t="s">
        <v>103</v>
      </c>
      <c r="C39" s="33"/>
      <c r="D39" s="34" t="s">
        <v>104</v>
      </c>
      <c r="E39" s="34" t="s">
        <v>83</v>
      </c>
      <c r="F39" s="35" t="s">
        <v>21</v>
      </c>
      <c r="G39" s="52" t="s">
        <v>177</v>
      </c>
      <c r="H39" s="35" t="str">
        <f>B3</f>
        <v>Nguyễn Thị Thanh Dang</v>
      </c>
      <c r="I39" s="109">
        <v>12</v>
      </c>
      <c r="N39" s="21"/>
    </row>
    <row r="40" spans="1:14" ht="58" x14ac:dyDescent="0.3">
      <c r="A40" s="46" t="str">
        <f t="shared" si="1"/>
        <v>[Software testing-29]</v>
      </c>
      <c r="B40" s="34" t="s">
        <v>84</v>
      </c>
      <c r="C40" s="33"/>
      <c r="D40" s="34" t="s">
        <v>105</v>
      </c>
      <c r="E40" s="34" t="s">
        <v>83</v>
      </c>
      <c r="F40" s="35" t="s">
        <v>21</v>
      </c>
      <c r="G40" s="52" t="s">
        <v>177</v>
      </c>
      <c r="H40" s="35" t="str">
        <f>B3</f>
        <v>Nguyễn Thị Thanh Dang</v>
      </c>
      <c r="I40" s="109">
        <v>13</v>
      </c>
      <c r="N40" s="21"/>
    </row>
    <row r="41" spans="1:14" ht="14.5" x14ac:dyDescent="0.3">
      <c r="A41" s="46" t="str">
        <f t="shared" si="1"/>
        <v/>
      </c>
      <c r="B41" s="38" t="s">
        <v>106</v>
      </c>
      <c r="C41" s="33"/>
      <c r="D41" s="33"/>
      <c r="E41" s="33"/>
      <c r="F41" s="35"/>
      <c r="G41" s="52"/>
      <c r="H41" s="35"/>
      <c r="I41" s="109"/>
      <c r="N41" s="21"/>
    </row>
    <row r="42" spans="1:14" ht="75" x14ac:dyDescent="0.3">
      <c r="A42" s="46" t="str">
        <f t="shared" si="1"/>
        <v>[Software testing-30]</v>
      </c>
      <c r="B42" s="47" t="s">
        <v>108</v>
      </c>
      <c r="C42" s="33" t="s">
        <v>107</v>
      </c>
      <c r="D42" s="47" t="s">
        <v>109</v>
      </c>
      <c r="E42" s="34" t="s">
        <v>110</v>
      </c>
      <c r="F42" s="35" t="s">
        <v>30</v>
      </c>
      <c r="G42" s="52" t="s">
        <v>177</v>
      </c>
      <c r="H42" s="35" t="str">
        <f>B3</f>
        <v>Nguyễn Thị Thanh Dang</v>
      </c>
      <c r="I42" s="109"/>
      <c r="N42" s="21"/>
    </row>
    <row r="43" spans="1:14" ht="37.5" x14ac:dyDescent="0.3">
      <c r="A43" s="46" t="str">
        <f t="shared" si="1"/>
        <v>[Software testing-31]</v>
      </c>
      <c r="B43" s="47" t="s">
        <v>111</v>
      </c>
      <c r="C43" s="33"/>
      <c r="D43" s="47" t="s">
        <v>113</v>
      </c>
      <c r="E43" s="47" t="s">
        <v>112</v>
      </c>
      <c r="F43" s="35" t="s">
        <v>21</v>
      </c>
      <c r="G43" s="52" t="s">
        <v>177</v>
      </c>
      <c r="H43" s="35" t="str">
        <f>B3</f>
        <v>Nguyễn Thị Thanh Dang</v>
      </c>
      <c r="I43" s="109">
        <v>14</v>
      </c>
      <c r="N43" s="21"/>
    </row>
    <row r="44" spans="1:14" ht="50" x14ac:dyDescent="0.3">
      <c r="A44" s="46" t="str">
        <f t="shared" si="1"/>
        <v>[Software testing-32]</v>
      </c>
      <c r="B44" s="47" t="s">
        <v>115</v>
      </c>
      <c r="C44" s="33"/>
      <c r="D44" s="47" t="s">
        <v>116</v>
      </c>
      <c r="E44" s="47" t="s">
        <v>114</v>
      </c>
      <c r="F44" s="35" t="s">
        <v>21</v>
      </c>
      <c r="G44" s="52" t="s">
        <v>177</v>
      </c>
      <c r="H44" s="35" t="str">
        <f>B3</f>
        <v>Nguyễn Thị Thanh Dang</v>
      </c>
      <c r="I44" s="109">
        <v>15</v>
      </c>
      <c r="N44" s="21"/>
    </row>
    <row r="45" spans="1:14" ht="50" x14ac:dyDescent="0.3">
      <c r="A45" s="46" t="str">
        <f t="shared" si="1"/>
        <v>[Software testing-33]</v>
      </c>
      <c r="B45" s="47" t="s">
        <v>117</v>
      </c>
      <c r="C45" s="33"/>
      <c r="D45" s="47" t="s">
        <v>118</v>
      </c>
      <c r="E45" s="47" t="s">
        <v>119</v>
      </c>
      <c r="F45" s="35" t="s">
        <v>21</v>
      </c>
      <c r="G45" s="52" t="s">
        <v>177</v>
      </c>
      <c r="H45" s="35" t="str">
        <f>B3</f>
        <v>Nguyễn Thị Thanh Dang</v>
      </c>
      <c r="I45" s="109">
        <v>16</v>
      </c>
      <c r="N45" s="21"/>
    </row>
    <row r="46" spans="1:14" ht="62.5" x14ac:dyDescent="0.3">
      <c r="A46" s="46" t="str">
        <f t="shared" si="1"/>
        <v>[Software testing-34]</v>
      </c>
      <c r="B46" s="47" t="s">
        <v>120</v>
      </c>
      <c r="C46" s="33"/>
      <c r="D46" s="47" t="s">
        <v>121</v>
      </c>
      <c r="E46" s="47" t="s">
        <v>119</v>
      </c>
      <c r="F46" s="35" t="s">
        <v>21</v>
      </c>
      <c r="G46" s="52" t="s">
        <v>177</v>
      </c>
      <c r="H46" s="35" t="str">
        <f>B3</f>
        <v>Nguyễn Thị Thanh Dang</v>
      </c>
      <c r="I46" s="109">
        <v>17</v>
      </c>
      <c r="N46" s="21"/>
    </row>
    <row r="47" spans="1:14" ht="25" x14ac:dyDescent="0.3">
      <c r="A47" s="46" t="str">
        <f t="shared" si="1"/>
        <v>[Software testing-35]</v>
      </c>
      <c r="B47" s="47" t="s">
        <v>122</v>
      </c>
      <c r="C47" s="33"/>
      <c r="D47" s="47" t="s">
        <v>123</v>
      </c>
      <c r="E47" s="47" t="s">
        <v>124</v>
      </c>
      <c r="F47" s="35" t="s">
        <v>21</v>
      </c>
      <c r="G47" s="52" t="s">
        <v>177</v>
      </c>
      <c r="H47" s="35" t="str">
        <f>B3</f>
        <v>Nguyễn Thị Thanh Dang</v>
      </c>
      <c r="I47" s="109">
        <v>18</v>
      </c>
      <c r="N47" s="21"/>
    </row>
    <row r="48" spans="1:14" ht="37.5" x14ac:dyDescent="0.3">
      <c r="A48" s="46" t="str">
        <f t="shared" si="1"/>
        <v>[Software testing-36]</v>
      </c>
      <c r="B48" s="47" t="s">
        <v>218</v>
      </c>
      <c r="C48" s="33"/>
      <c r="D48" s="47" t="s">
        <v>219</v>
      </c>
      <c r="E48" s="47" t="s">
        <v>220</v>
      </c>
      <c r="F48" s="35" t="s">
        <v>21</v>
      </c>
      <c r="G48" s="52"/>
      <c r="H48" s="35"/>
      <c r="I48" s="109">
        <v>19</v>
      </c>
      <c r="N48" s="21"/>
    </row>
    <row r="49" spans="1:14" ht="62.5" x14ac:dyDescent="0.3">
      <c r="A49" s="46" t="str">
        <f t="shared" si="1"/>
        <v>[Software testing-37]</v>
      </c>
      <c r="B49" s="47" t="s">
        <v>223</v>
      </c>
      <c r="C49" s="33"/>
      <c r="D49" s="47" t="s">
        <v>224</v>
      </c>
      <c r="E49" s="47" t="s">
        <v>225</v>
      </c>
      <c r="F49" s="35" t="s">
        <v>30</v>
      </c>
      <c r="G49" s="52"/>
      <c r="H49" s="35"/>
      <c r="I49" s="109"/>
      <c r="N49" s="21"/>
    </row>
    <row r="50" spans="1:14" ht="37.5" x14ac:dyDescent="0.3">
      <c r="A50" s="46" t="str">
        <f t="shared" si="1"/>
        <v>[Software testing-38]</v>
      </c>
      <c r="B50" s="47" t="s">
        <v>228</v>
      </c>
      <c r="C50" s="33"/>
      <c r="D50" s="47" t="s">
        <v>226</v>
      </c>
      <c r="E50" s="47" t="s">
        <v>227</v>
      </c>
      <c r="F50" s="35" t="s">
        <v>30</v>
      </c>
      <c r="G50" s="52"/>
      <c r="H50" s="35"/>
      <c r="I50" s="109"/>
      <c r="N50" s="21"/>
    </row>
    <row r="51" spans="1:14" ht="25" x14ac:dyDescent="0.3">
      <c r="A51" s="46" t="str">
        <f t="shared" si="1"/>
        <v>[Software testing-39]</v>
      </c>
      <c r="B51" s="47" t="s">
        <v>229</v>
      </c>
      <c r="C51" s="33"/>
      <c r="D51" s="47" t="s">
        <v>230</v>
      </c>
      <c r="E51" s="47" t="s">
        <v>231</v>
      </c>
      <c r="F51" s="35" t="s">
        <v>30</v>
      </c>
      <c r="G51" s="52"/>
      <c r="H51" s="35"/>
      <c r="I51" s="109"/>
      <c r="N51" s="21"/>
    </row>
    <row r="52" spans="1:14" ht="43.5" x14ac:dyDescent="0.3">
      <c r="A52" s="46" t="str">
        <f t="shared" si="1"/>
        <v>[Software testing-40]</v>
      </c>
      <c r="B52" s="47" t="s">
        <v>125</v>
      </c>
      <c r="C52" s="33"/>
      <c r="D52" s="34" t="s">
        <v>221</v>
      </c>
      <c r="E52" s="34" t="s">
        <v>222</v>
      </c>
      <c r="F52" s="35" t="s">
        <v>21</v>
      </c>
      <c r="G52" s="52" t="s">
        <v>177</v>
      </c>
      <c r="H52" s="35" t="str">
        <f>B3</f>
        <v>Nguyễn Thị Thanh Dang</v>
      </c>
      <c r="I52" s="109">
        <v>20</v>
      </c>
      <c r="N52" s="21"/>
    </row>
    <row r="53" spans="1:14" ht="29" x14ac:dyDescent="0.3">
      <c r="A53" s="46" t="str">
        <f t="shared" si="1"/>
        <v/>
      </c>
      <c r="B53" s="48" t="s">
        <v>126</v>
      </c>
      <c r="C53" s="33"/>
      <c r="D53" s="33"/>
      <c r="E53" s="33"/>
      <c r="F53" s="35"/>
      <c r="G53" s="52"/>
      <c r="H53" s="35"/>
      <c r="I53" s="109"/>
      <c r="N53" s="21"/>
    </row>
    <row r="54" spans="1:14" ht="116" x14ac:dyDescent="0.3">
      <c r="A54" s="46" t="str">
        <f t="shared" si="1"/>
        <v>[Software testing-41]</v>
      </c>
      <c r="B54" s="34" t="s">
        <v>127</v>
      </c>
      <c r="C54" s="104" t="s">
        <v>129</v>
      </c>
      <c r="D54" s="34" t="s">
        <v>232</v>
      </c>
      <c r="E54" s="34" t="s">
        <v>128</v>
      </c>
      <c r="F54" s="35" t="s">
        <v>30</v>
      </c>
      <c r="G54" s="52" t="s">
        <v>177</v>
      </c>
      <c r="H54" s="35" t="str">
        <f>B3</f>
        <v>Nguyễn Thị Thanh Dang</v>
      </c>
      <c r="I54" s="109"/>
      <c r="N54" s="21"/>
    </row>
    <row r="55" spans="1:14" ht="58" x14ac:dyDescent="0.3">
      <c r="A55" s="46" t="str">
        <f t="shared" si="1"/>
        <v>[Software testing-42]</v>
      </c>
      <c r="B55" s="34" t="s">
        <v>130</v>
      </c>
      <c r="C55" s="33"/>
      <c r="D55" s="34" t="s">
        <v>262</v>
      </c>
      <c r="E55" s="34" t="s">
        <v>131</v>
      </c>
      <c r="F55" s="35" t="s">
        <v>21</v>
      </c>
      <c r="G55" s="52" t="s">
        <v>177</v>
      </c>
      <c r="H55" s="35" t="str">
        <f>B3</f>
        <v>Nguyễn Thị Thanh Dang</v>
      </c>
      <c r="I55" s="109">
        <v>21</v>
      </c>
      <c r="N55" s="21"/>
    </row>
    <row r="56" spans="1:14" ht="43.5" x14ac:dyDescent="0.3">
      <c r="A56" s="46" t="str">
        <f t="shared" si="1"/>
        <v>[Software testing-43]</v>
      </c>
      <c r="B56" s="34" t="s">
        <v>132</v>
      </c>
      <c r="C56" s="33"/>
      <c r="D56" s="34" t="s">
        <v>134</v>
      </c>
      <c r="E56" s="34" t="s">
        <v>133</v>
      </c>
      <c r="F56" s="35" t="s">
        <v>30</v>
      </c>
      <c r="G56" s="52" t="s">
        <v>177</v>
      </c>
      <c r="H56" s="35" t="str">
        <f>B3</f>
        <v>Nguyễn Thị Thanh Dang</v>
      </c>
      <c r="I56" s="109"/>
      <c r="N56" s="21"/>
    </row>
    <row r="57" spans="1:14" ht="22" customHeight="1" x14ac:dyDescent="0.3">
      <c r="A57" s="46" t="str">
        <f t="shared" si="1"/>
        <v/>
      </c>
      <c r="B57" s="48" t="s">
        <v>164</v>
      </c>
      <c r="C57" s="33"/>
      <c r="D57" s="33"/>
      <c r="E57" s="33"/>
      <c r="F57" s="35"/>
      <c r="G57" s="52"/>
      <c r="H57" s="35"/>
      <c r="I57" s="109"/>
      <c r="N57" s="21"/>
    </row>
    <row r="58" spans="1:14" ht="29" x14ac:dyDescent="0.3">
      <c r="A58" s="46" t="str">
        <f t="shared" si="1"/>
        <v>[Software testing-44]</v>
      </c>
      <c r="B58" s="34" t="s">
        <v>135</v>
      </c>
      <c r="C58" s="34" t="s">
        <v>136</v>
      </c>
      <c r="D58" s="34" t="s">
        <v>233</v>
      </c>
      <c r="E58" s="34" t="s">
        <v>137</v>
      </c>
      <c r="F58" s="35" t="s">
        <v>30</v>
      </c>
      <c r="G58" s="52" t="s">
        <v>177</v>
      </c>
      <c r="H58" s="35" t="str">
        <f>B3</f>
        <v>Nguyễn Thị Thanh Dang</v>
      </c>
      <c r="I58" s="109"/>
      <c r="N58" s="21"/>
    </row>
    <row r="59" spans="1:14" ht="72.5" x14ac:dyDescent="0.3">
      <c r="A59" s="46" t="str">
        <f t="shared" si="1"/>
        <v>[Software testing-45]</v>
      </c>
      <c r="B59" s="34" t="s">
        <v>140</v>
      </c>
      <c r="C59" s="33"/>
      <c r="D59" s="34" t="s">
        <v>138</v>
      </c>
      <c r="E59" s="34" t="s">
        <v>263</v>
      </c>
      <c r="F59" s="35" t="s">
        <v>21</v>
      </c>
      <c r="G59" s="52" t="s">
        <v>177</v>
      </c>
      <c r="H59" s="35" t="str">
        <f>B3</f>
        <v>Nguyễn Thị Thanh Dang</v>
      </c>
      <c r="I59" s="109">
        <v>22</v>
      </c>
      <c r="N59" s="21"/>
    </row>
    <row r="60" spans="1:14" ht="87" x14ac:dyDescent="0.3">
      <c r="A60" s="46" t="str">
        <f t="shared" si="1"/>
        <v>[Software testing-46]</v>
      </c>
      <c r="B60" s="34" t="s">
        <v>139</v>
      </c>
      <c r="C60" s="33"/>
      <c r="D60" s="34" t="s">
        <v>141</v>
      </c>
      <c r="E60" s="34" t="s">
        <v>142</v>
      </c>
      <c r="F60" s="35" t="s">
        <v>21</v>
      </c>
      <c r="G60" s="52" t="s">
        <v>177</v>
      </c>
      <c r="H60" s="35" t="str">
        <f>B3</f>
        <v>Nguyễn Thị Thanh Dang</v>
      </c>
      <c r="I60" s="109">
        <v>23</v>
      </c>
      <c r="N60" s="21"/>
    </row>
    <row r="61" spans="1:14" ht="58" x14ac:dyDescent="0.3">
      <c r="A61" s="46" t="str">
        <f t="shared" si="1"/>
        <v>[Software testing-47]</v>
      </c>
      <c r="B61" s="34" t="s">
        <v>143</v>
      </c>
      <c r="C61" s="33"/>
      <c r="D61" s="34" t="s">
        <v>144</v>
      </c>
      <c r="E61" s="34" t="s">
        <v>145</v>
      </c>
      <c r="F61" s="35" t="s">
        <v>30</v>
      </c>
      <c r="G61" s="52" t="s">
        <v>177</v>
      </c>
      <c r="H61" s="35" t="str">
        <f>B3</f>
        <v>Nguyễn Thị Thanh Dang</v>
      </c>
      <c r="I61" s="109"/>
      <c r="N61" s="21"/>
    </row>
    <row r="62" spans="1:14" ht="29" x14ac:dyDescent="0.3">
      <c r="A62" s="46" t="str">
        <f t="shared" si="1"/>
        <v/>
      </c>
      <c r="B62" s="48" t="s">
        <v>146</v>
      </c>
      <c r="C62" s="33"/>
      <c r="D62" s="33"/>
      <c r="E62" s="33"/>
      <c r="F62" s="35"/>
      <c r="G62" s="52"/>
      <c r="H62" s="35"/>
      <c r="I62" s="109"/>
      <c r="N62" s="21"/>
    </row>
    <row r="63" spans="1:14" ht="29" x14ac:dyDescent="0.3">
      <c r="A63" s="46" t="str">
        <f t="shared" si="1"/>
        <v>[Software testing-48]</v>
      </c>
      <c r="B63" s="34" t="s">
        <v>148</v>
      </c>
      <c r="C63" s="105" t="s">
        <v>147</v>
      </c>
      <c r="D63" s="34" t="s">
        <v>234</v>
      </c>
      <c r="E63" s="33" t="s">
        <v>149</v>
      </c>
      <c r="F63" s="35" t="s">
        <v>30</v>
      </c>
      <c r="G63" s="52" t="s">
        <v>177</v>
      </c>
      <c r="H63" s="35" t="str">
        <f>B3</f>
        <v>Nguyễn Thị Thanh Dang</v>
      </c>
      <c r="I63" s="109"/>
      <c r="N63" s="21"/>
    </row>
    <row r="64" spans="1:14" ht="43.5" x14ac:dyDescent="0.3">
      <c r="A64" s="46" t="str">
        <f t="shared" si="1"/>
        <v>[Software testing-49]</v>
      </c>
      <c r="B64" s="34" t="s">
        <v>235</v>
      </c>
      <c r="C64" s="33"/>
      <c r="D64" s="34" t="s">
        <v>150</v>
      </c>
      <c r="E64" s="33" t="s">
        <v>151</v>
      </c>
      <c r="F64" s="35" t="s">
        <v>30</v>
      </c>
      <c r="G64" s="52" t="s">
        <v>177</v>
      </c>
      <c r="H64" s="35" t="str">
        <f>B3</f>
        <v>Nguyễn Thị Thanh Dang</v>
      </c>
      <c r="I64" s="109"/>
      <c r="N64" s="21"/>
    </row>
    <row r="65" spans="1:14" ht="14.5" x14ac:dyDescent="0.3">
      <c r="A65" s="46" t="str">
        <f t="shared" si="1"/>
        <v/>
      </c>
      <c r="B65" s="48" t="s">
        <v>152</v>
      </c>
      <c r="C65" s="33"/>
      <c r="D65" s="33"/>
      <c r="E65" s="33"/>
      <c r="F65" s="35"/>
      <c r="G65" s="52"/>
      <c r="H65" s="35"/>
      <c r="I65" s="109"/>
      <c r="N65" s="21"/>
    </row>
    <row r="66" spans="1:14" ht="29" x14ac:dyDescent="0.3">
      <c r="A66" s="46" t="str">
        <f t="shared" si="1"/>
        <v>[Software testing-50]</v>
      </c>
      <c r="B66" s="34" t="s">
        <v>154</v>
      </c>
      <c r="C66" s="49" t="s">
        <v>153</v>
      </c>
      <c r="D66" s="34" t="s">
        <v>155</v>
      </c>
      <c r="E66" s="34" t="s">
        <v>264</v>
      </c>
      <c r="F66" s="35" t="s">
        <v>21</v>
      </c>
      <c r="G66" s="52" t="s">
        <v>177</v>
      </c>
      <c r="H66" s="35" t="str">
        <f>B3</f>
        <v>Nguyễn Thị Thanh Dang</v>
      </c>
      <c r="I66" s="109">
        <v>24</v>
      </c>
      <c r="N66" s="21"/>
    </row>
    <row r="67" spans="1:14" ht="43.5" x14ac:dyDescent="0.3">
      <c r="A67" s="46" t="str">
        <f t="shared" si="1"/>
        <v>[Software testing-51]</v>
      </c>
      <c r="B67" s="34" t="s">
        <v>237</v>
      </c>
      <c r="C67" s="100"/>
      <c r="D67" s="34" t="s">
        <v>238</v>
      </c>
      <c r="E67" s="34" t="s">
        <v>265</v>
      </c>
      <c r="F67" s="35" t="s">
        <v>21</v>
      </c>
      <c r="G67" s="52"/>
      <c r="H67" s="35"/>
      <c r="I67" s="109">
        <v>25</v>
      </c>
      <c r="N67" s="21"/>
    </row>
    <row r="68" spans="1:14" ht="58" x14ac:dyDescent="0.3">
      <c r="A68" s="46" t="str">
        <f t="shared" si="1"/>
        <v>[Software testing-52]</v>
      </c>
      <c r="B68" s="34" t="s">
        <v>156</v>
      </c>
      <c r="C68" s="33"/>
      <c r="D68" s="34" t="s">
        <v>157</v>
      </c>
      <c r="E68" s="34" t="s">
        <v>158</v>
      </c>
      <c r="F68" s="35" t="s">
        <v>23</v>
      </c>
      <c r="G68" s="52" t="s">
        <v>178</v>
      </c>
      <c r="H68" s="35" t="str">
        <f>B3</f>
        <v>Nguyễn Thị Thanh Dang</v>
      </c>
      <c r="I68" s="109" t="s">
        <v>236</v>
      </c>
      <c r="N68" s="21"/>
    </row>
    <row r="69" spans="1:14" ht="43.5" x14ac:dyDescent="0.3">
      <c r="A69" s="46" t="str">
        <f t="shared" si="1"/>
        <v>[Software testing-53]</v>
      </c>
      <c r="B69" s="33" t="s">
        <v>161</v>
      </c>
      <c r="C69" s="33"/>
      <c r="D69" s="34" t="s">
        <v>160</v>
      </c>
      <c r="E69" s="33" t="s">
        <v>159</v>
      </c>
      <c r="F69" s="35" t="s">
        <v>21</v>
      </c>
      <c r="G69" s="52" t="s">
        <v>179</v>
      </c>
      <c r="H69" s="35" t="str">
        <f>B3</f>
        <v>Nguyễn Thị Thanh Dang</v>
      </c>
      <c r="I69" s="109">
        <v>26</v>
      </c>
      <c r="N69" s="21"/>
    </row>
    <row r="70" spans="1:14" ht="72.5" x14ac:dyDescent="0.3">
      <c r="A70" s="46" t="str">
        <f t="shared" si="1"/>
        <v>[Software testing-54]</v>
      </c>
      <c r="B70" s="34" t="s">
        <v>239</v>
      </c>
      <c r="C70" s="33"/>
      <c r="D70" s="34" t="s">
        <v>241</v>
      </c>
      <c r="E70" s="33" t="s">
        <v>240</v>
      </c>
      <c r="F70" s="35" t="s">
        <v>30</v>
      </c>
      <c r="G70" s="52" t="s">
        <v>180</v>
      </c>
      <c r="H70" s="35" t="str">
        <f>B3</f>
        <v>Nguyễn Thị Thanh Dang</v>
      </c>
      <c r="I70" s="109"/>
      <c r="N70" s="21"/>
    </row>
    <row r="71" spans="1:14" ht="43.5" x14ac:dyDescent="0.3">
      <c r="A71" s="46" t="str">
        <f t="shared" si="1"/>
        <v>[Software testing-55]</v>
      </c>
      <c r="B71" s="34" t="s">
        <v>243</v>
      </c>
      <c r="C71" s="33"/>
      <c r="D71" s="34" t="s">
        <v>242</v>
      </c>
      <c r="E71" s="33" t="s">
        <v>162</v>
      </c>
      <c r="F71" s="35" t="s">
        <v>30</v>
      </c>
      <c r="G71" s="52"/>
      <c r="H71" s="35"/>
      <c r="I71" s="109"/>
      <c r="N71" s="21"/>
    </row>
    <row r="72" spans="1:14" ht="43.5" x14ac:dyDescent="0.3">
      <c r="A72" s="46" t="str">
        <f t="shared" si="1"/>
        <v>[Software testing-56]</v>
      </c>
      <c r="B72" s="34" t="s">
        <v>244</v>
      </c>
      <c r="C72" s="33"/>
      <c r="D72" s="34" t="s">
        <v>245</v>
      </c>
      <c r="E72" s="34" t="s">
        <v>163</v>
      </c>
      <c r="F72" s="35" t="s">
        <v>21</v>
      </c>
      <c r="G72" s="52" t="s">
        <v>181</v>
      </c>
      <c r="H72" s="35" t="str">
        <f>B3</f>
        <v>Nguyễn Thị Thanh Dang</v>
      </c>
      <c r="I72" s="109">
        <v>27</v>
      </c>
      <c r="N72" s="21"/>
    </row>
    <row r="73" spans="1:14" ht="14.5" x14ac:dyDescent="0.3">
      <c r="A73" s="46" t="str">
        <f t="shared" si="1"/>
        <v/>
      </c>
      <c r="B73" s="38" t="s">
        <v>165</v>
      </c>
      <c r="C73" s="33"/>
      <c r="D73" s="33"/>
      <c r="E73" s="33"/>
      <c r="F73" s="35"/>
      <c r="G73" s="52"/>
      <c r="H73" s="35"/>
      <c r="I73" s="109"/>
      <c r="N73" s="21"/>
    </row>
    <row r="74" spans="1:14" ht="43.5" x14ac:dyDescent="0.3">
      <c r="A74" s="46" t="str">
        <f t="shared" si="1"/>
        <v>[Software testing-57]</v>
      </c>
      <c r="B74" s="101" t="s">
        <v>166</v>
      </c>
      <c r="C74" s="33" t="s">
        <v>153</v>
      </c>
      <c r="D74" s="34" t="s">
        <v>246</v>
      </c>
      <c r="E74" s="34" t="s">
        <v>253</v>
      </c>
      <c r="F74" s="35" t="s">
        <v>30</v>
      </c>
      <c r="G74" s="52" t="s">
        <v>181</v>
      </c>
      <c r="H74" s="35" t="str">
        <f>B3</f>
        <v>Nguyễn Thị Thanh Dang</v>
      </c>
      <c r="I74" s="109"/>
      <c r="N74" s="21"/>
    </row>
    <row r="75" spans="1:14" ht="31" x14ac:dyDescent="0.3">
      <c r="A75" s="46" t="str">
        <f t="shared" si="1"/>
        <v>[Software testing-58]</v>
      </c>
      <c r="B75" s="102" t="s">
        <v>247</v>
      </c>
      <c r="C75" s="33"/>
      <c r="D75" s="34" t="s">
        <v>248</v>
      </c>
      <c r="E75" s="34" t="s">
        <v>251</v>
      </c>
      <c r="F75" s="35" t="s">
        <v>30</v>
      </c>
      <c r="G75" s="52" t="s">
        <v>181</v>
      </c>
      <c r="H75" s="35" t="str">
        <f>B3</f>
        <v>Nguyễn Thị Thanh Dang</v>
      </c>
      <c r="I75" s="109"/>
      <c r="N75" s="21"/>
    </row>
    <row r="76" spans="1:14" ht="31" x14ac:dyDescent="0.3">
      <c r="A76" s="46" t="str">
        <f t="shared" si="1"/>
        <v>[Software testing-59]</v>
      </c>
      <c r="B76" s="102" t="s">
        <v>250</v>
      </c>
      <c r="C76" s="33"/>
      <c r="D76" s="34" t="s">
        <v>167</v>
      </c>
      <c r="E76" s="34" t="s">
        <v>249</v>
      </c>
      <c r="F76" s="35" t="s">
        <v>30</v>
      </c>
      <c r="G76" s="52" t="s">
        <v>181</v>
      </c>
      <c r="H76" s="35" t="str">
        <f>B3</f>
        <v>Nguyễn Thị Thanh Dang</v>
      </c>
      <c r="I76" s="109"/>
      <c r="N76" s="21"/>
    </row>
    <row r="77" spans="1:14" ht="87" x14ac:dyDescent="0.3">
      <c r="A77" s="46" t="str">
        <f t="shared" si="1"/>
        <v>[Software testing-60]</v>
      </c>
      <c r="B77" s="34" t="s">
        <v>169</v>
      </c>
      <c r="C77" s="33"/>
      <c r="D77" s="34" t="s">
        <v>168</v>
      </c>
      <c r="E77" s="34" t="s">
        <v>252</v>
      </c>
      <c r="F77" s="35" t="s">
        <v>21</v>
      </c>
      <c r="G77" s="52" t="s">
        <v>181</v>
      </c>
      <c r="H77" s="35" t="str">
        <f>B3</f>
        <v>Nguyễn Thị Thanh Dang</v>
      </c>
      <c r="I77" s="109">
        <v>28</v>
      </c>
      <c r="N77" s="21"/>
    </row>
    <row r="78" spans="1:14" ht="29" x14ac:dyDescent="0.3">
      <c r="A78" s="46" t="str">
        <f t="shared" si="1"/>
        <v>[Software testing-61]</v>
      </c>
      <c r="B78" s="33" t="s">
        <v>170</v>
      </c>
      <c r="C78" s="33" t="s">
        <v>153</v>
      </c>
      <c r="D78" s="34" t="s">
        <v>254</v>
      </c>
      <c r="E78" s="34" t="s">
        <v>171</v>
      </c>
      <c r="F78" s="35" t="s">
        <v>30</v>
      </c>
      <c r="G78" s="52" t="s">
        <v>181</v>
      </c>
      <c r="H78" s="35" t="str">
        <f>B3</f>
        <v>Nguyễn Thị Thanh Dang</v>
      </c>
      <c r="I78" s="109"/>
      <c r="N78" s="21"/>
    </row>
    <row r="79" spans="1:14" ht="72.5" x14ac:dyDescent="0.3">
      <c r="A79" s="46" t="str">
        <f t="shared" si="1"/>
        <v>[Software testing-62]</v>
      </c>
      <c r="B79" s="34" t="s">
        <v>172</v>
      </c>
      <c r="C79" s="33"/>
      <c r="D79" s="34" t="s">
        <v>173</v>
      </c>
      <c r="E79" s="34" t="s">
        <v>255</v>
      </c>
      <c r="F79" s="35" t="s">
        <v>30</v>
      </c>
      <c r="G79" s="52" t="s">
        <v>181</v>
      </c>
      <c r="H79" s="35" t="str">
        <f>B3</f>
        <v>Nguyễn Thị Thanh Dang</v>
      </c>
      <c r="I79" s="109"/>
      <c r="N79" s="21"/>
    </row>
    <row r="80" spans="1:14" ht="43.5" x14ac:dyDescent="0.3">
      <c r="A80" s="46" t="str">
        <f t="shared" si="1"/>
        <v>[Software testing-63]</v>
      </c>
      <c r="B80" s="34" t="s">
        <v>176</v>
      </c>
      <c r="C80" s="33"/>
      <c r="D80" s="34" t="s">
        <v>174</v>
      </c>
      <c r="E80" s="34" t="s">
        <v>175</v>
      </c>
      <c r="F80" s="35" t="s">
        <v>21</v>
      </c>
      <c r="G80" s="52" t="s">
        <v>181</v>
      </c>
      <c r="H80" s="35" t="str">
        <f>B3</f>
        <v>Nguyễn Thị Thanh Dang</v>
      </c>
      <c r="I80" s="109">
        <v>29</v>
      </c>
      <c r="N80" s="21"/>
    </row>
    <row r="81" spans="1:14" ht="29" x14ac:dyDescent="0.3">
      <c r="A81" s="46" t="str">
        <f t="shared" si="1"/>
        <v>[Software testing-64]</v>
      </c>
      <c r="B81" s="34" t="s">
        <v>256</v>
      </c>
      <c r="C81" s="33"/>
      <c r="D81" s="34" t="s">
        <v>257</v>
      </c>
      <c r="E81" s="33" t="s">
        <v>258</v>
      </c>
      <c r="F81" s="35" t="s">
        <v>30</v>
      </c>
      <c r="G81" s="52" t="s">
        <v>181</v>
      </c>
      <c r="H81" s="35" t="str">
        <f>B3</f>
        <v>Nguyễn Thị Thanh Dang</v>
      </c>
      <c r="I81" s="109"/>
      <c r="N81" s="21"/>
    </row>
    <row r="82" spans="1:14" ht="43.5" x14ac:dyDescent="0.3">
      <c r="A82" s="46" t="str">
        <f t="shared" si="1"/>
        <v>[Software testing-65]</v>
      </c>
      <c r="B82" s="34" t="s">
        <v>259</v>
      </c>
      <c r="C82" s="33"/>
      <c r="D82" s="34" t="s">
        <v>260</v>
      </c>
      <c r="E82" s="34" t="s">
        <v>261</v>
      </c>
      <c r="F82" s="35" t="s">
        <v>30</v>
      </c>
      <c r="G82" s="52" t="s">
        <v>181</v>
      </c>
      <c r="H82" s="35" t="str">
        <f>B3</f>
        <v>Nguyễn Thị Thanh Dang</v>
      </c>
      <c r="I82" s="109"/>
      <c r="N82" s="21"/>
    </row>
    <row r="83" spans="1:14" ht="14.5" x14ac:dyDescent="0.3">
      <c r="A83" s="46" t="str">
        <f t="shared" si="1"/>
        <v/>
      </c>
      <c r="B83" s="33"/>
      <c r="C83" s="33"/>
      <c r="D83" s="33"/>
      <c r="E83" s="33"/>
      <c r="F83" s="35"/>
      <c r="G83" s="52"/>
      <c r="H83" s="35"/>
      <c r="I83" s="109"/>
      <c r="N83" s="21"/>
    </row>
    <row r="84" spans="1:14" ht="14.5" x14ac:dyDescent="0.3">
      <c r="A84" s="46" t="str">
        <f t="shared" si="1"/>
        <v/>
      </c>
      <c r="B84" s="33"/>
      <c r="C84" s="33"/>
      <c r="D84" s="33"/>
      <c r="E84" s="33"/>
      <c r="F84" s="35"/>
      <c r="G84" s="52"/>
      <c r="H84" s="35"/>
      <c r="I84" s="109"/>
      <c r="N84" s="21"/>
    </row>
    <row r="85" spans="1:14" ht="14.5" x14ac:dyDescent="0.3">
      <c r="A85" s="46" t="str">
        <f t="shared" ref="A85:A88" si="2">IF(AND(E85=""),"","["&amp;TEXT($B$1,"##")&amp;"-"&amp;TEXT(ROW()-9- COUNTBLANK($E$8:E84) +1,"##")&amp;"]")</f>
        <v/>
      </c>
      <c r="B85" s="33"/>
      <c r="C85" s="33"/>
      <c r="D85" s="33"/>
      <c r="E85" s="33"/>
      <c r="F85" s="35"/>
      <c r="G85" s="52"/>
      <c r="H85" s="35"/>
      <c r="I85" s="109"/>
      <c r="N85" s="21"/>
    </row>
    <row r="86" spans="1:14" ht="14.5" x14ac:dyDescent="0.3">
      <c r="A86" s="46" t="str">
        <f t="shared" si="2"/>
        <v/>
      </c>
      <c r="B86" s="33"/>
      <c r="C86" s="33"/>
      <c r="D86" s="33"/>
      <c r="E86" s="33"/>
      <c r="F86" s="35"/>
      <c r="G86" s="52"/>
      <c r="H86" s="35"/>
      <c r="I86" s="109"/>
      <c r="N86" s="21"/>
    </row>
    <row r="87" spans="1:14" ht="14.5" x14ac:dyDescent="0.3">
      <c r="A87" s="46" t="str">
        <f t="shared" si="2"/>
        <v/>
      </c>
      <c r="B87" s="33"/>
      <c r="C87" s="33"/>
      <c r="D87" s="33"/>
      <c r="E87" s="33"/>
      <c r="F87" s="35"/>
      <c r="G87" s="52"/>
      <c r="H87" s="35"/>
      <c r="I87" s="109"/>
      <c r="N87" s="21"/>
    </row>
    <row r="88" spans="1:14" ht="14.5" x14ac:dyDescent="0.3">
      <c r="A88" s="46" t="str">
        <f t="shared" si="2"/>
        <v/>
      </c>
      <c r="B88" s="33"/>
      <c r="C88" s="33"/>
      <c r="D88" s="33"/>
      <c r="E88" s="33"/>
      <c r="F88" s="35"/>
      <c r="G88" s="52"/>
      <c r="H88" s="35"/>
      <c r="I88" s="109"/>
      <c r="N88" s="21"/>
    </row>
    <row r="89" spans="1:14" ht="14.5" x14ac:dyDescent="0.35">
      <c r="A89" s="32" t="s">
        <v>59</v>
      </c>
      <c r="B89" s="38"/>
      <c r="C89" s="38"/>
      <c r="D89" s="38"/>
      <c r="E89" s="38"/>
      <c r="F89" s="51"/>
      <c r="G89" s="51"/>
      <c r="H89" s="51"/>
      <c r="I89" s="108"/>
      <c r="L89" s="27"/>
    </row>
  </sheetData>
  <mergeCells count="5">
    <mergeCell ref="A7:E7"/>
    <mergeCell ref="F1:I7"/>
    <mergeCell ref="B1:E1"/>
    <mergeCell ref="B2:E2"/>
    <mergeCell ref="B3:E3"/>
  </mergeCells>
  <phoneticPr fontId="16" type="noConversion"/>
  <dataValidations count="1">
    <dataValidation type="list" allowBlank="1" showInputMessage="1" showErrorMessage="1" sqref="F10:F89" xr:uid="{69ADBF95-9477-43B9-A061-A185C4A4C417}">
      <formula1>$A$4:$D$4</formula1>
    </dataValidation>
  </dataValidations>
  <hyperlinks>
    <hyperlink ref="A1" location="'Test Repost'!A1" display="Item test" xr:uid="{56D00AB4-7FC0-4F94-A0DF-67E1CB665F38}"/>
  </hyperlink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containsText" priority="3" operator="containsText" id="{961CA07C-5D50-4842-BA4D-3B2B13F83F5D}">
            <xm:f>NOT(ISERROR(SEARCH($D$4,F10)))</xm:f>
            <xm:f>$D$4</xm:f>
            <x14:dxf>
              <fill>
                <patternFill>
                  <bgColor theme="0" tint="-0.14996795556505021"/>
                </patternFill>
              </fill>
            </x14:dxf>
          </x14:cfRule>
          <x14:cfRule type="containsText" priority="4" operator="containsText" id="{4D65FBE9-4ED7-4561-AE79-919507E15C6D}">
            <xm:f>NOT(ISERROR(SEARCH($C$4,F10)))</xm:f>
            <xm:f>$C$4</xm:f>
            <x14:dxf>
              <fill>
                <patternFill>
                  <bgColor theme="0" tint="-0.14996795556505021"/>
                </patternFill>
              </fill>
            </x14:dxf>
          </x14:cfRule>
          <x14:cfRule type="containsText" priority="5" operator="containsText" id="{511D8E6A-53AC-4C1A-AB2C-13EFCCB49A5C}">
            <xm:f>NOT(ISERROR(SEARCH($B$4,F10)))</xm:f>
            <xm:f>$B$4</xm:f>
            <x14:dxf>
              <fill>
                <patternFill>
                  <bgColor rgb="FFFF3300"/>
                </patternFill>
              </fill>
            </x14:dxf>
          </x14:cfRule>
          <x14:cfRule type="containsText" priority="6" operator="containsText" id="{A583FC2C-AB53-4C82-96BD-9336D1A4C8C3}">
            <xm:f>NOT(ISERROR(SEARCH($A$4,F10)))</xm:f>
            <xm:f>$A$4</xm:f>
            <x14:dxf>
              <fill>
                <patternFill>
                  <bgColor rgb="FF00B050"/>
                </patternFill>
              </fill>
            </x14:dxf>
          </x14:cfRule>
          <xm:sqref>F10:F89</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165AC-52B4-4860-B668-6A6BC662D190}">
  <dimension ref="A1:M20"/>
  <sheetViews>
    <sheetView topLeftCell="A4" zoomScale="85" zoomScaleNormal="85" workbookViewId="0">
      <selection activeCell="H10" sqref="H10"/>
    </sheetView>
  </sheetViews>
  <sheetFormatPr defaultRowHeight="14" x14ac:dyDescent="0.3"/>
  <cols>
    <col min="2" max="2" width="27.81640625" customWidth="1"/>
    <col min="3" max="3" width="18.08984375" customWidth="1"/>
    <col min="4" max="4" width="17.54296875" customWidth="1"/>
    <col min="5" max="5" width="17.81640625" customWidth="1"/>
    <col min="6" max="6" width="17.54296875" customWidth="1"/>
    <col min="7" max="7" width="17.08984375" customWidth="1"/>
    <col min="8" max="8" width="9.6328125" customWidth="1"/>
    <col min="9" max="9" width="11.7265625" customWidth="1"/>
  </cols>
  <sheetData>
    <row r="1" spans="1:13" ht="14.5" x14ac:dyDescent="0.35">
      <c r="A1" s="9" t="s">
        <v>42</v>
      </c>
      <c r="B1" s="9" t="s">
        <v>57</v>
      </c>
      <c r="C1" s="9"/>
      <c r="D1" s="9"/>
      <c r="E1" s="9"/>
      <c r="F1" s="8"/>
      <c r="G1" s="8"/>
      <c r="H1" s="8"/>
      <c r="I1" s="8"/>
      <c r="J1" s="8"/>
      <c r="K1" s="8"/>
      <c r="L1" s="29"/>
      <c r="M1" s="29"/>
    </row>
    <row r="2" spans="1:13" ht="14.5" x14ac:dyDescent="0.35">
      <c r="A2" s="9" t="s">
        <v>43</v>
      </c>
      <c r="B2" s="92" t="str">
        <f>'Test scenarios'!A1</f>
        <v>Item test</v>
      </c>
      <c r="C2" s="98"/>
      <c r="D2" s="98"/>
      <c r="E2" s="93"/>
      <c r="F2" s="8"/>
      <c r="G2" s="8"/>
      <c r="H2" s="8"/>
      <c r="I2" s="8"/>
      <c r="J2" s="8"/>
      <c r="K2" s="8"/>
      <c r="L2" s="29"/>
      <c r="M2" s="29"/>
    </row>
    <row r="3" spans="1:13" ht="14.5" x14ac:dyDescent="0.35">
      <c r="A3" s="9" t="s">
        <v>41</v>
      </c>
      <c r="B3" s="9" t="str">
        <f>'Test scenarios'!B3:E3</f>
        <v>Nguyễn Thị Thanh Dang</v>
      </c>
      <c r="C3" s="9"/>
      <c r="D3" s="9"/>
      <c r="E3" s="9"/>
      <c r="F3" s="8"/>
      <c r="G3" s="8"/>
      <c r="H3" s="8"/>
      <c r="I3" s="8"/>
      <c r="J3" s="8"/>
      <c r="K3" s="8"/>
      <c r="L3" s="29"/>
      <c r="M3" s="29"/>
    </row>
    <row r="4" spans="1:13" ht="14.5" x14ac:dyDescent="0.35">
      <c r="A4" s="9" t="s">
        <v>20</v>
      </c>
      <c r="B4" s="9" t="s">
        <v>21</v>
      </c>
      <c r="C4" s="9" t="s">
        <v>44</v>
      </c>
      <c r="D4" s="9" t="s">
        <v>23</v>
      </c>
      <c r="E4" s="9" t="s">
        <v>24</v>
      </c>
      <c r="F4" s="8"/>
      <c r="G4" s="8"/>
      <c r="H4" s="8"/>
      <c r="I4" s="8"/>
      <c r="J4" s="8"/>
      <c r="K4" s="8"/>
      <c r="L4" s="29"/>
      <c r="M4" s="29"/>
    </row>
    <row r="5" spans="1:13" ht="14.5" x14ac:dyDescent="0.35">
      <c r="A5" s="9">
        <f>COUNTIF(H10:H20,M10)</f>
        <v>5</v>
      </c>
      <c r="B5" s="9">
        <f>COUNTIF(H10:H20,M11)</f>
        <v>2</v>
      </c>
      <c r="C5" s="9">
        <f>COUNTIF(H10:H20,M12)</f>
        <v>2</v>
      </c>
      <c r="D5" s="9">
        <f>COUNTIF(H10:H20,M13)</f>
        <v>1</v>
      </c>
      <c r="E5" s="9">
        <f>SUM(A5:D5)</f>
        <v>10</v>
      </c>
      <c r="F5" s="8"/>
      <c r="G5" s="8"/>
      <c r="H5" s="8"/>
      <c r="I5" s="8"/>
      <c r="J5" s="8"/>
      <c r="K5" s="8"/>
      <c r="L5" s="29"/>
      <c r="M5" s="29"/>
    </row>
    <row r="6" spans="1:13" ht="14.5" x14ac:dyDescent="0.35">
      <c r="A6" s="20">
        <f>A5/$E$5</f>
        <v>0.5</v>
      </c>
      <c r="B6" s="20">
        <f t="shared" ref="B6:E6" si="0">B5/$E$5</f>
        <v>0.2</v>
      </c>
      <c r="C6" s="20">
        <f t="shared" si="0"/>
        <v>0.2</v>
      </c>
      <c r="D6" s="20">
        <f t="shared" si="0"/>
        <v>0.1</v>
      </c>
      <c r="E6" s="20">
        <f t="shared" si="0"/>
        <v>1</v>
      </c>
      <c r="F6" s="8"/>
      <c r="G6" s="8"/>
      <c r="H6" s="8"/>
      <c r="I6" s="8"/>
      <c r="J6" s="8"/>
      <c r="K6" s="8"/>
      <c r="L6" s="29"/>
      <c r="M6" s="29"/>
    </row>
    <row r="7" spans="1:13" ht="14.5" x14ac:dyDescent="0.35">
      <c r="A7" s="96"/>
      <c r="B7" s="59"/>
      <c r="C7" s="59"/>
      <c r="D7" s="59"/>
      <c r="E7" s="97"/>
      <c r="F7" s="8"/>
      <c r="G7" s="8"/>
      <c r="H7" s="8"/>
      <c r="I7" s="8"/>
      <c r="J7" s="8"/>
      <c r="K7" s="8"/>
      <c r="L7" s="29"/>
      <c r="M7" s="29"/>
    </row>
    <row r="8" spans="1:13" ht="27.5" customHeight="1" x14ac:dyDescent="0.3">
      <c r="A8" s="14" t="s">
        <v>18</v>
      </c>
      <c r="B8" s="14" t="s">
        <v>45</v>
      </c>
      <c r="C8" s="15" t="s">
        <v>46</v>
      </c>
      <c r="D8" s="15" t="s">
        <v>48</v>
      </c>
      <c r="E8" s="15" t="s">
        <v>47</v>
      </c>
      <c r="F8" s="15" t="s">
        <v>49</v>
      </c>
      <c r="G8" s="15" t="s">
        <v>50</v>
      </c>
      <c r="H8" s="14" t="s">
        <v>39</v>
      </c>
      <c r="I8" s="14" t="s">
        <v>40</v>
      </c>
      <c r="J8" s="14" t="s">
        <v>41</v>
      </c>
      <c r="K8" s="14" t="s">
        <v>13</v>
      </c>
      <c r="L8" s="29"/>
      <c r="M8" s="29"/>
    </row>
    <row r="9" spans="1:13" ht="14.5" x14ac:dyDescent="0.35">
      <c r="A9" s="99" t="s">
        <v>51</v>
      </c>
      <c r="B9" s="99"/>
      <c r="C9" s="16"/>
      <c r="D9" s="16"/>
      <c r="E9" s="16"/>
      <c r="F9" s="16"/>
      <c r="G9" s="16"/>
      <c r="H9" s="16"/>
      <c r="I9" s="16"/>
      <c r="J9" s="16"/>
      <c r="K9" s="16"/>
      <c r="L9" s="29"/>
      <c r="M9" s="29"/>
    </row>
    <row r="10" spans="1:13" ht="14.5" x14ac:dyDescent="0.35">
      <c r="A10" s="9">
        <v>1</v>
      </c>
      <c r="B10" s="9"/>
      <c r="C10" s="9" t="s">
        <v>52</v>
      </c>
      <c r="D10" s="9" t="s">
        <v>53</v>
      </c>
      <c r="E10" s="9" t="s">
        <v>52</v>
      </c>
      <c r="F10" s="9" t="s">
        <v>53</v>
      </c>
      <c r="G10" s="9" t="s">
        <v>52</v>
      </c>
      <c r="H10" s="9" t="s">
        <v>20</v>
      </c>
      <c r="I10" s="17">
        <v>44678</v>
      </c>
      <c r="J10" s="9"/>
      <c r="K10" s="9"/>
      <c r="L10" s="29"/>
      <c r="M10" s="29" t="s">
        <v>20</v>
      </c>
    </row>
    <row r="11" spans="1:13" ht="14.5" x14ac:dyDescent="0.35">
      <c r="A11" s="9">
        <v>2</v>
      </c>
      <c r="B11" s="9"/>
      <c r="C11" s="9" t="s">
        <v>52</v>
      </c>
      <c r="D11" s="9" t="s">
        <v>53</v>
      </c>
      <c r="E11" s="9" t="s">
        <v>52</v>
      </c>
      <c r="F11" s="9" t="s">
        <v>53</v>
      </c>
      <c r="G11" s="9" t="s">
        <v>52</v>
      </c>
      <c r="H11" s="9" t="s">
        <v>20</v>
      </c>
      <c r="I11" s="17">
        <v>44679</v>
      </c>
      <c r="J11" s="9"/>
      <c r="K11" s="9"/>
      <c r="L11" s="29"/>
      <c r="M11" s="29" t="s">
        <v>21</v>
      </c>
    </row>
    <row r="12" spans="1:13" ht="14.5" x14ac:dyDescent="0.35">
      <c r="A12" s="9">
        <v>3</v>
      </c>
      <c r="B12" s="9"/>
      <c r="C12" s="9" t="s">
        <v>52</v>
      </c>
      <c r="D12" s="9" t="s">
        <v>53</v>
      </c>
      <c r="E12" s="9" t="s">
        <v>52</v>
      </c>
      <c r="F12" s="9" t="s">
        <v>53</v>
      </c>
      <c r="G12" s="9" t="s">
        <v>52</v>
      </c>
      <c r="H12" s="9" t="s">
        <v>20</v>
      </c>
      <c r="I12" s="17">
        <v>44680</v>
      </c>
      <c r="J12" s="9"/>
      <c r="K12" s="9"/>
      <c r="L12" s="29"/>
      <c r="M12" s="29" t="s">
        <v>22</v>
      </c>
    </row>
    <row r="13" spans="1:13" ht="14.5" x14ac:dyDescent="0.35">
      <c r="A13" s="9">
        <v>4</v>
      </c>
      <c r="B13" s="9"/>
      <c r="C13" s="9" t="s">
        <v>52</v>
      </c>
      <c r="D13" s="9" t="s">
        <v>53</v>
      </c>
      <c r="E13" s="9" t="s">
        <v>52</v>
      </c>
      <c r="F13" s="9" t="s">
        <v>53</v>
      </c>
      <c r="G13" s="9" t="s">
        <v>52</v>
      </c>
      <c r="H13" s="9" t="s">
        <v>20</v>
      </c>
      <c r="I13" s="17">
        <v>44681</v>
      </c>
      <c r="J13" s="9"/>
      <c r="K13" s="9"/>
      <c r="L13" s="29"/>
      <c r="M13" s="29" t="s">
        <v>23</v>
      </c>
    </row>
    <row r="14" spans="1:13" ht="14.5" x14ac:dyDescent="0.35">
      <c r="A14" s="9">
        <v>5</v>
      </c>
      <c r="B14" s="9"/>
      <c r="C14" s="9" t="s">
        <v>52</v>
      </c>
      <c r="D14" s="9" t="s">
        <v>53</v>
      </c>
      <c r="E14" s="9" t="s">
        <v>52</v>
      </c>
      <c r="F14" s="9" t="s">
        <v>53</v>
      </c>
      <c r="G14" s="9" t="s">
        <v>52</v>
      </c>
      <c r="H14" s="9" t="s">
        <v>20</v>
      </c>
      <c r="I14" s="17">
        <v>44682</v>
      </c>
      <c r="J14" s="9"/>
      <c r="K14" s="9"/>
      <c r="L14" s="29"/>
      <c r="M14" s="29"/>
    </row>
    <row r="15" spans="1:13" ht="14.5" x14ac:dyDescent="0.35">
      <c r="A15" s="16" t="s">
        <v>54</v>
      </c>
      <c r="B15" s="16"/>
      <c r="C15" s="16"/>
      <c r="D15" s="16"/>
      <c r="E15" s="16"/>
      <c r="F15" s="16"/>
      <c r="G15" s="16"/>
      <c r="H15" s="16"/>
      <c r="I15" s="22"/>
      <c r="J15" s="16"/>
      <c r="K15" s="16"/>
      <c r="L15" s="29"/>
      <c r="M15" s="29"/>
    </row>
    <row r="16" spans="1:13" ht="14.5" x14ac:dyDescent="0.35">
      <c r="A16" s="9">
        <v>12</v>
      </c>
      <c r="B16" s="9"/>
      <c r="C16" s="9" t="s">
        <v>52</v>
      </c>
      <c r="D16" s="9" t="s">
        <v>53</v>
      </c>
      <c r="E16" s="9" t="s">
        <v>52</v>
      </c>
      <c r="F16" s="9" t="s">
        <v>53</v>
      </c>
      <c r="G16" s="9" t="s">
        <v>52</v>
      </c>
      <c r="H16" s="9" t="s">
        <v>21</v>
      </c>
      <c r="I16" s="17">
        <v>44684</v>
      </c>
      <c r="J16" s="9"/>
      <c r="K16" s="9"/>
      <c r="L16" s="29"/>
      <c r="M16" s="29"/>
    </row>
    <row r="17" spans="1:13" ht="14.5" x14ac:dyDescent="0.35">
      <c r="A17" s="9">
        <v>13</v>
      </c>
      <c r="B17" s="9"/>
      <c r="C17" s="9" t="s">
        <v>52</v>
      </c>
      <c r="D17" s="9" t="s">
        <v>53</v>
      </c>
      <c r="E17" s="9" t="s">
        <v>52</v>
      </c>
      <c r="F17" s="9" t="s">
        <v>53</v>
      </c>
      <c r="G17" s="9" t="s">
        <v>52</v>
      </c>
      <c r="H17" s="9" t="s">
        <v>21</v>
      </c>
      <c r="I17" s="17">
        <v>44685</v>
      </c>
      <c r="J17" s="9"/>
      <c r="K17" s="9"/>
      <c r="L17" s="29"/>
      <c r="M17" s="29"/>
    </row>
    <row r="18" spans="1:13" ht="14.5" x14ac:dyDescent="0.35">
      <c r="A18" s="9">
        <v>14</v>
      </c>
      <c r="B18" s="9"/>
      <c r="C18" s="9" t="s">
        <v>52</v>
      </c>
      <c r="D18" s="9" t="s">
        <v>52</v>
      </c>
      <c r="E18" s="9" t="s">
        <v>52</v>
      </c>
      <c r="F18" s="9" t="s">
        <v>52</v>
      </c>
      <c r="G18" s="9" t="s">
        <v>52</v>
      </c>
      <c r="H18" s="9" t="s">
        <v>22</v>
      </c>
      <c r="I18" s="17">
        <v>44686</v>
      </c>
      <c r="J18" s="9"/>
      <c r="K18" s="9"/>
      <c r="L18" s="29"/>
      <c r="M18" s="29"/>
    </row>
    <row r="19" spans="1:13" ht="14.5" x14ac:dyDescent="0.35">
      <c r="A19" s="9">
        <v>15</v>
      </c>
      <c r="B19" s="9"/>
      <c r="C19" s="9" t="s">
        <v>52</v>
      </c>
      <c r="D19" s="9" t="s">
        <v>52</v>
      </c>
      <c r="E19" s="9" t="s">
        <v>52</v>
      </c>
      <c r="F19" s="9" t="s">
        <v>52</v>
      </c>
      <c r="G19" s="9" t="s">
        <v>52</v>
      </c>
      <c r="H19" s="9" t="s">
        <v>23</v>
      </c>
      <c r="I19" s="17">
        <v>44687</v>
      </c>
      <c r="J19" s="9"/>
      <c r="K19" s="9"/>
      <c r="L19" s="29"/>
      <c r="M19" s="29"/>
    </row>
    <row r="20" spans="1:13" ht="14.5" x14ac:dyDescent="0.35">
      <c r="A20" s="9">
        <v>16</v>
      </c>
      <c r="B20" s="9"/>
      <c r="C20" s="9" t="s">
        <v>52</v>
      </c>
      <c r="D20" s="9" t="s">
        <v>52</v>
      </c>
      <c r="E20" s="9" t="s">
        <v>52</v>
      </c>
      <c r="F20" s="9" t="s">
        <v>52</v>
      </c>
      <c r="G20" s="9" t="s">
        <v>52</v>
      </c>
      <c r="H20" s="9" t="s">
        <v>22</v>
      </c>
      <c r="I20" s="17">
        <v>44688</v>
      </c>
      <c r="J20" s="9"/>
      <c r="K20" s="9"/>
      <c r="L20" s="29"/>
      <c r="M20" s="29"/>
    </row>
  </sheetData>
  <mergeCells count="3">
    <mergeCell ref="A7:E7"/>
    <mergeCell ref="B2:E2"/>
    <mergeCell ref="A9:B9"/>
  </mergeCells>
  <dataValidations count="1">
    <dataValidation type="list" allowBlank="1" showInputMessage="1" showErrorMessage="1" sqref="H10:H20" xr:uid="{98DA8D80-DA08-4200-982C-D6A67AC87A5D}">
      <formula1>$M$10:$M$13</formula1>
    </dataValidation>
  </dataValidations>
  <pageMargins left="0.7" right="0.7" top="0.75" bottom="0.75" header="0.3" footer="0.3"/>
  <legacyDrawing r:id="rId1"/>
  <extLst>
    <ext xmlns:x14="http://schemas.microsoft.com/office/spreadsheetml/2009/9/main" uri="{78C0D931-6437-407d-A8EE-F0AAD7539E65}">
      <x14:conditionalFormattings>
        <x14:conditionalFormatting xmlns:xm="http://schemas.microsoft.com/office/excel/2006/main">
          <x14:cfRule type="containsText" priority="1" operator="containsText" id="{DA555AC2-5BBC-436B-AB9B-413865F48FD2}">
            <xm:f>NOT(ISERROR(SEARCH($M$13,H10)))</xm:f>
            <xm:f>$M$13</xm:f>
            <x14:dxf>
              <fill>
                <patternFill>
                  <bgColor theme="0" tint="-0.14996795556505021"/>
                </patternFill>
              </fill>
            </x14:dxf>
          </x14:cfRule>
          <x14:cfRule type="containsText" priority="2" operator="containsText" id="{53A0B995-8F77-48BE-9C4C-61E599D84486}">
            <xm:f>NOT(ISERROR(SEARCH($M$12,H10)))</xm:f>
            <xm:f>$M$12</xm:f>
            <x14:dxf>
              <fill>
                <patternFill>
                  <bgColor theme="0" tint="-0.14996795556505021"/>
                </patternFill>
              </fill>
            </x14:dxf>
          </x14:cfRule>
          <x14:cfRule type="containsText" priority="3" operator="containsText" id="{AA706A30-8C57-46A5-B8A5-58ACFC1BABE6}">
            <xm:f>NOT(ISERROR(SEARCH($M$11,H10)))</xm:f>
            <xm:f>$M$11</xm:f>
            <x14:dxf>
              <fill>
                <patternFill>
                  <bgColor rgb="FFFF0000"/>
                </patternFill>
              </fill>
            </x14:dxf>
          </x14:cfRule>
          <x14:cfRule type="containsText" priority="4" operator="containsText" id="{A218BC19-C943-4578-A07D-9DA1B8B8B514}">
            <xm:f>NOT(ISERROR(SEARCH($M$10,H10)))</xm:f>
            <xm:f>$M$10</xm:f>
            <x14:dxf>
              <fill>
                <patternFill>
                  <bgColor rgb="FF92D050"/>
                </patternFill>
              </fill>
            </x14:dxf>
          </x14:cfRule>
          <xm:sqref>H10:H20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Cover</vt:lpstr>
      <vt:lpstr>Test Repost</vt:lpstr>
      <vt:lpstr>Test scenarios</vt:lpstr>
      <vt:lpstr>Ma trận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2022-04-04T14:50:52Z</dcterms:created>
  <dcterms:modified xsi:type="dcterms:W3CDTF">2022-08-06T15:30:52Z</dcterms:modified>
</cp:coreProperties>
</file>