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Tester\LyThuyet\Tuan04\"/>
    </mc:Choice>
  </mc:AlternateContent>
  <xr:revisionPtr revIDLastSave="0" documentId="13_ncr:1_{3626D5B1-E20D-4FD9-9E98-F818B37C677E}" xr6:coauthVersionLast="47" xr6:coauthVersionMax="47" xr10:uidLastSave="{00000000-0000-0000-0000-000000000000}"/>
  <bookViews>
    <workbookView xWindow="14295" yWindow="0" windowWidth="14610" windowHeight="15585" firstSheet="3" activeTab="4" xr2:uid="{9284800C-278A-4C4D-8936-9C632C6481E3}"/>
  </bookViews>
  <sheets>
    <sheet name="Plan&amp;control" sheetId="1" r:id="rId1"/>
    <sheet name="Cover" sheetId="2" r:id="rId2"/>
    <sheet name="Checklist" sheetId="3" r:id="rId3"/>
    <sheet name="Scenario" sheetId="4" r:id="rId4"/>
    <sheet name="Testcases 1 - Đăng nhập" sheetId="5" r:id="rId5"/>
    <sheet name="Testcases 2 - đăng kí " sheetId="9" r:id="rId6"/>
    <sheet name="Bug Tracking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5" l="1"/>
  <c r="O5" i="5"/>
  <c r="O4" i="5"/>
  <c r="O3" i="5"/>
  <c r="O2" i="5"/>
  <c r="M3" i="5"/>
  <c r="M2" i="5"/>
  <c r="O5" i="9"/>
  <c r="O4" i="9"/>
  <c r="M4" i="9"/>
  <c r="O3" i="9"/>
  <c r="M3" i="9"/>
  <c r="O2" i="9"/>
  <c r="M2" i="9"/>
  <c r="M5" i="9" s="1"/>
  <c r="M5" i="5" l="1"/>
</calcChain>
</file>

<file path=xl/sharedStrings.xml><?xml version="1.0" encoding="utf-8"?>
<sst xmlns="http://schemas.openxmlformats.org/spreadsheetml/2006/main" count="274" uniqueCount="165">
  <si>
    <t>Task  ID</t>
  </si>
  <si>
    <t xml:space="preserve">What to do </t>
  </si>
  <si>
    <t>Assign to</t>
  </si>
  <si>
    <t>Start Estimation</t>
  </si>
  <si>
    <t>End Estimation</t>
  </si>
  <si>
    <t>Duration
(hrs)
Estimation</t>
  </si>
  <si>
    <t>Start Actual</t>
  </si>
  <si>
    <t>End Actual</t>
  </si>
  <si>
    <t>Duration
(hrs)</t>
  </si>
  <si>
    <t>Done</t>
  </si>
  <si>
    <t xml:space="preserve">Tìm project báo cáo + app </t>
  </si>
  <si>
    <t>Ngọc, Lan</t>
  </si>
  <si>
    <t>1 days</t>
  </si>
  <si>
    <t>Fix project app ( liên kết lại filebase )</t>
  </si>
  <si>
    <t>Lan</t>
  </si>
  <si>
    <t>18 days</t>
  </si>
  <si>
    <t>Test plan - checklist (trang 5 - 7) dịch từ tiếng anh - tiếng việt</t>
  </si>
  <si>
    <t>Lâm</t>
  </si>
  <si>
    <t>1hr 30 min</t>
  </si>
  <si>
    <t>Test plan - checklist (trang 8 -10) dịch từ tiếng anh - tiếng việt</t>
  </si>
  <si>
    <t>Lực</t>
  </si>
  <si>
    <t>Các thành phần nên có trong Dashboard:</t>
  </si>
  <si>
    <t>1. Tổng quan Thực thi Test Case (Test Execution Summary):</t>
  </si>
  <si>
    <t>Tổng số Test Case: 150</t>
  </si>
  <si>
    <t>Đã thực thi (Executed): 120 (80%)</t>
  </si>
  <si>
    <t>Chưa thực thi (Not Executed): 30 (20%)</t>
  </si>
  <si>
    <t>2. Biểu đồ tròn: Tỷ lệ Kết quả Test Case (Test Case Status)</t>
  </si>
  <si>
    <t>3. Biểu đồ cột: Tình trạng Lỗi (Bugs by Status)</t>
  </si>
  <si>
    <t>4. Biểu đồ cột: Lỗi theo Mức độ nghiêm trọng (Bugs by Severity)</t>
  </si>
  <si>
    <t>Bảng điều khiển Tổng hợp (Dashboard) - SV tự thực hiện</t>
  </si>
  <si>
    <r>
      <t>Mục đích:</t>
    </r>
    <r>
      <rPr>
        <sz val="11"/>
        <color theme="1"/>
        <rFont val="Arial"/>
        <family val="2"/>
      </rPr>
      <t xml:space="preserve"> Cung cấp một bức tranh tổng thể về tiến độ và chất lượng của dự án cho Quản lý Dự án (PM), khách hàng và các bên liên quan.</t>
    </r>
  </si>
  <si>
    <r>
      <t>Đặc điểm:</t>
    </r>
    <r>
      <rPr>
        <sz val="11"/>
        <color theme="1"/>
        <rFont val="Arial"/>
        <family val="2"/>
      </rPr>
      <t xml:space="preserve"> Trực quan, sử dụng biểu đồ và các con số biết nói. Thường được tạo tự động từ các tool quản lý test hoặc tổng hợp từ các file Excel ở trên.</t>
    </r>
  </si>
  <si>
    <r>
      <t>Pass:</t>
    </r>
    <r>
      <rPr>
        <sz val="11"/>
        <color theme="1"/>
        <rFont val="Arial"/>
        <family val="2"/>
      </rPr>
      <t xml:space="preserve"> 95 (79%)</t>
    </r>
  </si>
  <si>
    <r>
      <t>Fail:</t>
    </r>
    <r>
      <rPr>
        <sz val="11"/>
        <color theme="1"/>
        <rFont val="Arial"/>
        <family val="2"/>
      </rPr>
      <t xml:space="preserve"> 20 (17%)</t>
    </r>
  </si>
  <si>
    <r>
      <t>Blocked:</t>
    </r>
    <r>
      <rPr>
        <sz val="11"/>
        <color theme="1"/>
        <rFont val="Arial"/>
        <family val="2"/>
      </rPr>
      <t xml:space="preserve"> 5 (4%)</t>
    </r>
  </si>
  <si>
    <r>
      <t>Open:</t>
    </r>
    <r>
      <rPr>
        <sz val="11"/>
        <color theme="1"/>
        <rFont val="Arial"/>
        <family val="2"/>
      </rPr>
      <t xml:space="preserve"> 12</t>
    </r>
  </si>
  <si>
    <r>
      <t>In Progress (Đang sửa):</t>
    </r>
    <r>
      <rPr>
        <sz val="11"/>
        <color theme="1"/>
        <rFont val="Arial"/>
        <family val="2"/>
      </rPr>
      <t xml:space="preserve"> 5</t>
    </r>
  </si>
  <si>
    <r>
      <t>Ready for Test (Sẵn sàng để test lại):</t>
    </r>
    <r>
      <rPr>
        <sz val="11"/>
        <color theme="1"/>
        <rFont val="Arial"/>
        <family val="2"/>
      </rPr>
      <t xml:space="preserve"> 8</t>
    </r>
  </si>
  <si>
    <r>
      <t>Closed:</t>
    </r>
    <r>
      <rPr>
        <sz val="11"/>
        <color theme="1"/>
        <rFont val="Arial"/>
        <family val="2"/>
      </rPr>
      <t xml:space="preserve"> 35</t>
    </r>
  </si>
  <si>
    <r>
      <t>Critical (Nghiêm trọng):</t>
    </r>
    <r>
      <rPr>
        <sz val="11"/>
        <color theme="1"/>
        <rFont val="Arial"/>
        <family val="2"/>
      </rPr>
      <t xml:space="preserve"> 3</t>
    </r>
  </si>
  <si>
    <r>
      <t>High (Cao):</t>
    </r>
    <r>
      <rPr>
        <sz val="11"/>
        <color theme="1"/>
        <rFont val="Arial"/>
        <family val="2"/>
      </rPr>
      <t xml:space="preserve"> 10</t>
    </r>
  </si>
  <si>
    <r>
      <t>Medium (Trung bình):</t>
    </r>
    <r>
      <rPr>
        <sz val="11"/>
        <color theme="1"/>
        <rFont val="Arial"/>
        <family val="2"/>
      </rPr>
      <t xml:space="preserve"> 15</t>
    </r>
  </si>
  <si>
    <r>
      <t>Low (Thấp):</t>
    </r>
    <r>
      <rPr>
        <sz val="11"/>
        <color theme="1"/>
        <rFont val="Arial"/>
        <family val="2"/>
      </rPr>
      <t xml:space="preserve"> 7</t>
    </r>
  </si>
  <si>
    <t>Hạng mục kiểm tra (Check Item)</t>
  </si>
  <si>
    <t>Trạng thái (Status)</t>
  </si>
  <si>
    <t>Ghi chú (Notes)</t>
  </si>
  <si>
    <t>Giao diện trang Đăng nhập</t>
  </si>
  <si>
    <t>Hiển thị đầy đủ các thành phần (logo, tiêu đề, ô username, ô password, nút Login, link "Quên mật khẩu")</t>
  </si>
  <si>
    <t>Pass</t>
  </si>
  <si>
    <t>Giao diện hiển thị tốt trên Chrome</t>
  </si>
  <si>
    <t>Giao diện hiển thị tốt trên Firefox</t>
  </si>
  <si>
    <t>Giao diện hiển thị tốt trên Mobile</t>
  </si>
  <si>
    <t>Fail</t>
  </si>
  <si>
    <t>Nút Login bị lệch</t>
  </si>
  <si>
    <t>Chức năng Đăng nhập thành công</t>
  </si>
  <si>
    <t>Đăng nhập với tài khoản hợp lệ</t>
  </si>
  <si>
    <t>Chức năng Đăng nhập thất bại</t>
  </si>
  <si>
    <t>Đăng nhập với sai mật khẩu</t>
  </si>
  <si>
    <t>Đăng nhập với sai username</t>
  </si>
  <si>
    <t>Để trống username và password</t>
  </si>
  <si>
    <t>Các liên kết</t>
  </si>
  <si>
    <t>Link "Quên mật khẩu" hoạt động</t>
  </si>
  <si>
    <t>STT</t>
  </si>
  <si>
    <t>Scenario ID</t>
  </si>
  <si>
    <t>Chức năng (Feature)</t>
  </si>
  <si>
    <t>Mô tả Kịch bản (Scenario Description)</t>
  </si>
  <si>
    <t>Mức ưu tiên (Priority)</t>
  </si>
  <si>
    <t>TS_Login_01</t>
  </si>
  <si>
    <t>Đăng nhập</t>
  </si>
  <si>
    <t>Kiểm tra luồng đăng nhập thành công của người dùng với thông tin hợp lệ.</t>
  </si>
  <si>
    <t>High</t>
  </si>
  <si>
    <t>TS_Login_02</t>
  </si>
  <si>
    <t>Kiểm tra các thông báo lỗi khi người dùng đăng nhập với thông tin không hợp lệ.</t>
  </si>
  <si>
    <t>TS_Login_03</t>
  </si>
  <si>
    <t>Kiểm tra hành vi của hệ thống khi người dùng không nhập thông tin.</t>
  </si>
  <si>
    <t>Medium</t>
  </si>
  <si>
    <t>TS_Login_04</t>
  </si>
  <si>
    <t>Kiểm tra chức năng "Quên mật khẩu".</t>
  </si>
  <si>
    <t>TS_Login_05</t>
  </si>
  <si>
    <t>Kiểm tra tính tương thích về giao diện của trang đăng nhập trên các trình duyệt khác nhau.</t>
  </si>
  <si>
    <t>Low</t>
  </si>
  <si>
    <t>Test Case ID</t>
  </si>
  <si>
    <t>Mô tả Test Case</t>
  </si>
  <si>
    <t>Điều kiện tiên quyết (Pre-conditions)</t>
  </si>
  <si>
    <t>Các bước thực hiện (Test Steps)</t>
  </si>
  <si>
    <t>Dữ liệu kiểm thử (Test Data)</t>
  </si>
  <si>
    <t>Kết quả mong đợi (Expected Result)</t>
  </si>
  <si>
    <t>Kết quả thực tế (Actual Result)</t>
  </si>
  <si>
    <t>TC_Login_003</t>
  </si>
  <si>
    <t>Kiểm tra đăng nhập với mật khẩu sai.</t>
  </si>
  <si>
    <t>Người dùng đang ở trang Đăng nhập. Tài khoản testuser tồn tại trong hệ thống.</t>
  </si>
  <si>
    <t>1. Mở trình duyệt và truy cập https://example-app.com/login. 
2. Nhập username. 
3. Nhập password. 
4. Nhấn nút "Login".</t>
  </si>
  <si>
    <t>Username: testuser 
Password: wrongpassword</t>
  </si>
  <si>
    <t>Hệ thống hiển thị thông báo lỗi: "Tên đăng nhập hoặc mật khẩu không đúng." và không chuyển trang.</t>
  </si>
  <si>
    <t>Như mong đợi</t>
  </si>
  <si>
    <t>TC_Login_004</t>
  </si>
  <si>
    <t>Kiểm tra đăng nhập với username không tồn tại.</t>
  </si>
  <si>
    <t>Username: nonexistentuser 
Password: 123456</t>
  </si>
  <si>
    <t>…</t>
  </si>
  <si>
    <t>….</t>
  </si>
  <si>
    <t>Bug ID</t>
  </si>
  <si>
    <t>Tiêu đề Lỗi (Bug Title)</t>
  </si>
  <si>
    <t>Mức độ nghiêm trọng (Severity)</t>
  </si>
  <si>
    <t>Mức ưu tiên sửa (Priority)</t>
  </si>
  <si>
    <t>Người báo cáo</t>
  </si>
  <si>
    <t>Người sửa</t>
  </si>
  <si>
    <t>Môi trường</t>
  </si>
  <si>
    <t>Các bước tái hiện (Steps to Reproduce)</t>
  </si>
  <si>
    <t>Kết quả thực tế</t>
  </si>
  <si>
    <t>Kết quả mong đợi</t>
  </si>
  <si>
    <t>Đính kèm</t>
  </si>
  <si>
    <t>BUG-001</t>
  </si>
  <si>
    <t>[UI] Nút "Login" bị lệch khỏi vị trí trung tâm trên trình duyệt Firefox Mobile.</t>
  </si>
  <si>
    <t>Open</t>
  </si>
  <si>
    <t>Medium (UI Glitch)</t>
  </si>
  <si>
    <t>An Nguyen</t>
  </si>
  <si>
    <t>(Chưa gán)</t>
  </si>
  <si>
    <t>Firefox 110 trên Android 12</t>
  </si>
  <si>
    <t>1. Dùng điện thoại Android. 
2. Mở trình duyệt Firefox. 
3. Truy cập https://example-app.com/login.</t>
  </si>
  <si>
    <t>Nút "Login" bị lệch hẳn sang bên phải màn hình.</t>
  </si>
  <si>
    <t>Nút "Login" phải được căn giữa màn hình.</t>
  </si>
  <si>
    <t>screenshot-firefox-mobile.png</t>
  </si>
  <si>
    <t>BUG-002</t>
  </si>
  <si>
    <t>[Function] Hệ thống không phân biệt chữ hoa/thường ở ô username.</t>
  </si>
  <si>
    <t>Re-open</t>
  </si>
  <si>
    <t>High (Security)</t>
  </si>
  <si>
    <t>Ba Tran</t>
  </si>
  <si>
    <t>UAT Server</t>
  </si>
  <si>
    <t>1. Tạo tài khoản testuser. 
2. Đăng xuất. 
3. Đăng nhập với username TestUser và mật khẩu đúng.</t>
  </si>
  <si>
    <t>Đăng nhập thành công.</t>
  </si>
  <si>
    <t>Hệ thống phải báo lỗi "Tên đăng nhập hoặc mật khẩu không đúng". Username phải phân biệt chữ hoa/thường.</t>
  </si>
  <si>
    <t>Test Priority</t>
  </si>
  <si>
    <t xml:space="preserve">Critical </t>
  </si>
  <si>
    <t>Status name</t>
  </si>
  <si>
    <t>Status count</t>
  </si>
  <si>
    <t>Test Priority name</t>
  </si>
  <si>
    <t>Test Priority count</t>
  </si>
  <si>
    <t>Executed</t>
  </si>
  <si>
    <t>Total</t>
  </si>
  <si>
    <t>1. Mở trình duyệt và truy cập https://localhost:44326/login. 
2. Nhập email address. 
3. Nhập password. 
4. Nhấn nút "Login".</t>
  </si>
  <si>
    <t>Username: hung97492@gmail.com
Password: 12345677</t>
  </si>
  <si>
    <t>Hệ thống hiển thị thông báo lỗi: "Sai tên đăng nhập hoặc mật khẩu." và không chuyển trang.</t>
  </si>
  <si>
    <t>Kiểm tra đăng nhập với email address không tồn tại.</t>
  </si>
  <si>
    <t>TC_Login_005</t>
  </si>
  <si>
    <t>Kiểm tra đăng nhập với email address và password không tồn tại.</t>
  </si>
  <si>
    <t>Username: hung@gmail.com
Password: 12345677</t>
  </si>
  <si>
    <t>TC_Login_006</t>
  </si>
  <si>
    <t>Người dùng đang ở trang Đăng nhập.</t>
  </si>
  <si>
    <t xml:space="preserve">Username: 
Password: </t>
  </si>
  <si>
    <t>Username: 
Password: 12345678</t>
  </si>
  <si>
    <t>Bỏ trống Email address và Password.</t>
  </si>
  <si>
    <t>Bỏ trống Email address và nhập Password.</t>
  </si>
  <si>
    <t>Nhập Email address và bỏ trống Password.</t>
  </si>
  <si>
    <t xml:space="preserve">Username: hung97492@gmail.com
Password: </t>
  </si>
  <si>
    <t>Đăng ký</t>
  </si>
  <si>
    <t>Kiểm tra luồng đăng ký thành công của người dùng với thông tin hợp lệ.</t>
  </si>
  <si>
    <t>TS_Signup_01</t>
  </si>
  <si>
    <t>TS_Signup_02</t>
  </si>
  <si>
    <t>Kiểm tra các thông báo lỗi khi người dùng đăng ký với thông tin không hợp lệ.</t>
  </si>
  <si>
    <t>TC_Login_001</t>
  </si>
  <si>
    <t>TC_Login_002</t>
  </si>
  <si>
    <t>TS_Signup_03</t>
  </si>
  <si>
    <t>TS_Signup_04</t>
  </si>
  <si>
    <t>Hệ thống thông báo "Please fill out thís field" để yêu cầu nhập Email Address.</t>
  </si>
  <si>
    <t>Hệ thống thông báo  "Please fill out thís field" để yêu cầu nhập Password.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</si>
</sst>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/m"/>
    <numFmt numFmtId="165" formatCode="dd/mm"/>
  </numFmts>
  <fonts count="13" x14ac:knownFonts="1">
    <font>
      <sz val="11"/>
      <color theme="1"/>
      <name val="Arial"/>
      <family val="2"/>
      <scheme val="minor"/>
    </font>
    <font>
      <b/>
      <sz val="12"/>
      <color theme="2"/>
      <name val="Times New Roman"/>
      <family val="1"/>
    </font>
    <font>
      <sz val="12"/>
      <color theme="1"/>
      <name val="Times New Roman"/>
    </font>
    <font>
      <sz val="12"/>
      <color rgb="FF000000"/>
      <name val="Times New Roman"/>
    </font>
    <font>
      <sz val="10"/>
      <color theme="1"/>
      <name val="Arial"/>
      <scheme val="minor"/>
    </font>
    <font>
      <b/>
      <sz val="13.5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2"/>
      <name val="Times New Roman"/>
      <family val="1"/>
    </font>
    <font>
      <b/>
      <sz val="10"/>
      <color theme="1"/>
      <name val="Times New Roman"/>
      <family val="1"/>
    </font>
    <font>
      <b/>
      <sz val="9"/>
      <color rgb="FF1F1F1F"/>
      <name val="Times New Roman"/>
      <family val="1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374139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165" fontId="2" fillId="0" borderId="4" xfId="0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left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7" fillId="0" borderId="0" xfId="0" applyFont="1"/>
    <xf numFmtId="0" fontId="6" fillId="0" borderId="0" xfId="0" applyFont="1" applyAlignment="1">
      <alignment horizontal="left" vertical="center" indent="2"/>
    </xf>
    <xf numFmtId="0" fontId="7" fillId="0" borderId="0" xfId="0" applyFont="1" applyAlignment="1">
      <alignment horizontal="left" vertical="center" indent="2"/>
    </xf>
    <xf numFmtId="0" fontId="8" fillId="0" borderId="6" xfId="0" applyFont="1" applyBorder="1" applyAlignment="1">
      <alignment wrapText="1"/>
    </xf>
    <xf numFmtId="0" fontId="8" fillId="0" borderId="6" xfId="0" applyFont="1" applyBorder="1" applyAlignment="1">
      <alignment vertical="center"/>
    </xf>
    <xf numFmtId="0" fontId="8" fillId="0" borderId="7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1" xfId="0" applyFont="1" applyBorder="1" applyAlignment="1">
      <alignment vertical="center"/>
    </xf>
    <xf numFmtId="0" fontId="8" fillId="0" borderId="12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8" fillId="0" borderId="7" xfId="0" applyFont="1" applyBorder="1" applyAlignment="1">
      <alignment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1" fillId="3" borderId="18" xfId="0" applyFont="1" applyFill="1" applyBorder="1" applyAlignment="1">
      <alignment vertical="center"/>
    </xf>
  </cellXfs>
  <cellStyles count="1">
    <cellStyle name="Bình thường" xfId="0" builtinId="0"/>
  </cellStyles>
  <dxfs count="40"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2"/>
        <name val="Times New Roman"/>
        <scheme val="none"/>
      </font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2"/>
        <name val="Times New Roman"/>
        <scheme val="none"/>
      </font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2"/>
        <name val="Times New Roman"/>
        <scheme val="none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9564C"/>
          <bgColor rgb="FF49564C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 defaultTableStyle="TableStyleMedium2" defaultPivotStyle="PivotStyleLight16">
    <tableStyle name="Giao diện-style 2" pivot="0" count="3" xr9:uid="{BFA6E037-5247-49AA-A66F-30B09126B51E}">
      <tableStyleElement type="headerRow" dxfId="39"/>
      <tableStyleElement type="firstRowStripe" dxfId="38"/>
      <tableStyleElement type="secondRowStripe" dxfId="37"/>
    </tableStyle>
    <tableStyle name="Plan &amp; Control-style" pivot="0" count="3" xr9:uid="{0F732599-1C73-469D-BFBC-B1CB1A773CC2}">
      <tableStyleElement type="headerRow" dxfId="36"/>
      <tableStyleElement type="firstRowStripe" dxfId="35"/>
      <tableStyleElement type="secondRowStripe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D7CEFF-CA29-4924-9667-4F21782CEFA0}" name="Plan_Control" displayName="Plan_Control" ref="A1:J20" headerRowDxfId="33" dataDxfId="32">
  <tableColumns count="10">
    <tableColumn id="1" xr3:uid="{2F960900-F519-47F8-8FAA-77DDC5B38483}" name="Task  ID" dataDxfId="31"/>
    <tableColumn id="2" xr3:uid="{478F9D5B-2ECC-4644-A7E9-654B17C1F663}" name="What to do " dataDxfId="30"/>
    <tableColumn id="3" xr3:uid="{B01D8483-F207-47E2-9F4C-2A754B376BF8}" name="Assign to" dataDxfId="29"/>
    <tableColumn id="4" xr3:uid="{3CFF295C-800E-491E-94B6-1C35FB879982}" name="Start Estimation" dataDxfId="28"/>
    <tableColumn id="5" xr3:uid="{B41A6BA9-A666-45DF-B251-1785854F438E}" name="End Estimation" dataDxfId="27"/>
    <tableColumn id="6" xr3:uid="{007B3986-2D25-4119-BC23-4267CEDBA88B}" name="Duration_x000a_(hrs)_x000a_Estimation" dataDxfId="26"/>
    <tableColumn id="7" xr3:uid="{F5C6C0F9-E99D-456C-98B7-7BBC98089297}" name="Start Actual" dataDxfId="25"/>
    <tableColumn id="8" xr3:uid="{54DE0D70-8B1C-4828-B526-A12353EBC72C}" name="End Actual" dataDxfId="24"/>
    <tableColumn id="9" xr3:uid="{65BA7096-EDE9-41A0-8621-E942B12912DF}" name="Duration_x000a_(hrs)" dataDxfId="23"/>
    <tableColumn id="10" xr3:uid="{59FA5962-2240-453E-97D3-9046655A366B}" name="Done" dataDxfId="22"/>
  </tableColumns>
  <tableStyleInfo name="Plan &amp; Control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C308C4-CA39-4BB7-9844-42EE15AB0D41}" name="Table2" displayName="Table2" ref="A1:D1048576" totalsRowShown="0" headerRowDxfId="21" headerRowBorderDxfId="20" tableBorderDxfId="19">
  <autoFilter ref="A1:D1048576" xr:uid="{62C308C4-CA39-4BB7-9844-42EE15AB0D41}"/>
  <tableColumns count="4">
    <tableColumn id="4" xr3:uid="{801DC964-65D3-457A-AEBF-8A425FB02577}" name="STT"/>
    <tableColumn id="1" xr3:uid="{498D4591-ADC6-4A10-8B5A-62CDC5ABC1B5}" name="Hạng mục kiểm tra (Check Item)"/>
    <tableColumn id="2" xr3:uid="{882AAFCC-8AD6-4440-AE41-08FD3F7DC17A}" name="Trạng thái (Status)"/>
    <tableColumn id="3" xr3:uid="{5D422275-B92D-4F05-A620-BF987E76EDEA}" name="Ghi chú (Notes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D400FA-23ED-43DF-B65F-24BD5453A88B}" name="Table3" displayName="Table3" ref="A1:D12" totalsRowShown="0" headerRowDxfId="18" headerRowBorderDxfId="17" tableBorderDxfId="16" totalsRowBorderDxfId="15">
  <autoFilter ref="A1:D12" xr:uid="{EDD400FA-23ED-43DF-B65F-24BD5453A88B}"/>
  <tableColumns count="4">
    <tableColumn id="1" xr3:uid="{11C605AF-8E16-42A7-9F29-D342E2111A77}" name="Scenario ID" dataDxfId="14"/>
    <tableColumn id="2" xr3:uid="{59F18967-FBA2-4DB5-A299-0D15D0B722D9}" name="Chức năng (Feature)" dataDxfId="13"/>
    <tableColumn id="3" xr3:uid="{5D127079-D167-4DAA-A08D-3195D878CA3F}" name="Mô tả Kịch bản (Scenario Description)" dataDxfId="12"/>
    <tableColumn id="4" xr3:uid="{967652A6-FFAC-49E1-9BFC-79C4D4477DD7}" name="Mức ưu tiên (Priority)" dataDxfId="11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39EB0C-8CA3-4C05-B0BC-BAA1E77F0C67}" name="Table4" displayName="Table4" ref="A1:J1048576" totalsRowShown="0" headerRowDxfId="10" headerRowBorderDxfId="9" tableBorderDxfId="8">
  <autoFilter ref="A1:J1048576" xr:uid="{2139EB0C-8CA3-4C05-B0BC-BAA1E77F0C67}"/>
  <tableColumns count="10">
    <tableColumn id="1" xr3:uid="{A9127D02-E01D-4FC2-9502-0829379B4AB8}" name="Test Case ID"/>
    <tableColumn id="2" xr3:uid="{EDD52728-4C02-4B35-853E-2594F7952D25}" name="Scenario ID"/>
    <tableColumn id="3" xr3:uid="{CB4B7A19-9FDD-498E-8482-D43E0B0FEB2A}" name="Mô tả Test Case"/>
    <tableColumn id="4" xr3:uid="{D9092153-4F0F-49B3-9529-927CBB7A0746}" name="Điều kiện tiên quyết (Pre-conditions)"/>
    <tableColumn id="5" xr3:uid="{A5344E71-ABAA-4533-A34F-3DB173E8C3D4}" name="Các bước thực hiện (Test Steps)"/>
    <tableColumn id="6" xr3:uid="{1E4C61D2-61D0-4A11-8E0F-1C0A292AF60C}" name="Dữ liệu kiểm thử (Test Data)"/>
    <tableColumn id="7" xr3:uid="{89F45E0D-C341-4447-8CCF-023C159D51E5}" name="Kết quả mong đợi (Expected Result)"/>
    <tableColumn id="8" xr3:uid="{19B8D7C0-34F8-4D91-A990-2CD628DA6396}" name="Kết quả thực tế (Actual Result)"/>
    <tableColumn id="9" xr3:uid="{65BAEC07-8248-4291-B87E-F6FCCF262F03}" name="Trạng thái (Status)"/>
    <tableColumn id="10" xr3:uid="{509F3D5E-3CF2-4625-88AE-B080F28263CC}" name="Test Priority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B7FE2B6-BFDB-4C06-A617-7D54F1A4827B}" name="GD" displayName="GD" ref="L1:O5" headerRowDxfId="7">
  <tableColumns count="4">
    <tableColumn id="1" xr3:uid="{6064D84B-12E9-4A11-8E8A-B444B0EB7390}" name="Status name"/>
    <tableColumn id="2" xr3:uid="{1390A525-3C69-4B5D-A759-0986AD537294}" name="Status count"/>
    <tableColumn id="3" xr3:uid="{5998792D-79D0-4641-8075-5B967DEB1867}" name="Test Priority name"/>
    <tableColumn id="4" xr3:uid="{FA28C4E9-C397-4A71-A7BF-DC6523D27A00}" name="Test Priority count"/>
  </tableColumns>
  <tableStyleInfo name="TableStyleLight13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B8F74E9-63FA-4059-9386-81330C24A0A8}" name="Table48" displayName="Table48" ref="A1:J1048576" totalsRowShown="0" headerRowDxfId="6" headerRowBorderDxfId="5" tableBorderDxfId="4">
  <autoFilter ref="A1:J1048576" xr:uid="{2139EB0C-8CA3-4C05-B0BC-BAA1E77F0C67}"/>
  <tableColumns count="10">
    <tableColumn id="1" xr3:uid="{67807C1F-63D7-41BA-BD6B-695D5436E45F}" name="Test Case ID"/>
    <tableColumn id="2" xr3:uid="{AB3E6839-E7BE-4B50-B249-198422A979FF}" name="Scenario ID"/>
    <tableColumn id="3" xr3:uid="{1FEE8E76-0179-402E-84BB-37ACE7E8FBD7}" name="Mô tả Test Case"/>
    <tableColumn id="4" xr3:uid="{C4DEB7EB-27E8-40D5-8767-AFFC7A33A120}" name="Điều kiện tiên quyết (Pre-conditions)"/>
    <tableColumn id="5" xr3:uid="{D81AA5A1-5671-49DE-A8E2-FD65050A9D6A}" name="Các bước thực hiện (Test Steps)"/>
    <tableColumn id="6" xr3:uid="{F20875D2-0E53-49F8-B516-AE0228355FCA}" name="Dữ liệu kiểm thử (Test Data)"/>
    <tableColumn id="7" xr3:uid="{DF6CF311-46B7-47A5-9FC9-A21C2314A375}" name="Kết quả mong đợi (Expected Result)"/>
    <tableColumn id="8" xr3:uid="{909E2B2F-0BB1-4DEC-942C-693FC02050B5}" name="Kết quả thực tế (Actual Result)"/>
    <tableColumn id="9" xr3:uid="{E3F78971-B170-4041-B4DA-B9A4748FC6D3}" name="Trạng thái (Status)"/>
    <tableColumn id="10" xr3:uid="{739D3160-D681-4E9D-A4BF-6AAD2413D8DC}" name="Test Priority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9182F6B-40DD-401F-9D03-597C7116836A}" name="GD_9" displayName="GD_9" ref="L1:O5" headerRowDxfId="3">
  <tableColumns count="4">
    <tableColumn id="1" xr3:uid="{EE0F678B-DED2-43FF-85EE-6B48AC81BB1D}" name="Status name"/>
    <tableColumn id="2" xr3:uid="{E82DBC45-E298-4426-888C-DE8B299FE4EC}" name="Status count"/>
    <tableColumn id="3" xr3:uid="{51108107-DEDD-4EA5-9F59-CC060922CC09}" name="Test Priority name"/>
    <tableColumn id="4" xr3:uid="{E39A1200-633E-4D9C-B987-D4F205AE3312}" name="Test Priority count"/>
  </tableColumns>
  <tableStyleInfo name="TableStyleLight13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B793C4B-D6E6-498F-84A5-70EB34FA116B}" name="Table5" displayName="Table5" ref="A1:L1048576" totalsRowShown="0" headerRowDxfId="2" headerRowBorderDxfId="1" tableBorderDxfId="0">
  <autoFilter ref="A1:L1048576" xr:uid="{4B793C4B-D6E6-498F-84A5-70EB34FA116B}"/>
  <tableColumns count="12">
    <tableColumn id="1" xr3:uid="{1926CFDC-4BB7-4C58-934C-96EF07D69B68}" name="Bug ID"/>
    <tableColumn id="2" xr3:uid="{1B11B482-5F52-46BF-B8A4-370FC38B83F7}" name="Tiêu đề Lỗi (Bug Title)"/>
    <tableColumn id="3" xr3:uid="{3DE5DA16-B915-416D-8BF1-B6044C892904}" name="Trạng thái (Status)"/>
    <tableColumn id="4" xr3:uid="{CCB4EDC5-DAC0-4956-BD00-1D5D5E1B4F71}" name="Mức độ nghiêm trọng (Severity)"/>
    <tableColumn id="5" xr3:uid="{1D1BA85E-4E78-42F2-84FB-6A62F4EA0386}" name="Mức ưu tiên sửa (Priority)"/>
    <tableColumn id="6" xr3:uid="{F5FCA2FE-43AE-4ABA-8644-FB4CE6923F48}" name="Người báo cáo"/>
    <tableColumn id="7" xr3:uid="{89F538AD-D07B-4A04-A5B2-FCA2AE085EB3}" name="Người sửa"/>
    <tableColumn id="8" xr3:uid="{5AD77E6B-C28A-40CA-B981-49537DF1A088}" name="Môi trường"/>
    <tableColumn id="9" xr3:uid="{63A80D98-5640-4679-B3BA-BF78F8B552EB}" name="Các bước tái hiện (Steps to Reproduce)"/>
    <tableColumn id="10" xr3:uid="{05DE2954-6EE7-45FA-8192-19C03674750E}" name="Kết quả thực tế"/>
    <tableColumn id="11" xr3:uid="{ADD37894-E6F7-411C-A3C2-5E307C3274B8}" name="Kết quả mong đợi"/>
    <tableColumn id="12" xr3:uid="{9EFF5887-2CBA-42FB-9053-E0FD57F3442A}" name="Đính kèm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Chủ đề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C02E8-9D25-4090-8055-CD6B0D160DB5}">
  <dimension ref="A1:J20"/>
  <sheetViews>
    <sheetView zoomScale="149" workbookViewId="0">
      <selection activeCell="J1" sqref="J1"/>
    </sheetView>
  </sheetViews>
  <sheetFormatPr defaultColWidth="12.625" defaultRowHeight="14.25" x14ac:dyDescent="0.2"/>
  <cols>
    <col min="1" max="1" width="9.125" bestFit="1" customWidth="1"/>
    <col min="2" max="2" width="54.5" bestFit="1" customWidth="1"/>
    <col min="3" max="3" width="10" bestFit="1" customWidth="1"/>
    <col min="4" max="4" width="18.5" bestFit="1" customWidth="1"/>
    <col min="5" max="5" width="18.875" bestFit="1" customWidth="1"/>
    <col min="6" max="6" width="27.625" bestFit="1" customWidth="1"/>
    <col min="7" max="7" width="18.5" bestFit="1" customWidth="1"/>
    <col min="8" max="8" width="18.875" bestFit="1" customWidth="1"/>
    <col min="9" max="9" width="15.5" bestFit="1" customWidth="1"/>
    <col min="10" max="10" width="6.5" bestFit="1" customWidth="1"/>
  </cols>
  <sheetData>
    <row r="1" spans="1:10" ht="15.7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0" ht="15.75" x14ac:dyDescent="0.2">
      <c r="A2" s="4">
        <v>1</v>
      </c>
      <c r="B2" s="5" t="s">
        <v>10</v>
      </c>
      <c r="C2" s="4" t="s">
        <v>11</v>
      </c>
      <c r="D2" s="6">
        <v>45566</v>
      </c>
      <c r="E2" s="6">
        <v>45566</v>
      </c>
      <c r="F2" s="4" t="s">
        <v>12</v>
      </c>
      <c r="G2" s="6">
        <v>45566</v>
      </c>
      <c r="H2" s="6">
        <v>45566</v>
      </c>
      <c r="I2" s="4" t="s">
        <v>12</v>
      </c>
      <c r="J2" s="4" t="b">
        <v>1</v>
      </c>
    </row>
    <row r="3" spans="1:10" ht="15.75" x14ac:dyDescent="0.2">
      <c r="A3" s="4">
        <v>2</v>
      </c>
      <c r="B3" s="5" t="s">
        <v>13</v>
      </c>
      <c r="C3" s="4" t="s">
        <v>14</v>
      </c>
      <c r="D3" s="6">
        <v>45566</v>
      </c>
      <c r="E3" s="7">
        <v>45583</v>
      </c>
      <c r="F3" s="4" t="s">
        <v>15</v>
      </c>
      <c r="G3" s="6">
        <v>45566</v>
      </c>
      <c r="H3" s="7">
        <v>45583</v>
      </c>
      <c r="I3" s="4" t="s">
        <v>15</v>
      </c>
      <c r="J3" s="4" t="b">
        <v>1</v>
      </c>
    </row>
    <row r="4" spans="1:10" ht="15.75" x14ac:dyDescent="0.2">
      <c r="A4" s="4">
        <v>3</v>
      </c>
      <c r="B4" s="5" t="s">
        <v>16</v>
      </c>
      <c r="C4" s="4" t="s">
        <v>17</v>
      </c>
      <c r="D4" s="7">
        <v>45556</v>
      </c>
      <c r="E4" s="7">
        <v>45556</v>
      </c>
      <c r="F4" s="4" t="s">
        <v>18</v>
      </c>
      <c r="G4" s="7">
        <v>45562</v>
      </c>
      <c r="H4" s="7">
        <v>45562</v>
      </c>
      <c r="I4" s="4" t="s">
        <v>18</v>
      </c>
      <c r="J4" s="4" t="b">
        <v>1</v>
      </c>
    </row>
    <row r="5" spans="1:10" ht="15.75" x14ac:dyDescent="0.2">
      <c r="A5" s="4">
        <v>4</v>
      </c>
      <c r="B5" s="5" t="s">
        <v>19</v>
      </c>
      <c r="C5" s="4" t="s">
        <v>20</v>
      </c>
      <c r="D5" s="7">
        <v>45556</v>
      </c>
      <c r="E5" s="7">
        <v>45556</v>
      </c>
      <c r="F5" s="4" t="s">
        <v>18</v>
      </c>
      <c r="G5" s="7">
        <v>45563</v>
      </c>
      <c r="H5" s="7">
        <v>45563</v>
      </c>
      <c r="I5" s="4" t="s">
        <v>18</v>
      </c>
      <c r="J5" s="4" t="b">
        <v>1</v>
      </c>
    </row>
    <row r="6" spans="1:10" ht="15.75" x14ac:dyDescent="0.2">
      <c r="A6" s="4"/>
      <c r="B6" s="5"/>
      <c r="C6" s="4"/>
      <c r="D6" s="7"/>
      <c r="E6" s="7"/>
      <c r="F6" s="4"/>
      <c r="G6" s="7"/>
      <c r="H6" s="7"/>
      <c r="I6" s="4"/>
      <c r="J6" s="4"/>
    </row>
    <row r="7" spans="1:10" ht="15.75" x14ac:dyDescent="0.2">
      <c r="A7" s="4"/>
      <c r="B7" s="5"/>
      <c r="C7" s="4"/>
      <c r="D7" s="8"/>
      <c r="E7" s="4"/>
      <c r="F7" s="4"/>
      <c r="G7" s="8"/>
      <c r="H7" s="4"/>
      <c r="I7" s="4"/>
      <c r="J7" s="4"/>
    </row>
    <row r="8" spans="1:10" ht="15.75" x14ac:dyDescent="0.2">
      <c r="A8" s="4"/>
      <c r="B8" s="5"/>
      <c r="C8" s="4"/>
      <c r="D8" s="4"/>
      <c r="E8" s="4"/>
      <c r="F8" s="4"/>
      <c r="G8" s="4"/>
      <c r="H8" s="4"/>
      <c r="I8" s="4"/>
      <c r="J8" s="4"/>
    </row>
    <row r="9" spans="1:10" ht="15.75" x14ac:dyDescent="0.2">
      <c r="A9" s="4"/>
      <c r="B9" s="5"/>
      <c r="C9" s="4"/>
      <c r="D9" s="4"/>
      <c r="E9" s="4"/>
      <c r="F9" s="4"/>
      <c r="G9" s="4"/>
      <c r="H9" s="4"/>
      <c r="I9" s="4"/>
      <c r="J9" s="4"/>
    </row>
    <row r="10" spans="1:10" ht="15.75" x14ac:dyDescent="0.2">
      <c r="A10" s="4"/>
      <c r="B10" s="5"/>
      <c r="C10" s="4"/>
      <c r="D10" s="4"/>
      <c r="E10" s="7"/>
      <c r="F10" s="4"/>
      <c r="G10" s="4"/>
      <c r="H10" s="7"/>
      <c r="I10" s="4"/>
      <c r="J10" s="4"/>
    </row>
    <row r="11" spans="1:10" ht="15.75" x14ac:dyDescent="0.2">
      <c r="A11" s="4"/>
      <c r="B11" s="5"/>
      <c r="C11" s="9"/>
      <c r="D11" s="7"/>
      <c r="E11" s="7"/>
      <c r="F11" s="4"/>
      <c r="G11" s="7"/>
      <c r="H11" s="7"/>
      <c r="I11" s="4"/>
      <c r="J11" s="4"/>
    </row>
    <row r="12" spans="1:10" ht="15.75" x14ac:dyDescent="0.2">
      <c r="A12" s="4"/>
      <c r="B12" s="5"/>
      <c r="C12" s="4"/>
      <c r="D12" s="7"/>
      <c r="E12" s="7"/>
      <c r="F12" s="4"/>
      <c r="G12" s="7"/>
      <c r="H12" s="7"/>
      <c r="I12" s="4"/>
      <c r="J12" s="4"/>
    </row>
    <row r="13" spans="1:10" ht="15.75" x14ac:dyDescent="0.2">
      <c r="A13" s="4"/>
      <c r="B13" s="5"/>
      <c r="C13" s="4"/>
      <c r="D13" s="7"/>
      <c r="E13" s="7"/>
      <c r="F13" s="4"/>
      <c r="G13" s="7"/>
      <c r="H13" s="7"/>
      <c r="I13" s="4"/>
      <c r="J13" s="4"/>
    </row>
    <row r="14" spans="1:10" ht="15.75" x14ac:dyDescent="0.2">
      <c r="A14" s="4"/>
      <c r="B14" s="10"/>
      <c r="C14" s="4"/>
      <c r="D14" s="7"/>
      <c r="E14" s="7"/>
      <c r="F14" s="4"/>
      <c r="G14" s="7"/>
      <c r="H14" s="7"/>
      <c r="I14" s="4"/>
      <c r="J14" s="4"/>
    </row>
    <row r="15" spans="1:10" ht="15.75" x14ac:dyDescent="0.2">
      <c r="A15" s="4"/>
      <c r="B15" s="5"/>
      <c r="C15" s="4"/>
      <c r="D15" s="4"/>
      <c r="E15" s="4"/>
      <c r="F15" s="4"/>
      <c r="G15" s="4"/>
      <c r="H15" s="4"/>
      <c r="I15" s="4"/>
      <c r="J15" s="4"/>
    </row>
    <row r="16" spans="1:10" ht="15.75" x14ac:dyDescent="0.2">
      <c r="A16" s="4"/>
      <c r="B16" s="5"/>
      <c r="C16" s="9"/>
      <c r="D16" s="4"/>
      <c r="E16" s="11"/>
      <c r="F16" s="4"/>
      <c r="G16" s="4"/>
      <c r="H16" s="4"/>
      <c r="I16" s="4"/>
      <c r="J16" s="4"/>
    </row>
    <row r="17" spans="1:10" ht="15.75" x14ac:dyDescent="0.2">
      <c r="A17" s="4"/>
      <c r="B17" s="12"/>
      <c r="C17" s="13"/>
      <c r="D17" s="12"/>
      <c r="E17" s="11"/>
      <c r="F17" s="12"/>
      <c r="G17" s="12"/>
      <c r="H17" s="12"/>
      <c r="I17" s="12"/>
      <c r="J17" s="4"/>
    </row>
    <row r="18" spans="1:10" ht="15.75" x14ac:dyDescent="0.2">
      <c r="A18" s="4"/>
      <c r="B18" s="12"/>
      <c r="C18" s="13"/>
      <c r="D18" s="12"/>
      <c r="E18" s="11"/>
      <c r="F18" s="12"/>
      <c r="G18" s="12"/>
      <c r="H18" s="12"/>
      <c r="I18" s="12"/>
      <c r="J18" s="4"/>
    </row>
    <row r="19" spans="1:10" ht="15.75" x14ac:dyDescent="0.2">
      <c r="A19" s="4"/>
      <c r="B19" s="12"/>
      <c r="C19" s="13"/>
      <c r="D19" s="12"/>
      <c r="E19" s="11"/>
      <c r="F19" s="12"/>
      <c r="G19" s="12"/>
      <c r="H19" s="12"/>
      <c r="I19" s="12"/>
      <c r="J19" s="4"/>
    </row>
    <row r="20" spans="1:10" ht="15.75" x14ac:dyDescent="0.2">
      <c r="A20" s="4"/>
      <c r="B20" s="12"/>
      <c r="C20" s="13"/>
      <c r="D20" s="12"/>
      <c r="E20" s="11"/>
      <c r="F20" s="12"/>
      <c r="G20" s="12"/>
      <c r="H20" s="12"/>
      <c r="I20" s="12"/>
      <c r="J20" s="1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9C99C-AF45-492F-8C44-A7931203D502}">
  <dimension ref="A1:A51"/>
  <sheetViews>
    <sheetView workbookViewId="0">
      <selection activeCell="F16" sqref="F16"/>
    </sheetView>
  </sheetViews>
  <sheetFormatPr defaultColWidth="8.75" defaultRowHeight="14.25" x14ac:dyDescent="0.2"/>
  <cols>
    <col min="1" max="16384" width="8.75" style="16"/>
  </cols>
  <sheetData>
    <row r="1" spans="1:1" ht="17.25" x14ac:dyDescent="0.2">
      <c r="A1" s="15" t="s">
        <v>29</v>
      </c>
    </row>
    <row r="2" spans="1:1" x14ac:dyDescent="0.2">
      <c r="A2" s="17"/>
    </row>
    <row r="3" spans="1:1" ht="15" x14ac:dyDescent="0.2">
      <c r="A3" s="18" t="s">
        <v>30</v>
      </c>
    </row>
    <row r="4" spans="1:1" x14ac:dyDescent="0.2">
      <c r="A4" s="17"/>
    </row>
    <row r="5" spans="1:1" ht="15" x14ac:dyDescent="0.2">
      <c r="A5" s="18" t="s">
        <v>31</v>
      </c>
    </row>
    <row r="7" spans="1:1" ht="15" x14ac:dyDescent="0.25">
      <c r="A7" s="19" t="s">
        <v>21</v>
      </c>
    </row>
    <row r="8" spans="1:1" x14ac:dyDescent="0.2">
      <c r="A8" s="17"/>
    </row>
    <row r="9" spans="1:1" ht="15" x14ac:dyDescent="0.2">
      <c r="A9" s="18" t="s">
        <v>22</v>
      </c>
    </row>
    <row r="10" spans="1:1" x14ac:dyDescent="0.2">
      <c r="A10" s="17"/>
    </row>
    <row r="11" spans="1:1" x14ac:dyDescent="0.2">
      <c r="A11" s="17"/>
    </row>
    <row r="12" spans="1:1" x14ac:dyDescent="0.2">
      <c r="A12" s="20"/>
    </row>
    <row r="13" spans="1:1" x14ac:dyDescent="0.2">
      <c r="A13" s="20" t="s">
        <v>23</v>
      </c>
    </row>
    <row r="14" spans="1:1" x14ac:dyDescent="0.2">
      <c r="A14" s="20"/>
    </row>
    <row r="15" spans="1:1" x14ac:dyDescent="0.2">
      <c r="A15" s="20" t="s">
        <v>24</v>
      </c>
    </row>
    <row r="16" spans="1:1" x14ac:dyDescent="0.2">
      <c r="A16" s="20"/>
    </row>
    <row r="17" spans="1:1" x14ac:dyDescent="0.2">
      <c r="A17" s="20" t="s">
        <v>25</v>
      </c>
    </row>
    <row r="18" spans="1:1" x14ac:dyDescent="0.2">
      <c r="A18" s="17"/>
    </row>
    <row r="19" spans="1:1" ht="15" x14ac:dyDescent="0.2">
      <c r="A19" s="18" t="s">
        <v>26</v>
      </c>
    </row>
    <row r="20" spans="1:1" x14ac:dyDescent="0.2">
      <c r="A20" s="17"/>
    </row>
    <row r="21" spans="1:1" x14ac:dyDescent="0.2">
      <c r="A21" s="17"/>
    </row>
    <row r="22" spans="1:1" x14ac:dyDescent="0.2">
      <c r="A22" s="20"/>
    </row>
    <row r="23" spans="1:1" ht="15" x14ac:dyDescent="0.2">
      <c r="A23" s="21" t="s">
        <v>32</v>
      </c>
    </row>
    <row r="24" spans="1:1" x14ac:dyDescent="0.2">
      <c r="A24" s="20"/>
    </row>
    <row r="25" spans="1:1" ht="15" x14ac:dyDescent="0.2">
      <c r="A25" s="21" t="s">
        <v>33</v>
      </c>
    </row>
    <row r="26" spans="1:1" x14ac:dyDescent="0.2">
      <c r="A26" s="20"/>
    </row>
    <row r="27" spans="1:1" ht="15" x14ac:dyDescent="0.2">
      <c r="A27" s="21" t="s">
        <v>34</v>
      </c>
    </row>
    <row r="28" spans="1:1" x14ac:dyDescent="0.2">
      <c r="A28" s="17"/>
    </row>
    <row r="29" spans="1:1" ht="15" x14ac:dyDescent="0.2">
      <c r="A29" s="18" t="s">
        <v>27</v>
      </c>
    </row>
    <row r="30" spans="1:1" x14ac:dyDescent="0.2">
      <c r="A30" s="17"/>
    </row>
    <row r="31" spans="1:1" x14ac:dyDescent="0.2">
      <c r="A31" s="17"/>
    </row>
    <row r="32" spans="1:1" x14ac:dyDescent="0.2">
      <c r="A32" s="20"/>
    </row>
    <row r="33" spans="1:1" ht="15" x14ac:dyDescent="0.2">
      <c r="A33" s="21" t="s">
        <v>35</v>
      </c>
    </row>
    <row r="34" spans="1:1" x14ac:dyDescent="0.2">
      <c r="A34" s="20"/>
    </row>
    <row r="35" spans="1:1" ht="15" x14ac:dyDescent="0.2">
      <c r="A35" s="21" t="s">
        <v>36</v>
      </c>
    </row>
    <row r="36" spans="1:1" x14ac:dyDescent="0.2">
      <c r="A36" s="20"/>
    </row>
    <row r="37" spans="1:1" ht="15" x14ac:dyDescent="0.2">
      <c r="A37" s="21" t="s">
        <v>37</v>
      </c>
    </row>
    <row r="38" spans="1:1" x14ac:dyDescent="0.2">
      <c r="A38" s="20"/>
    </row>
    <row r="39" spans="1:1" ht="15" x14ac:dyDescent="0.2">
      <c r="A39" s="21" t="s">
        <v>38</v>
      </c>
    </row>
    <row r="40" spans="1:1" x14ac:dyDescent="0.2">
      <c r="A40" s="17"/>
    </row>
    <row r="41" spans="1:1" ht="15" x14ac:dyDescent="0.2">
      <c r="A41" s="18" t="s">
        <v>28</v>
      </c>
    </row>
    <row r="42" spans="1:1" x14ac:dyDescent="0.2">
      <c r="A42" s="17"/>
    </row>
    <row r="43" spans="1:1" x14ac:dyDescent="0.2">
      <c r="A43" s="17"/>
    </row>
    <row r="44" spans="1:1" x14ac:dyDescent="0.2">
      <c r="A44" s="20"/>
    </row>
    <row r="45" spans="1:1" ht="15" x14ac:dyDescent="0.2">
      <c r="A45" s="21" t="s">
        <v>39</v>
      </c>
    </row>
    <row r="46" spans="1:1" x14ac:dyDescent="0.2">
      <c r="A46" s="20"/>
    </row>
    <row r="47" spans="1:1" ht="15" x14ac:dyDescent="0.2">
      <c r="A47" s="21" t="s">
        <v>40</v>
      </c>
    </row>
    <row r="48" spans="1:1" x14ac:dyDescent="0.2">
      <c r="A48" s="20"/>
    </row>
    <row r="49" spans="1:1" ht="15" x14ac:dyDescent="0.2">
      <c r="A49" s="21" t="s">
        <v>41</v>
      </c>
    </row>
    <row r="50" spans="1:1" x14ac:dyDescent="0.2">
      <c r="A50" s="20"/>
    </row>
    <row r="51" spans="1:1" ht="15" x14ac:dyDescent="0.2">
      <c r="A51" s="21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BA3EB-3862-48D3-8144-29303DF6B1DE}">
  <dimension ref="A1:D14"/>
  <sheetViews>
    <sheetView zoomScale="125" workbookViewId="0">
      <selection activeCell="C6" sqref="C6"/>
    </sheetView>
  </sheetViews>
  <sheetFormatPr defaultRowHeight="14.25" x14ac:dyDescent="0.2"/>
  <cols>
    <col min="1" max="1" width="6.625" bestFit="1" customWidth="1"/>
    <col min="2" max="2" width="30.875" bestFit="1" customWidth="1"/>
    <col min="3" max="3" width="19.5" bestFit="1" customWidth="1"/>
    <col min="4" max="4" width="16.75" bestFit="1" customWidth="1"/>
  </cols>
  <sheetData>
    <row r="1" spans="1:4" ht="15" thickBot="1" x14ac:dyDescent="0.25">
      <c r="A1" s="24" t="s">
        <v>62</v>
      </c>
      <c r="B1" s="24" t="s">
        <v>43</v>
      </c>
      <c r="C1" s="24" t="s">
        <v>44</v>
      </c>
      <c r="D1" s="24" t="s">
        <v>45</v>
      </c>
    </row>
    <row r="2" spans="1:4" ht="15" thickBot="1" x14ac:dyDescent="0.25">
      <c r="A2" s="23">
        <v>1</v>
      </c>
      <c r="B2" s="23" t="s">
        <v>46</v>
      </c>
      <c r="C2" s="22"/>
      <c r="D2" s="22"/>
    </row>
    <row r="3" spans="1:4" ht="39" thickBot="1" x14ac:dyDescent="0.25">
      <c r="A3" s="22">
        <v>2</v>
      </c>
      <c r="B3" s="22" t="s">
        <v>47</v>
      </c>
      <c r="C3" s="22" t="s">
        <v>48</v>
      </c>
      <c r="D3" s="22"/>
    </row>
    <row r="4" spans="1:4" ht="15" thickBot="1" x14ac:dyDescent="0.25">
      <c r="A4" s="22"/>
      <c r="B4" s="22" t="s">
        <v>49</v>
      </c>
      <c r="C4" s="22" t="s">
        <v>48</v>
      </c>
      <c r="D4" s="22"/>
    </row>
    <row r="5" spans="1:4" ht="15" thickBot="1" x14ac:dyDescent="0.25">
      <c r="A5" s="22"/>
      <c r="B5" s="22" t="s">
        <v>50</v>
      </c>
      <c r="C5" s="22" t="s">
        <v>48</v>
      </c>
      <c r="D5" s="22"/>
    </row>
    <row r="6" spans="1:4" ht="15" thickBot="1" x14ac:dyDescent="0.25">
      <c r="A6" s="22"/>
      <c r="B6" s="22" t="s">
        <v>51</v>
      </c>
      <c r="C6" s="22" t="s">
        <v>52</v>
      </c>
      <c r="D6" s="23" t="s">
        <v>53</v>
      </c>
    </row>
    <row r="7" spans="1:4" ht="15" thickBot="1" x14ac:dyDescent="0.25">
      <c r="A7" s="23"/>
      <c r="B7" s="23" t="s">
        <v>54</v>
      </c>
      <c r="C7" s="22"/>
      <c r="D7" s="22"/>
    </row>
    <row r="8" spans="1:4" ht="15" thickBot="1" x14ac:dyDescent="0.25">
      <c r="A8" s="22"/>
      <c r="B8" s="22" t="s">
        <v>55</v>
      </c>
      <c r="C8" s="22" t="s">
        <v>48</v>
      </c>
      <c r="D8" s="22"/>
    </row>
    <row r="9" spans="1:4" ht="15" thickBot="1" x14ac:dyDescent="0.25">
      <c r="A9" s="23"/>
      <c r="B9" s="23" t="s">
        <v>56</v>
      </c>
      <c r="C9" s="22"/>
      <c r="D9" s="22"/>
    </row>
    <row r="10" spans="1:4" ht="15" thickBot="1" x14ac:dyDescent="0.25">
      <c r="A10" s="22"/>
      <c r="B10" s="22" t="s">
        <v>57</v>
      </c>
      <c r="C10" s="22" t="s">
        <v>48</v>
      </c>
      <c r="D10" s="22"/>
    </row>
    <row r="11" spans="1:4" ht="15" thickBot="1" x14ac:dyDescent="0.25">
      <c r="A11" s="22"/>
      <c r="B11" s="22" t="s">
        <v>58</v>
      </c>
      <c r="C11" s="22" t="s">
        <v>48</v>
      </c>
      <c r="D11" s="22"/>
    </row>
    <row r="12" spans="1:4" ht="15" thickBot="1" x14ac:dyDescent="0.25">
      <c r="A12" s="22"/>
      <c r="B12" s="22" t="s">
        <v>59</v>
      </c>
      <c r="C12" s="22" t="s">
        <v>48</v>
      </c>
      <c r="D12" s="22"/>
    </row>
    <row r="13" spans="1:4" ht="15" thickBot="1" x14ac:dyDescent="0.25">
      <c r="A13" s="22"/>
      <c r="B13" s="22" t="s">
        <v>60</v>
      </c>
      <c r="C13" s="22"/>
      <c r="D13" s="22"/>
    </row>
    <row r="14" spans="1:4" ht="15" thickBot="1" x14ac:dyDescent="0.25">
      <c r="A14" s="22"/>
      <c r="B14" s="22" t="s">
        <v>61</v>
      </c>
      <c r="C14" s="22" t="s">
        <v>48</v>
      </c>
      <c r="D14" s="2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0155-8255-4DA6-A252-5C7BA8AD2DF7}">
  <dimension ref="A1:D12"/>
  <sheetViews>
    <sheetView topLeftCell="A3" zoomScale="203" workbookViewId="0">
      <selection activeCell="A11" sqref="A11"/>
    </sheetView>
  </sheetViews>
  <sheetFormatPr defaultRowHeight="14.25" x14ac:dyDescent="0.2"/>
  <cols>
    <col min="1" max="1" width="12.125" customWidth="1"/>
    <col min="2" max="2" width="19.5" customWidth="1"/>
    <col min="3" max="3" width="33.125" customWidth="1"/>
    <col min="4" max="4" width="19.875" customWidth="1"/>
  </cols>
  <sheetData>
    <row r="1" spans="1:4" ht="15" thickBot="1" x14ac:dyDescent="0.25">
      <c r="A1" s="27" t="s">
        <v>63</v>
      </c>
      <c r="B1" s="24" t="s">
        <v>64</v>
      </c>
      <c r="C1" s="24" t="s">
        <v>65</v>
      </c>
      <c r="D1" s="28" t="s">
        <v>66</v>
      </c>
    </row>
    <row r="2" spans="1:4" ht="26.25" thickBot="1" x14ac:dyDescent="0.25">
      <c r="A2" s="25" t="s">
        <v>67</v>
      </c>
      <c r="B2" s="22" t="s">
        <v>68</v>
      </c>
      <c r="C2" s="22" t="s">
        <v>69</v>
      </c>
      <c r="D2" s="26" t="s">
        <v>70</v>
      </c>
    </row>
    <row r="3" spans="1:4" ht="26.25" thickBot="1" x14ac:dyDescent="0.25">
      <c r="A3" s="25" t="s">
        <v>71</v>
      </c>
      <c r="B3" s="22" t="s">
        <v>68</v>
      </c>
      <c r="C3" s="22" t="s">
        <v>72</v>
      </c>
      <c r="D3" s="26" t="s">
        <v>70</v>
      </c>
    </row>
    <row r="4" spans="1:4" ht="26.25" thickBot="1" x14ac:dyDescent="0.25">
      <c r="A4" s="25" t="s">
        <v>73</v>
      </c>
      <c r="B4" s="22" t="s">
        <v>68</v>
      </c>
      <c r="C4" s="22" t="s">
        <v>74</v>
      </c>
      <c r="D4" s="26" t="s">
        <v>75</v>
      </c>
    </row>
    <row r="5" spans="1:4" ht="15" thickBot="1" x14ac:dyDescent="0.25">
      <c r="A5" s="25" t="s">
        <v>76</v>
      </c>
      <c r="B5" s="22" t="s">
        <v>68</v>
      </c>
      <c r="C5" s="22" t="s">
        <v>77</v>
      </c>
      <c r="D5" s="26" t="s">
        <v>75</v>
      </c>
    </row>
    <row r="6" spans="1:4" ht="39" thickBot="1" x14ac:dyDescent="0.25">
      <c r="A6" s="29" t="s">
        <v>78</v>
      </c>
      <c r="B6" s="30" t="s">
        <v>68</v>
      </c>
      <c r="C6" s="30" t="s">
        <v>79</v>
      </c>
      <c r="D6" s="31" t="s">
        <v>80</v>
      </c>
    </row>
    <row r="7" spans="1:4" ht="26.25" thickBot="1" x14ac:dyDescent="0.25">
      <c r="A7" s="29" t="s">
        <v>156</v>
      </c>
      <c r="B7" s="22" t="s">
        <v>154</v>
      </c>
      <c r="C7" s="22" t="s">
        <v>155</v>
      </c>
      <c r="D7" s="26" t="s">
        <v>70</v>
      </c>
    </row>
    <row r="8" spans="1:4" ht="26.25" thickBot="1" x14ac:dyDescent="0.25">
      <c r="A8" s="29" t="s">
        <v>157</v>
      </c>
      <c r="B8" s="30" t="s">
        <v>154</v>
      </c>
      <c r="C8" s="30" t="s">
        <v>158</v>
      </c>
      <c r="D8" s="31" t="s">
        <v>70</v>
      </c>
    </row>
    <row r="9" spans="1:4" ht="26.25" thickBot="1" x14ac:dyDescent="0.25">
      <c r="A9" s="29" t="s">
        <v>161</v>
      </c>
      <c r="B9" s="30" t="s">
        <v>154</v>
      </c>
      <c r="C9" s="22" t="s">
        <v>74</v>
      </c>
      <c r="D9" s="26" t="s">
        <v>75</v>
      </c>
    </row>
    <row r="10" spans="1:4" ht="39" thickBot="1" x14ac:dyDescent="0.25">
      <c r="A10" s="29" t="s">
        <v>162</v>
      </c>
      <c r="B10" s="22" t="s">
        <v>154</v>
      </c>
      <c r="C10" s="30" t="s">
        <v>79</v>
      </c>
      <c r="D10" s="26" t="s">
        <v>75</v>
      </c>
    </row>
    <row r="11" spans="1:4" ht="15" thickBot="1" x14ac:dyDescent="0.25">
      <c r="A11" s="25"/>
      <c r="B11" s="22"/>
      <c r="C11" s="22"/>
      <c r="D11" s="26"/>
    </row>
    <row r="12" spans="1:4" x14ac:dyDescent="0.2">
      <c r="A12" s="29"/>
      <c r="B12" s="30"/>
      <c r="C12" s="30"/>
      <c r="D12" s="31"/>
    </row>
  </sheetData>
  <phoneticPr fontId="1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B970A-AF40-43FC-9057-0ABCD37FE70A}">
  <dimension ref="A1:Z1000"/>
  <sheetViews>
    <sheetView tabSelected="1" topLeftCell="F1" zoomScale="92" workbookViewId="0">
      <selection activeCell="I12" sqref="I12"/>
    </sheetView>
  </sheetViews>
  <sheetFormatPr defaultRowHeight="14.25" x14ac:dyDescent="0.2"/>
  <cols>
    <col min="1" max="1" width="13.5" customWidth="1"/>
    <col min="2" max="2" width="12.125" customWidth="1"/>
    <col min="3" max="3" width="19.5" customWidth="1"/>
    <col min="4" max="4" width="34.875" bestFit="1" customWidth="1"/>
    <col min="5" max="5" width="29.125" customWidth="1"/>
    <col min="6" max="6" width="25.625" customWidth="1"/>
    <col min="7" max="7" width="31.875" customWidth="1"/>
    <col min="8" max="8" width="27.5" customWidth="1"/>
    <col min="9" max="9" width="17.75" customWidth="1"/>
  </cols>
  <sheetData>
    <row r="1" spans="1:26" ht="39" thickBot="1" x14ac:dyDescent="0.25">
      <c r="A1" s="24" t="s">
        <v>81</v>
      </c>
      <c r="B1" s="24" t="s">
        <v>63</v>
      </c>
      <c r="C1" s="24" t="s">
        <v>82</v>
      </c>
      <c r="D1" s="24" t="s">
        <v>83</v>
      </c>
      <c r="E1" s="24" t="s">
        <v>84</v>
      </c>
      <c r="F1" s="24" t="s">
        <v>85</v>
      </c>
      <c r="G1" s="24" t="s">
        <v>86</v>
      </c>
      <c r="H1" s="24" t="s">
        <v>87</v>
      </c>
      <c r="I1" s="32" t="s">
        <v>44</v>
      </c>
      <c r="J1" s="24" t="s">
        <v>131</v>
      </c>
      <c r="K1" s="22"/>
      <c r="L1" s="33" t="s">
        <v>133</v>
      </c>
      <c r="M1" s="34" t="s">
        <v>134</v>
      </c>
      <c r="N1" s="34" t="s">
        <v>135</v>
      </c>
      <c r="O1" s="35" t="s">
        <v>136</v>
      </c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64.5" thickBot="1" x14ac:dyDescent="0.25">
      <c r="A2" s="22" t="s">
        <v>159</v>
      </c>
      <c r="B2" s="22" t="s">
        <v>71</v>
      </c>
      <c r="C2" s="22" t="s">
        <v>89</v>
      </c>
      <c r="D2" s="22" t="s">
        <v>90</v>
      </c>
      <c r="E2" s="22" t="s">
        <v>139</v>
      </c>
      <c r="F2" s="22" t="s">
        <v>140</v>
      </c>
      <c r="G2" s="22" t="s">
        <v>141</v>
      </c>
      <c r="H2" s="22" t="s">
        <v>93</v>
      </c>
      <c r="I2" s="22" t="s">
        <v>48</v>
      </c>
      <c r="J2" s="22" t="s">
        <v>70</v>
      </c>
      <c r="K2" s="22"/>
      <c r="L2" s="36" t="s">
        <v>48</v>
      </c>
      <c r="M2" s="36">
        <f>COUNTIF($I$2:$K$150,"Pass")</f>
        <v>6</v>
      </c>
      <c r="N2" s="36" t="s">
        <v>132</v>
      </c>
      <c r="O2" s="36">
        <f>COUNTIF($J$2:$J$150,"Critical ")</f>
        <v>0</v>
      </c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64.5" thickBot="1" x14ac:dyDescent="0.25">
      <c r="A3" s="22" t="s">
        <v>160</v>
      </c>
      <c r="B3" s="22" t="s">
        <v>71</v>
      </c>
      <c r="C3" s="22" t="s">
        <v>142</v>
      </c>
      <c r="D3" s="22" t="s">
        <v>90</v>
      </c>
      <c r="E3" s="22" t="s">
        <v>139</v>
      </c>
      <c r="F3" s="22" t="s">
        <v>145</v>
      </c>
      <c r="G3" s="22" t="s">
        <v>141</v>
      </c>
      <c r="H3" s="22" t="s">
        <v>93</v>
      </c>
      <c r="I3" s="22" t="s">
        <v>48</v>
      </c>
      <c r="J3" s="22" t="s">
        <v>75</v>
      </c>
      <c r="K3" s="22"/>
      <c r="L3" s="37" t="s">
        <v>52</v>
      </c>
      <c r="M3" s="36">
        <f>COUNTIF($I$2:$K$150,"Fail")</f>
        <v>0</v>
      </c>
      <c r="N3" s="37" t="s">
        <v>70</v>
      </c>
      <c r="O3" s="36">
        <f>COUNTIF($J$2:$J$150,"High")</f>
        <v>1</v>
      </c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64.5" thickBot="1" x14ac:dyDescent="0.25">
      <c r="A4" s="22" t="s">
        <v>88</v>
      </c>
      <c r="B4" s="22" t="s">
        <v>71</v>
      </c>
      <c r="C4" s="22" t="s">
        <v>144</v>
      </c>
      <c r="D4" s="22" t="s">
        <v>90</v>
      </c>
      <c r="E4" s="22" t="s">
        <v>139</v>
      </c>
      <c r="F4" s="22" t="s">
        <v>145</v>
      </c>
      <c r="G4" s="22" t="s">
        <v>141</v>
      </c>
      <c r="H4" s="22" t="s">
        <v>93</v>
      </c>
      <c r="I4" s="22" t="s">
        <v>48</v>
      </c>
      <c r="J4" s="22" t="s">
        <v>75</v>
      </c>
      <c r="K4" s="22"/>
      <c r="L4" s="38" t="s">
        <v>137</v>
      </c>
      <c r="M4" s="36">
        <f>COUNTIF($H$3:$J$151,"EX")</f>
        <v>0</v>
      </c>
      <c r="N4" s="37" t="s">
        <v>75</v>
      </c>
      <c r="O4" s="36">
        <f>COUNTIF($J$2:$J$150,"Medium"
)</f>
        <v>5</v>
      </c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64.5" thickBot="1" x14ac:dyDescent="0.25">
      <c r="A5" s="22" t="s">
        <v>95</v>
      </c>
      <c r="B5" s="22" t="s">
        <v>71</v>
      </c>
      <c r="C5" s="22" t="s">
        <v>150</v>
      </c>
      <c r="D5" s="22" t="s">
        <v>147</v>
      </c>
      <c r="E5" s="22" t="s">
        <v>139</v>
      </c>
      <c r="F5" s="22" t="s">
        <v>148</v>
      </c>
      <c r="G5" s="22" t="s">
        <v>163</v>
      </c>
      <c r="H5" s="22" t="s">
        <v>163</v>
      </c>
      <c r="I5" s="22" t="s">
        <v>48</v>
      </c>
      <c r="J5" s="22" t="s">
        <v>75</v>
      </c>
      <c r="K5" s="22"/>
      <c r="L5" s="37" t="s">
        <v>138</v>
      </c>
      <c r="M5" s="36">
        <f>SUM(M2:M4)</f>
        <v>6</v>
      </c>
      <c r="N5" s="37" t="s">
        <v>80</v>
      </c>
      <c r="O5" s="36">
        <f>COUNTIF($J$2:$J$150,"Low"
)</f>
        <v>0</v>
      </c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64.5" thickBot="1" x14ac:dyDescent="0.25">
      <c r="A6" s="22" t="s">
        <v>143</v>
      </c>
      <c r="B6" s="22" t="s">
        <v>71</v>
      </c>
      <c r="C6" s="22" t="s">
        <v>151</v>
      </c>
      <c r="D6" s="22" t="s">
        <v>147</v>
      </c>
      <c r="E6" s="22" t="s">
        <v>139</v>
      </c>
      <c r="F6" s="22" t="s">
        <v>149</v>
      </c>
      <c r="G6" s="22" t="s">
        <v>163</v>
      </c>
      <c r="H6" s="22" t="s">
        <v>163</v>
      </c>
      <c r="I6" s="22" t="s">
        <v>48</v>
      </c>
      <c r="J6" s="22" t="s">
        <v>75</v>
      </c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64.5" thickBot="1" x14ac:dyDescent="0.25">
      <c r="A7" s="22" t="s">
        <v>146</v>
      </c>
      <c r="B7" s="22" t="s">
        <v>71</v>
      </c>
      <c r="C7" s="22" t="s">
        <v>152</v>
      </c>
      <c r="D7" s="22" t="s">
        <v>147</v>
      </c>
      <c r="E7" s="22" t="s">
        <v>139</v>
      </c>
      <c r="F7" s="22" t="s">
        <v>153</v>
      </c>
      <c r="G7" s="22" t="s">
        <v>164</v>
      </c>
      <c r="H7" s="22" t="s">
        <v>164</v>
      </c>
      <c r="I7" s="22" t="s">
        <v>48</v>
      </c>
      <c r="J7" s="22" t="s">
        <v>75</v>
      </c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5" thickBot="1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5" thickBot="1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5" thickBot="1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5" thickBot="1" x14ac:dyDescent="0.2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5" thickBot="1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5" thickBot="1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5" thickBot="1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5" thickBot="1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5" thickBot="1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5" thickBot="1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5" thickBot="1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5" thickBot="1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5" thickBot="1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5" thickBot="1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5" thickBot="1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5" thickBot="1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5" thickBot="1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5" thickBot="1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" thickBot="1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" thickBot="1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" thickBot="1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" thickBot="1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" thickBot="1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5" thickBot="1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5" thickBot="1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5" thickBot="1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5" thickBot="1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5" thickBot="1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5" thickBot="1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5" thickBot="1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5" thickBot="1" x14ac:dyDescent="0.2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5" thickBot="1" x14ac:dyDescent="0.2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5" thickBot="1" x14ac:dyDescent="0.2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5" thickBot="1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5" thickBot="1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5" thickBot="1" x14ac:dyDescent="0.2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5" thickBot="1" x14ac:dyDescent="0.2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5" thickBot="1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5" thickBot="1" x14ac:dyDescent="0.2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5" thickBot="1" x14ac:dyDescent="0.2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5" thickBot="1" x14ac:dyDescent="0.2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5" thickBot="1" x14ac:dyDescent="0.2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5" thickBot="1" x14ac:dyDescent="0.2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5" thickBot="1" x14ac:dyDescent="0.2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5" thickBot="1" x14ac:dyDescent="0.2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5" thickBot="1" x14ac:dyDescent="0.2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5" thickBot="1" x14ac:dyDescent="0.2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5" thickBot="1" x14ac:dyDescent="0.2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5" thickBot="1" x14ac:dyDescent="0.2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5" thickBot="1" x14ac:dyDescent="0.2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5" thickBot="1" x14ac:dyDescent="0.2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5" thickBot="1" x14ac:dyDescent="0.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5" thickBot="1" x14ac:dyDescent="0.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5" thickBot="1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5" thickBot="1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5" thickBot="1" x14ac:dyDescent="0.2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5" thickBot="1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5" thickBot="1" x14ac:dyDescent="0.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5" thickBot="1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5" thickBot="1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5" thickBot="1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5" thickBot="1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5" thickBot="1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5" thickBot="1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5" thickBot="1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5" thickBot="1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5" thickBot="1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5" thickBot="1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5" thickBot="1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5" thickBot="1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5" thickBot="1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5" thickBot="1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5" thickBot="1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5" thickBot="1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5" thickBot="1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5" thickBot="1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5" thickBot="1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5" thickBot="1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5" thickBot="1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5" thickBot="1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5" thickBot="1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5" thickBot="1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5" thickBot="1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5" thickBot="1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5" thickBot="1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5" thickBot="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5" thickBot="1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5" thickBot="1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5" thickBot="1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5" thickBot="1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5" thickBot="1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5" thickBot="1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5" thickBot="1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5" thickBot="1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5" thickBot="1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5" thickBot="1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5" thickBot="1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5" thickBot="1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5" thickBot="1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5" thickBot="1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5" thickBot="1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5" thickBot="1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5" thickBot="1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5" thickBot="1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5" thickBot="1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5" thickBot="1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5" thickBot="1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5" thickBot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5" thickBot="1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5" thickBot="1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5" thickBot="1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5" thickBot="1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5" thickBot="1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5" thickBot="1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5" thickBot="1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5" thickBot="1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5" thickBot="1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5" thickBot="1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5" thickBot="1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5" thickBot="1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5" thickBot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5" thickBot="1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5" thickBot="1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5" thickBot="1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5" thickBot="1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5" thickBot="1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5" thickBot="1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5" thickBot="1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5" thickBot="1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5" thickBot="1" x14ac:dyDescent="0.2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5" thickBot="1" x14ac:dyDescent="0.2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5" thickBot="1" x14ac:dyDescent="0.2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5" thickBot="1" x14ac:dyDescent="0.2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5" thickBot="1" x14ac:dyDescent="0.2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5" thickBot="1" x14ac:dyDescent="0.2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5" thickBot="1" x14ac:dyDescent="0.2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5" thickBot="1" x14ac:dyDescent="0.2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5" thickBot="1" x14ac:dyDescent="0.2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5" thickBot="1" x14ac:dyDescent="0.2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5" thickBot="1" x14ac:dyDescent="0.2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5" thickBot="1" x14ac:dyDescent="0.2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5" thickBot="1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5" thickBot="1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5" thickBot="1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5" thickBot="1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5" thickBot="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5" thickBot="1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5" thickBo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5" thickBo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5" thickBo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5" thickBo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5" thickBo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5" thickBo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5" thickBo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5" thickBo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5" thickBo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5" thickBo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5" thickBo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5" thickBo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5" thickBo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5" thickBo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5" thickBo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5" thickBo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5" thickBo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5" thickBo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5" thickBo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5" thickBo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5" thickBo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5" thickBo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5" thickBo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5" thickBo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5" thickBo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5" thickBo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5" thickBo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5" thickBo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5" thickBo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5" thickBo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5" thickBo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5" thickBo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5" thickBot="1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5" thickBot="1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5" thickBot="1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5" thickBot="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5" thickBot="1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5" thickBot="1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5" thickBot="1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5" thickBot="1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5" thickBo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5" thickBo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5" thickBo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5" thickBo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5" thickBo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5" thickBo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5" thickBo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5" thickBo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5" thickBo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5" thickBo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5" thickBo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5" thickBo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5" thickBo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5" thickBo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5" thickBo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5" thickBo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5" thickBo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5" thickBo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5" thickBo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5" thickBo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5" thickBo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5" thickBo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5" thickBo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5" thickBo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5" thickBo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5" thickBo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5" thickBo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5" thickBo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5" thickBo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5" thickBo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5" thickBo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5" thickBo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5" thickBo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5" thickBo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5" thickBo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5" thickBo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5" thickBo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5" thickBo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5" thickBo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5" thickBo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5" thickBo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5" thickBo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5" thickBo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5" thickBo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5" thickBo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5" thickBo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5" thickBo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5" thickBo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5" thickBo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5" thickBo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5" thickBo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5" thickBo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5" thickBo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5" thickBo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5" thickBo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5" thickBo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5" thickBo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5" thickBo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5" thickBo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5" thickBo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5" thickBo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5" thickBo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5" thickBo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5" thickBo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5" thickBo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5" thickBo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5" thickBo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5" thickBo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5" thickBo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5" thickBo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5" thickBo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5" thickBo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5" thickBo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5" thickBo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5" thickBo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5" thickBo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5" thickBo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5" thickBo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5" thickBo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5" thickBo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5" thickBo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5" thickBo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5" thickBo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5" thickBo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5" thickBo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5" thickBo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5" thickBo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5" thickBo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5" thickBo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5" thickBo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5" thickBo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5" thickBo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5" thickBo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5" thickBo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5" thickBo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5" thickBo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5" thickBo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5" thickBo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5" thickBo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5" thickBo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5" thickBo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5" thickBo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5" thickBo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5" thickBo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5" thickBo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5" thickBo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5" thickBo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5" thickBo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5" thickBo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5" thickBo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5" thickBo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5" thickBo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5" thickBo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5" thickBo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5" thickBo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5" thickBo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5" thickBo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5" thickBo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5" thickBo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5" thickBo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5" thickBo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5" thickBo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5" thickBo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5" thickBo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5" thickBo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5" thickBo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5" thickBo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5" thickBo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5" thickBo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5" thickBo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5" thickBo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5" thickBo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5" thickBo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5" thickBo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5" thickBo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5" thickBo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5" thickBo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5" thickBo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5" thickBo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5" thickBo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5" thickBo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5" thickBo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5" thickBo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5" thickBo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5" thickBo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5" thickBo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5" thickBo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5" thickBo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5" thickBo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5" thickBo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5" thickBo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5" thickBo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5" thickBo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5" thickBo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5" thickBo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5" thickBo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5" thickBo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5" thickBo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5" thickBo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5" thickBo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5" thickBo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5" thickBo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5" thickBo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5" thickBo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5" thickBo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5" thickBo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5" thickBo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5" thickBo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5" thickBo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5" thickBo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5" thickBo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5" thickBo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5" thickBo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5" thickBo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5" thickBo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5" thickBo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5" thickBo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5" thickBo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5" thickBo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5" thickBo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5" thickBo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5" thickBo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5" thickBo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5" thickBo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5" thickBo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5" thickBo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5" thickBo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5" thickBo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5" thickBo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5" thickBo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5" thickBo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5" thickBo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5" thickBo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5" thickBo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5" thickBo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5" thickBo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5" thickBo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5" thickBo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5" thickBo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5" thickBo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5" thickBo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5" thickBo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5" thickBo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5" thickBo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5" thickBo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5" thickBo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5" thickBo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5" thickBo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5" thickBo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5" thickBo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5" thickBo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5" thickBo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5" thickBo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5" thickBo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5" thickBo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5" thickBo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5" thickBo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5" thickBo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5" thickBo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5" thickBo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5" thickBo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5" thickBo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5" thickBo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5" thickBo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5" thickBo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5" thickBo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5" thickBo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5" thickBo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5" thickBo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5" thickBo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5" thickBo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5" thickBo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5" thickBo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5" thickBo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5" thickBo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5" thickBo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5" thickBo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5" thickBo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5" thickBo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5" thickBo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5" thickBo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5" thickBo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5" thickBo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5" thickBo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5" thickBo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5" thickBo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5" thickBo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5" thickBo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5" thickBo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5" thickBo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5" thickBo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5" thickBo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5" thickBo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5" thickBo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5" thickBo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5" thickBo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5" thickBo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5" thickBo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5" thickBo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5" thickBo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5" thickBo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5" thickBo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5" thickBo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5" thickBo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5" thickBo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5" thickBo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5" thickBo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5" thickBo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5" thickBo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5" thickBo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5" thickBo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5" thickBo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5" thickBo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5" thickBo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5" thickBo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5" thickBo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5" thickBo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5" thickBo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5" thickBo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5" thickBo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5" thickBo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5" thickBo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5" thickBo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5" thickBo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5" thickBo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5" thickBo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5" thickBo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5" thickBo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5" thickBo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5" thickBo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5" thickBo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5" thickBo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5" thickBo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5" thickBo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5" thickBo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5" thickBo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5" thickBo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5" thickBo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5" thickBo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5" thickBo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5" thickBo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5" thickBo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5" thickBo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5" thickBo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5" thickBo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5" thickBo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5" thickBo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5" thickBo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5" thickBo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5" thickBo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5" thickBo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5" thickBo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5" thickBo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5" thickBo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5" thickBo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5" thickBo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5" thickBo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5" thickBo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5" thickBo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5" thickBo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5" thickBo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5" thickBo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5" thickBo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5" thickBo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5" thickBo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5" thickBo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5" thickBo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5" thickBo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5" thickBo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5" thickBo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5" thickBo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5" thickBo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5" thickBo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5" thickBo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5" thickBo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5" thickBo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5" thickBo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5" thickBo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5" thickBo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5" thickBo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5" thickBo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5" thickBo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5" thickBo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5" thickBo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5" thickBo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5" thickBo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5" thickBo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5" thickBo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5" thickBo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5" thickBo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5" thickBo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5" thickBo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5" thickBo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5" thickBo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5" thickBo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5" thickBo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5" thickBo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5" thickBo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5" thickBo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5" thickBo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5" thickBo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5" thickBo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5" thickBo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5" thickBo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5" thickBo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5" thickBo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5" thickBo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5" thickBo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5" thickBo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5" thickBo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5" thickBo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5" thickBo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5" thickBo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5" thickBo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5" thickBo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5" thickBo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5" thickBo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5" thickBo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5" thickBo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5" thickBo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5" thickBo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5" thickBo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5" thickBo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5" thickBo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5" thickBo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5" thickBo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5" thickBo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5" thickBo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5" thickBo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5" thickBo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5" thickBo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5" thickBo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5" thickBo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5" thickBo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5" thickBo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5" thickBo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5" thickBo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5" thickBo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5" thickBo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5" thickBo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5" thickBo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5" thickBo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5" thickBo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5" thickBo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5" thickBo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5" thickBo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5" thickBo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5" thickBo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5" thickBo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5" thickBo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5" thickBo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5" thickBo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5" thickBo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5" thickBo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5" thickBo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5" thickBo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5" thickBo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5" thickBo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5" thickBo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5" thickBo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5" thickBo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5" thickBo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5" thickBo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5" thickBo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5" thickBo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5" thickBo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5" thickBo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5" thickBo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5" thickBo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5" thickBo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5" thickBo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5" thickBo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5" thickBo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5" thickBo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5" thickBo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5" thickBo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5" thickBo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5" thickBo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5" thickBo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5" thickBo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5" thickBo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5" thickBo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5" thickBo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5" thickBo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5" thickBo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5" thickBo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5" thickBo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5" thickBo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5" thickBo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5" thickBo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5" thickBo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5" thickBo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5" thickBo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5" thickBo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5" thickBo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5" thickBo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5" thickBo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5" thickBo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5" thickBo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5" thickBo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5" thickBo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5" thickBo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5" thickBo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5" thickBo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5" thickBo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5" thickBo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5" thickBo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5" thickBo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5" thickBo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5" thickBo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5" thickBo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5" thickBo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5" thickBo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5" thickBo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5" thickBo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5" thickBo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5" thickBo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5" thickBo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5" thickBo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5" thickBo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5" thickBo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5" thickBo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5" thickBo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5" thickBo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5" thickBo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5" thickBo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5" thickBo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5" thickBo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5" thickBo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5" thickBo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5" thickBo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5" thickBo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5" thickBo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5" thickBo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5" thickBo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5" thickBo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5" thickBo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5" thickBo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5" thickBo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5" thickBo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5" thickBo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5" thickBo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5" thickBo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5" thickBo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5" thickBo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5" thickBo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5" thickBo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5" thickBo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5" thickBo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5" thickBo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5" thickBo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5" thickBo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5" thickBo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5" thickBo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5" thickBo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5" thickBo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5" thickBo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5" thickBo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5" thickBo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5" thickBo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5" thickBo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5" thickBo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5" thickBo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5" thickBo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5" thickBo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5" thickBo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5" thickBo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5" thickBo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5" thickBo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5" thickBo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5" thickBo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5" thickBo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5" thickBo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5" thickBo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5" thickBo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5" thickBo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5" thickBo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5" thickBo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5" thickBo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5" thickBo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5" thickBo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5" thickBo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5" thickBo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5" thickBo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5" thickBo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5" thickBo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5" thickBo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5" thickBo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5" thickBo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5" thickBo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5" thickBo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5" thickBo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5" thickBo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5" thickBo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5" thickBo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5" thickBo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5" thickBo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5" thickBo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5" thickBo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5" thickBo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5" thickBo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5" thickBo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5" thickBo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5" thickBo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5" thickBo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5" thickBo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5" thickBo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5" thickBo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5" thickBo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5" thickBo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5" thickBo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5" thickBo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5" thickBo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5" thickBo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5" thickBo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5" thickBo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5" thickBo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5" thickBo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5" thickBo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5" thickBo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5" thickBo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5" thickBo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5" thickBo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5" thickBo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5" thickBo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5" thickBo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5" thickBo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5" thickBo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5" thickBo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5" thickBo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5" thickBo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5" thickBo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5" thickBo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5" thickBo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5" thickBo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5" thickBo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5" thickBo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5" thickBo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5" thickBo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5" thickBo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5" thickBo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5" thickBo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5" thickBo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5" thickBo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5" thickBo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5" thickBo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5" thickBo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5" thickBo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5" thickBo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5" thickBo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5" thickBo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5" thickBo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5" thickBo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5" thickBo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5" thickBo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5" thickBo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5" thickBo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5" thickBo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5" thickBo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5" thickBo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5" thickBo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5" thickBo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5" thickBo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5" thickBo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5" thickBo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5" thickBo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5" thickBo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5" thickBo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5" thickBo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5" thickBo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5" thickBo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5" thickBo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5" thickBo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5" thickBo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5" thickBo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5" thickBo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5" thickBo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5" thickBo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5" thickBo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5" thickBo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5" thickBo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5" thickBo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5" thickBo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5" thickBo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5" thickBo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5" thickBo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5" thickBo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5" thickBo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5" thickBo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5" thickBo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5" thickBo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5" thickBo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5" thickBo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5" thickBo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5" thickBo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5" thickBo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5" thickBo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5" thickBo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5" thickBo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5" thickBo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5" thickBo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5" thickBo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5" thickBo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5" thickBo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5" thickBo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5" thickBo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5" thickBo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5" thickBo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5" thickBo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5" thickBo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5" thickBo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5" thickBo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5" thickBo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5" thickBo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5" thickBo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5" thickBo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5" thickBo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5" thickBo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5" thickBo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5" thickBo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5" thickBo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5" thickBo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5" thickBo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5" thickBo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5" thickBo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5" thickBo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5" thickBo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5" thickBo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5" thickBo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5" thickBo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5" thickBo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5" thickBo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5" thickBo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5" thickBo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5" thickBo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5" thickBo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5" thickBo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5" thickBo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5" thickBo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5" thickBo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5" thickBo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5" thickBo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5" thickBo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5" thickBo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5" thickBo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5" thickBo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5" thickBo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5" thickBo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5" thickBo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5" thickBo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5" thickBo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5" thickBo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5" thickBo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5" thickBo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5" thickBo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5" thickBo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5" thickBo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5" thickBo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5" thickBo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5" thickBo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5" thickBo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5" thickBo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5" thickBo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5" thickBo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5" thickBo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5" thickBo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5" thickBo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5" thickBo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5" thickBo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5" thickBo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5" thickBo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5" thickBo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5" thickBo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5" thickBo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5" thickBo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5" thickBo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5" thickBo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5" thickBo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5" thickBo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5" thickBo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5" thickBo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5" thickBo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5" thickBo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5" thickBo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5" thickBo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5" thickBo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5" thickBo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5" thickBo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5" thickBo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5" thickBo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5" thickBo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5" thickBo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5" thickBo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5" thickBo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5" thickBo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5" thickBo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5" thickBo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5" thickBo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5" thickBo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5" thickBo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5" thickBo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5" thickBo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5" thickBo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5" thickBo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5" thickBo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5" thickBo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5" thickBo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5" thickBo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5" thickBo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5" thickBo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5" thickBo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5" thickBo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5" thickBo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5" thickBo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5" thickBo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5" thickBo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5" thickBo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5" thickBo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5" thickBo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5" thickBo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5" thickBo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5" thickBo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5" thickBo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5" thickBo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5" thickBo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5" thickBo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5" thickBo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5" thickBo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5" thickBo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5" thickBo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5" thickBo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5" thickBo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5" thickBo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5" thickBo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5" thickBo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5" thickBo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5" thickBo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5" thickBo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5" thickBo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5" thickBo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5" thickBo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5" thickBo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5" thickBo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5" thickBo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5" thickBo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5" thickBo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phoneticPr fontId="12" type="noConversion"/>
  <dataValidations count="1">
    <dataValidation type="list" allowBlank="1" showErrorMessage="1" sqref="J2:J3" xr:uid="{F0070372-69A6-4C41-96ED-95122AAE7323}">
      <formula1>"Critical ,High,Medium,Low"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3A299-33AD-4A83-A243-9129B777CBC3}">
  <dimension ref="A1:Z1000"/>
  <sheetViews>
    <sheetView zoomScale="129" workbookViewId="0">
      <selection activeCell="G3" sqref="G3"/>
    </sheetView>
  </sheetViews>
  <sheetFormatPr defaultRowHeight="14.25" x14ac:dyDescent="0.2"/>
  <cols>
    <col min="1" max="1" width="13.5" customWidth="1"/>
    <col min="2" max="2" width="12.125" customWidth="1"/>
    <col min="3" max="3" width="16.25" customWidth="1"/>
    <col min="4" max="4" width="34.875" bestFit="1" customWidth="1"/>
    <col min="5" max="5" width="29.125" customWidth="1"/>
    <col min="6" max="6" width="25.625" customWidth="1"/>
    <col min="7" max="7" width="31.875" customWidth="1"/>
    <col min="8" max="8" width="27.5" customWidth="1"/>
    <col min="9" max="9" width="17.75" customWidth="1"/>
  </cols>
  <sheetData>
    <row r="1" spans="1:26" ht="39" thickBot="1" x14ac:dyDescent="0.25">
      <c r="A1" s="24" t="s">
        <v>81</v>
      </c>
      <c r="B1" s="24" t="s">
        <v>63</v>
      </c>
      <c r="C1" s="24" t="s">
        <v>82</v>
      </c>
      <c r="D1" s="24" t="s">
        <v>83</v>
      </c>
      <c r="E1" s="24" t="s">
        <v>84</v>
      </c>
      <c r="F1" s="24" t="s">
        <v>85</v>
      </c>
      <c r="G1" s="24" t="s">
        <v>86</v>
      </c>
      <c r="H1" s="24" t="s">
        <v>87</v>
      </c>
      <c r="I1" s="32" t="s">
        <v>44</v>
      </c>
      <c r="J1" s="24" t="s">
        <v>131</v>
      </c>
      <c r="K1" s="22"/>
      <c r="L1" s="33" t="s">
        <v>133</v>
      </c>
      <c r="M1" s="34" t="s">
        <v>134</v>
      </c>
      <c r="N1" s="34" t="s">
        <v>135</v>
      </c>
      <c r="O1" s="35" t="s">
        <v>136</v>
      </c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64.5" thickBot="1" x14ac:dyDescent="0.25">
      <c r="A2" s="22" t="s">
        <v>88</v>
      </c>
      <c r="B2" s="22" t="s">
        <v>71</v>
      </c>
      <c r="C2" s="22" t="s">
        <v>89</v>
      </c>
      <c r="D2" s="22" t="s">
        <v>90</v>
      </c>
      <c r="E2" s="22" t="s">
        <v>91</v>
      </c>
      <c r="F2" s="22" t="s">
        <v>92</v>
      </c>
      <c r="G2" s="22" t="s">
        <v>93</v>
      </c>
      <c r="H2" s="22" t="s">
        <v>94</v>
      </c>
      <c r="I2" s="22" t="s">
        <v>48</v>
      </c>
      <c r="J2" s="22" t="s">
        <v>132</v>
      </c>
      <c r="K2" s="22"/>
      <c r="L2" s="36" t="s">
        <v>48</v>
      </c>
      <c r="M2" s="36">
        <f>COUNTIF($H$3:$J$151,"Pass")</f>
        <v>1</v>
      </c>
      <c r="N2" s="36" t="s">
        <v>132</v>
      </c>
      <c r="O2" s="36">
        <f>COUNTIF($K$3:$K$151,"Critical ")</f>
        <v>0</v>
      </c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39" thickBot="1" x14ac:dyDescent="0.25">
      <c r="A3" s="22" t="s">
        <v>95</v>
      </c>
      <c r="B3" s="22" t="s">
        <v>71</v>
      </c>
      <c r="C3" s="22" t="s">
        <v>96</v>
      </c>
      <c r="D3" s="22" t="s">
        <v>98</v>
      </c>
      <c r="E3" s="22" t="s">
        <v>99</v>
      </c>
      <c r="F3" s="22" t="s">
        <v>97</v>
      </c>
      <c r="G3" s="22" t="s">
        <v>98</v>
      </c>
      <c r="H3" s="22" t="s">
        <v>94</v>
      </c>
      <c r="I3" s="22" t="s">
        <v>48</v>
      </c>
      <c r="J3" s="22" t="s">
        <v>75</v>
      </c>
      <c r="K3" s="22"/>
      <c r="L3" s="37" t="s">
        <v>52</v>
      </c>
      <c r="M3" s="36">
        <f>COUNTIF($H$3:$J$151,"Fail")</f>
        <v>0</v>
      </c>
      <c r="N3" s="37" t="s">
        <v>70</v>
      </c>
      <c r="O3" s="36">
        <f>COUNTIF($K$3:$K$151,"High")</f>
        <v>0</v>
      </c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5" thickBot="1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38" t="s">
        <v>137</v>
      </c>
      <c r="M4" s="36">
        <f>COUNTIF($H$3:$J$151,"EX")</f>
        <v>0</v>
      </c>
      <c r="N4" s="37" t="s">
        <v>75</v>
      </c>
      <c r="O4" s="36">
        <f>COUNTIF($K$3:$K$151,"Medium"
)</f>
        <v>0</v>
      </c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5" thickBot="1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37" t="s">
        <v>138</v>
      </c>
      <c r="M5" s="36">
        <f>SUM(M2:M4)</f>
        <v>1</v>
      </c>
      <c r="N5" s="37" t="s">
        <v>80</v>
      </c>
      <c r="O5" s="36">
        <f>COUNTIF($K$3:$K$151,"Low"
)</f>
        <v>0</v>
      </c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5" thickBot="1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5" thickBot="1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5" thickBot="1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5" thickBot="1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5" thickBot="1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5" thickBot="1" x14ac:dyDescent="0.2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5" thickBot="1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5" thickBot="1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5" thickBot="1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5" thickBot="1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5" thickBot="1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5" thickBot="1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5" thickBot="1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5" thickBot="1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5" thickBot="1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5" thickBot="1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5" thickBot="1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5" thickBot="1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5" thickBot="1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5" thickBot="1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" thickBot="1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" thickBot="1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" thickBot="1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" thickBot="1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" thickBot="1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5" thickBot="1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5" thickBot="1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5" thickBot="1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5" thickBot="1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5" thickBot="1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5" thickBot="1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5" thickBot="1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5" thickBot="1" x14ac:dyDescent="0.2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5" thickBot="1" x14ac:dyDescent="0.2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5" thickBot="1" x14ac:dyDescent="0.2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5" thickBot="1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5" thickBot="1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5" thickBot="1" x14ac:dyDescent="0.2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5" thickBot="1" x14ac:dyDescent="0.2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5" thickBot="1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5" thickBot="1" x14ac:dyDescent="0.2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5" thickBot="1" x14ac:dyDescent="0.2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5" thickBot="1" x14ac:dyDescent="0.2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5" thickBot="1" x14ac:dyDescent="0.2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5" thickBot="1" x14ac:dyDescent="0.2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5" thickBot="1" x14ac:dyDescent="0.2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5" thickBot="1" x14ac:dyDescent="0.2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5" thickBot="1" x14ac:dyDescent="0.2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5" thickBot="1" x14ac:dyDescent="0.2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5" thickBot="1" x14ac:dyDescent="0.2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5" thickBot="1" x14ac:dyDescent="0.2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5" thickBot="1" x14ac:dyDescent="0.2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5" thickBot="1" x14ac:dyDescent="0.2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5" thickBot="1" x14ac:dyDescent="0.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5" thickBot="1" x14ac:dyDescent="0.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5" thickBot="1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5" thickBot="1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5" thickBot="1" x14ac:dyDescent="0.2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5" thickBot="1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5" thickBot="1" x14ac:dyDescent="0.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5" thickBot="1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5" thickBot="1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5" thickBot="1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5" thickBot="1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5" thickBot="1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5" thickBot="1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5" thickBot="1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5" thickBot="1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5" thickBot="1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5" thickBot="1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5" thickBot="1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5" thickBot="1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5" thickBot="1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5" thickBot="1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5" thickBot="1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5" thickBot="1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5" thickBot="1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5" thickBot="1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5" thickBot="1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5" thickBot="1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5" thickBot="1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5" thickBot="1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5" thickBot="1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5" thickBot="1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5" thickBot="1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5" thickBot="1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5" thickBot="1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5" thickBot="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5" thickBot="1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5" thickBot="1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5" thickBot="1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5" thickBot="1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5" thickBot="1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5" thickBot="1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5" thickBot="1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5" thickBot="1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5" thickBot="1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5" thickBot="1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5" thickBot="1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5" thickBot="1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5" thickBot="1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5" thickBot="1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5" thickBot="1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5" thickBot="1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5" thickBot="1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5" thickBot="1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5" thickBot="1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5" thickBot="1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5" thickBot="1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5" thickBot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5" thickBot="1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5" thickBot="1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5" thickBot="1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5" thickBot="1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5" thickBot="1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5" thickBot="1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5" thickBot="1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5" thickBot="1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5" thickBot="1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5" thickBot="1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5" thickBot="1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5" thickBot="1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5" thickBot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5" thickBot="1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5" thickBot="1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5" thickBot="1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5" thickBot="1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5" thickBot="1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5" thickBot="1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5" thickBot="1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5" thickBot="1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5" thickBot="1" x14ac:dyDescent="0.2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5" thickBot="1" x14ac:dyDescent="0.2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5" thickBot="1" x14ac:dyDescent="0.2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5" thickBot="1" x14ac:dyDescent="0.2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5" thickBot="1" x14ac:dyDescent="0.2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5" thickBot="1" x14ac:dyDescent="0.2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5" thickBot="1" x14ac:dyDescent="0.2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5" thickBot="1" x14ac:dyDescent="0.2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5" thickBot="1" x14ac:dyDescent="0.2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5" thickBot="1" x14ac:dyDescent="0.2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5" thickBot="1" x14ac:dyDescent="0.2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5" thickBot="1" x14ac:dyDescent="0.2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5" thickBot="1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5" thickBot="1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5" thickBot="1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5" thickBot="1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5" thickBot="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5" thickBot="1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5" thickBo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5" thickBo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5" thickBo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5" thickBo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5" thickBo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5" thickBo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5" thickBo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5" thickBo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5" thickBo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5" thickBo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5" thickBo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5" thickBo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5" thickBo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5" thickBo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5" thickBo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5" thickBo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5" thickBo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5" thickBo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5" thickBo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5" thickBo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5" thickBo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5" thickBo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5" thickBo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5" thickBo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5" thickBo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5" thickBo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5" thickBo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5" thickBo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5" thickBo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5" thickBo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5" thickBo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5" thickBo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5" thickBot="1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5" thickBot="1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5" thickBot="1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5" thickBot="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5" thickBot="1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5" thickBot="1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5" thickBot="1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5" thickBot="1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5" thickBo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5" thickBo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5" thickBo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5" thickBo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5" thickBo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5" thickBo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5" thickBo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5" thickBo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5" thickBo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5" thickBo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5" thickBo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5" thickBo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5" thickBo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5" thickBo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5" thickBo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5" thickBo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5" thickBo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5" thickBo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5" thickBo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5" thickBo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5" thickBo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5" thickBo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5" thickBo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5" thickBo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5" thickBo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5" thickBo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5" thickBo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5" thickBo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5" thickBo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5" thickBo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5" thickBo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5" thickBo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5" thickBo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5" thickBo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5" thickBo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5" thickBo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5" thickBo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5" thickBo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5" thickBo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5" thickBo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5" thickBo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5" thickBo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5" thickBo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5" thickBo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5" thickBo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5" thickBo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5" thickBo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5" thickBo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5" thickBo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5" thickBo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5" thickBo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5" thickBo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5" thickBo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5" thickBo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5" thickBo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5" thickBo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5" thickBo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5" thickBo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5" thickBo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5" thickBo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5" thickBo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5" thickBo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5" thickBo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5" thickBo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5" thickBo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5" thickBo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5" thickBo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5" thickBo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5" thickBo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5" thickBo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5" thickBo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5" thickBo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5" thickBo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5" thickBo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5" thickBo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5" thickBo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5" thickBo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5" thickBo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5" thickBo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5" thickBo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5" thickBo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5" thickBo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5" thickBo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5" thickBo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5" thickBo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5" thickBo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5" thickBo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5" thickBo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5" thickBo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5" thickBo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5" thickBo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5" thickBo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5" thickBo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5" thickBo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5" thickBo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5" thickBo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5" thickBo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5" thickBo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5" thickBo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5" thickBo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5" thickBo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5" thickBo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5" thickBo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5" thickBo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5" thickBo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5" thickBo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5" thickBo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5" thickBo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5" thickBo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5" thickBo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5" thickBo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5" thickBo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5" thickBo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5" thickBo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5" thickBo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5" thickBo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5" thickBo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5" thickBo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5" thickBo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5" thickBo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5" thickBo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5" thickBo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5" thickBo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5" thickBo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5" thickBo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5" thickBo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5" thickBo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5" thickBo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5" thickBo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5" thickBo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5" thickBo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5" thickBo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5" thickBo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5" thickBo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5" thickBo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5" thickBo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5" thickBo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5" thickBo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5" thickBo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5" thickBo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5" thickBo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5" thickBo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5" thickBo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5" thickBo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5" thickBo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5" thickBo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5" thickBo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5" thickBo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5" thickBo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5" thickBo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5" thickBo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5" thickBo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5" thickBo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5" thickBo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5" thickBo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5" thickBo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5" thickBo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5" thickBo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5" thickBo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5" thickBo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5" thickBo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5" thickBo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5" thickBo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5" thickBo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5" thickBo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5" thickBo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5" thickBo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5" thickBo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5" thickBo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5" thickBo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5" thickBo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5" thickBo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5" thickBo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5" thickBo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5" thickBo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5" thickBo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5" thickBo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5" thickBo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5" thickBo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5" thickBo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5" thickBo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5" thickBo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5" thickBo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5" thickBo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5" thickBo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5" thickBo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5" thickBo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5" thickBo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5" thickBo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5" thickBo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5" thickBo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5" thickBo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5" thickBo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5" thickBo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5" thickBo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5" thickBo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5" thickBo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5" thickBo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5" thickBo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5" thickBo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5" thickBo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5" thickBo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5" thickBo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5" thickBo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5" thickBo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5" thickBo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5" thickBo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5" thickBo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5" thickBo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5" thickBo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5" thickBo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5" thickBo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5" thickBo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5" thickBo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5" thickBo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5" thickBo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5" thickBo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5" thickBo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5" thickBo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5" thickBo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5" thickBo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5" thickBo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5" thickBo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5" thickBo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5" thickBo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5" thickBo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5" thickBo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5" thickBo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5" thickBo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5" thickBo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5" thickBo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5" thickBo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5" thickBo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5" thickBo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5" thickBo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5" thickBo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5" thickBo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5" thickBo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5" thickBo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5" thickBo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5" thickBo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5" thickBo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5" thickBo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5" thickBo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5" thickBo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5" thickBo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5" thickBo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5" thickBo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5" thickBo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5" thickBo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5" thickBo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5" thickBo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5" thickBo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5" thickBo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5" thickBo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5" thickBo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5" thickBo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5" thickBo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5" thickBo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5" thickBo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5" thickBo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5" thickBo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5" thickBo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5" thickBo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5" thickBo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5" thickBo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5" thickBo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5" thickBo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5" thickBo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5" thickBo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5" thickBo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5" thickBo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5" thickBo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5" thickBo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5" thickBo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5" thickBo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5" thickBo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5" thickBo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5" thickBo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5" thickBo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5" thickBo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5" thickBo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5" thickBo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5" thickBo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5" thickBo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5" thickBo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5" thickBo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5" thickBo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5" thickBo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5" thickBo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5" thickBo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5" thickBo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5" thickBo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5" thickBo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5" thickBo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5" thickBo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5" thickBo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5" thickBo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5" thickBo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5" thickBo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5" thickBo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5" thickBo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5" thickBo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5" thickBo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5" thickBo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5" thickBo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5" thickBo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5" thickBo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5" thickBo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5" thickBo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5" thickBo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5" thickBo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5" thickBo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5" thickBo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5" thickBo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5" thickBo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5" thickBo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5" thickBo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5" thickBo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5" thickBo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5" thickBo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5" thickBo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5" thickBo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5" thickBo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5" thickBo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5" thickBo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5" thickBo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5" thickBo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5" thickBo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5" thickBo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5" thickBo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5" thickBo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5" thickBo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5" thickBo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5" thickBo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5" thickBo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5" thickBo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5" thickBo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5" thickBo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5" thickBo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5" thickBo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5" thickBo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5" thickBo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5" thickBo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5" thickBo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5" thickBo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5" thickBo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5" thickBo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5" thickBo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5" thickBo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5" thickBo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5" thickBo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5" thickBo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5" thickBo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5" thickBo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5" thickBo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5" thickBo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5" thickBo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5" thickBo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5" thickBo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5" thickBo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5" thickBo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5" thickBo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5" thickBo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5" thickBo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5" thickBo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5" thickBo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5" thickBo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5" thickBo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5" thickBo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5" thickBo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5" thickBo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5" thickBo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5" thickBo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5" thickBo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5" thickBo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5" thickBo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5" thickBo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5" thickBo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5" thickBo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5" thickBo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5" thickBo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5" thickBo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5" thickBo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5" thickBo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5" thickBo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5" thickBo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5" thickBo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5" thickBo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5" thickBo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5" thickBo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5" thickBo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5" thickBo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5" thickBo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5" thickBo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5" thickBo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5" thickBo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5" thickBo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5" thickBo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5" thickBo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5" thickBo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5" thickBo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5" thickBo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5" thickBo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5" thickBo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5" thickBo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5" thickBo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5" thickBo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5" thickBo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5" thickBo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5" thickBo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5" thickBo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5" thickBo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5" thickBo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5" thickBo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5" thickBo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5" thickBo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5" thickBo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5" thickBo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5" thickBo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5" thickBo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5" thickBo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5" thickBo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5" thickBo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5" thickBo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5" thickBo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5" thickBo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5" thickBo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5" thickBo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5" thickBo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5" thickBo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5" thickBo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5" thickBo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5" thickBo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5" thickBo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5" thickBo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5" thickBo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5" thickBo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5" thickBo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5" thickBo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5" thickBo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5" thickBo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5" thickBo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5" thickBo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5" thickBo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5" thickBo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5" thickBo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5" thickBo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5" thickBo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5" thickBo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5" thickBo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5" thickBo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5" thickBo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5" thickBo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5" thickBo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5" thickBo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5" thickBo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5" thickBo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5" thickBo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5" thickBo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5" thickBo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5" thickBo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5" thickBo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5" thickBo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5" thickBo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5" thickBo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5" thickBo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5" thickBo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5" thickBo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5" thickBo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5" thickBo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5" thickBo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5" thickBo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5" thickBo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5" thickBo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5" thickBo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5" thickBo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5" thickBo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5" thickBo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5" thickBo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5" thickBo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5" thickBo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5" thickBo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5" thickBo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5" thickBo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5" thickBo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5" thickBo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5" thickBo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5" thickBo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5" thickBo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5" thickBo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5" thickBo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5" thickBo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5" thickBo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5" thickBo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5" thickBo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5" thickBo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5" thickBo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5" thickBo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5" thickBo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5" thickBo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5" thickBo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5" thickBo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5" thickBo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5" thickBo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5" thickBo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5" thickBo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5" thickBo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5" thickBo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5" thickBo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5" thickBo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5" thickBo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5" thickBo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5" thickBo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5" thickBo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5" thickBo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5" thickBo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5" thickBo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5" thickBo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5" thickBo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5" thickBo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5" thickBo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5" thickBo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5" thickBo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5" thickBo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5" thickBo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5" thickBo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5" thickBo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5" thickBo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5" thickBo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5" thickBo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5" thickBo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5" thickBo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5" thickBo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5" thickBo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5" thickBo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5" thickBo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5" thickBo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5" thickBo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5" thickBo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5" thickBo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5" thickBo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5" thickBo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5" thickBo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5" thickBo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5" thickBo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5" thickBo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5" thickBo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5" thickBo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5" thickBo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5" thickBo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5" thickBo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5" thickBo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5" thickBo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5" thickBo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5" thickBo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5" thickBo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5" thickBo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5" thickBo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5" thickBo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5" thickBo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5" thickBo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5" thickBo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5" thickBo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5" thickBo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5" thickBo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5" thickBo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5" thickBo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5" thickBo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5" thickBo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5" thickBo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5" thickBo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5" thickBo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5" thickBo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5" thickBo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5" thickBo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5" thickBo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5" thickBo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5" thickBo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5" thickBo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5" thickBo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5" thickBo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5" thickBo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5" thickBo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5" thickBo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5" thickBo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5" thickBo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5" thickBo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5" thickBo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5" thickBo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5" thickBo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5" thickBo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5" thickBo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5" thickBo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5" thickBo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5" thickBo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5" thickBo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5" thickBo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5" thickBo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5" thickBo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5" thickBo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5" thickBo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5" thickBo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5" thickBo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5" thickBo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5" thickBo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5" thickBo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5" thickBo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5" thickBo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5" thickBo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5" thickBo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5" thickBo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5" thickBo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5" thickBo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5" thickBo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5" thickBo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5" thickBo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5" thickBo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5" thickBo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5" thickBo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5" thickBo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5" thickBo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5" thickBo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5" thickBo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5" thickBo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5" thickBo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5" thickBo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5" thickBo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5" thickBo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5" thickBo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5" thickBo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5" thickBo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5" thickBo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5" thickBo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5" thickBo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5" thickBo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5" thickBo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5" thickBo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5" thickBo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5" thickBo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5" thickBo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5" thickBo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5" thickBo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5" thickBo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5" thickBo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5" thickBo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5" thickBo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5" thickBo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5" thickBo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5" thickBo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5" thickBo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5" thickBo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5" thickBo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5" thickBo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5" thickBo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5" thickBo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5" thickBo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5" thickBo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5" thickBo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5" thickBo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5" thickBo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5" thickBo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5" thickBo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5" thickBo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5" thickBo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5" thickBo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5" thickBo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5" thickBo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5" thickBo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5" thickBo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5" thickBo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5" thickBo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5" thickBo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5" thickBo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5" thickBo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5" thickBo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5" thickBo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5" thickBo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5" thickBo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5" thickBo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5" thickBo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5" thickBo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5" thickBo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5" thickBo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5" thickBo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5" thickBo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5" thickBo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5" thickBo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5" thickBo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5" thickBo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5" thickBo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5" thickBo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5" thickBo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5" thickBo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5" thickBo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5" thickBo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5" thickBo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5" thickBo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5" thickBo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5" thickBo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5" thickBo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5" thickBo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5" thickBo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5" thickBo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5" thickBo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5" thickBo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5" thickBo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5" thickBo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5" thickBo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5" thickBo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5" thickBo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5" thickBo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5" thickBo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5" thickBo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5" thickBo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5" thickBo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5" thickBo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5" thickBo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5" thickBo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5" thickBo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5" thickBo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5" thickBo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5" thickBo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5" thickBo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5" thickBo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5" thickBo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5" thickBo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5" thickBo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5" thickBo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5" thickBo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5" thickBo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5" thickBo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5" thickBo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5" thickBo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5" thickBo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5" thickBo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5" thickBo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5" thickBo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5" thickBo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5" thickBo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5" thickBo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5" thickBo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5" thickBo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5" thickBo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5" thickBo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5" thickBo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5" thickBo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5" thickBo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5" thickBo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5" thickBo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5" thickBo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5" thickBo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5" thickBo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5" thickBo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5" thickBo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5" thickBo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5" thickBo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5" thickBo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5" thickBo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5" thickBo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5" thickBo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5" thickBo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5" thickBo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5" thickBo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5" thickBo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5" thickBo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5" thickBo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5" thickBo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5" thickBo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5" thickBo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5" thickBo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5" thickBo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5" thickBo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5" thickBo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5" thickBo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5" thickBo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5" thickBo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5" thickBo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5" thickBo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5" thickBo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5" thickBo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5" thickBo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5" thickBo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5" thickBo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5" thickBo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5" thickBo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5" thickBo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5" thickBo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5" thickBo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5" thickBo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5" thickBo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5" thickBo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5" thickBo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5" thickBo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5" thickBo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5" thickBo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5" thickBo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5" thickBo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5" thickBo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5" thickBo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5" thickBo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5" thickBo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5" thickBo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5" thickBo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5" thickBo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5" thickBo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dataValidations count="1">
    <dataValidation type="list" allowBlank="1" showErrorMessage="1" sqref="J2:J3" xr:uid="{7B05AE9C-CC60-4869-BD6F-F0B5D170E0BC}">
      <formula1>"Critical ,High,Medium,Low"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CF99E-ECD1-4D62-9F60-E2FE1F0590FD}">
  <dimension ref="A1:L4"/>
  <sheetViews>
    <sheetView zoomScale="218" workbookViewId="0">
      <selection activeCell="I3" sqref="I3"/>
    </sheetView>
  </sheetViews>
  <sheetFormatPr defaultRowHeight="14.25" x14ac:dyDescent="0.2"/>
  <cols>
    <col min="2" max="2" width="20.5" customWidth="1"/>
    <col min="3" max="3" width="17.75" customWidth="1"/>
    <col min="4" max="4" width="28.125" customWidth="1"/>
    <col min="5" max="5" width="23.5" customWidth="1"/>
    <col min="6" max="6" width="14.75" customWidth="1"/>
    <col min="7" max="7" width="11.375" customWidth="1"/>
    <col min="8" max="8" width="11.75" customWidth="1"/>
    <col min="9" max="9" width="34.875" customWidth="1"/>
    <col min="10" max="10" width="15.125" customWidth="1"/>
    <col min="11" max="11" width="17" customWidth="1"/>
    <col min="12" max="12" width="10.375" customWidth="1"/>
  </cols>
  <sheetData>
    <row r="1" spans="1:12" ht="15" thickBot="1" x14ac:dyDescent="0.25">
      <c r="A1" s="24" t="s">
        <v>100</v>
      </c>
      <c r="B1" s="24" t="s">
        <v>101</v>
      </c>
      <c r="C1" s="24" t="s">
        <v>44</v>
      </c>
      <c r="D1" s="24" t="s">
        <v>102</v>
      </c>
      <c r="E1" s="24" t="s">
        <v>103</v>
      </c>
      <c r="F1" s="24" t="s">
        <v>104</v>
      </c>
      <c r="G1" s="24" t="s">
        <v>105</v>
      </c>
      <c r="H1" s="24" t="s">
        <v>106</v>
      </c>
      <c r="I1" s="24" t="s">
        <v>107</v>
      </c>
      <c r="J1" s="24" t="s">
        <v>108</v>
      </c>
      <c r="K1" s="24" t="s">
        <v>109</v>
      </c>
      <c r="L1" s="24" t="s">
        <v>110</v>
      </c>
    </row>
    <row r="2" spans="1:12" ht="39" thickBot="1" x14ac:dyDescent="0.25">
      <c r="A2" s="22" t="s">
        <v>111</v>
      </c>
      <c r="B2" s="22" t="s">
        <v>112</v>
      </c>
      <c r="C2" s="22" t="s">
        <v>113</v>
      </c>
      <c r="D2" s="22" t="s">
        <v>114</v>
      </c>
      <c r="E2" s="22" t="s">
        <v>80</v>
      </c>
      <c r="F2" s="22" t="s">
        <v>115</v>
      </c>
      <c r="G2" s="22" t="s">
        <v>116</v>
      </c>
      <c r="H2" s="22" t="s">
        <v>117</v>
      </c>
      <c r="I2" s="22" t="s">
        <v>118</v>
      </c>
      <c r="J2" s="22" t="s">
        <v>119</v>
      </c>
      <c r="K2" s="22" t="s">
        <v>120</v>
      </c>
      <c r="L2" s="23" t="s">
        <v>121</v>
      </c>
    </row>
    <row r="3" spans="1:12" ht="51.75" thickBot="1" x14ac:dyDescent="0.25">
      <c r="A3" s="22" t="s">
        <v>122</v>
      </c>
      <c r="B3" s="22" t="s">
        <v>123</v>
      </c>
      <c r="C3" s="22" t="s">
        <v>124</v>
      </c>
      <c r="D3" s="22" t="s">
        <v>125</v>
      </c>
      <c r="E3" s="22" t="s">
        <v>70</v>
      </c>
      <c r="F3" s="22" t="s">
        <v>115</v>
      </c>
      <c r="G3" s="22" t="s">
        <v>126</v>
      </c>
      <c r="H3" s="22" t="s">
        <v>127</v>
      </c>
      <c r="I3" s="22" t="s">
        <v>128</v>
      </c>
      <c r="J3" s="22" t="s">
        <v>129</v>
      </c>
      <c r="K3" s="23" t="s">
        <v>130</v>
      </c>
      <c r="L3" s="22"/>
    </row>
    <row r="4" spans="1:12" ht="15" thickBot="1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7</vt:i4>
      </vt:variant>
    </vt:vector>
  </HeadingPairs>
  <TitlesOfParts>
    <vt:vector size="7" baseType="lpstr">
      <vt:lpstr>Plan&amp;control</vt:lpstr>
      <vt:lpstr>Cover</vt:lpstr>
      <vt:lpstr>Checklist</vt:lpstr>
      <vt:lpstr>Scenario</vt:lpstr>
      <vt:lpstr>Testcases 1 - Đăng nhập</vt:lpstr>
      <vt:lpstr>Testcases 2 - đăng kí </vt:lpstr>
      <vt:lpstr>Bug 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Cam-Tu Tran</dc:creator>
  <cp:lastModifiedBy>Đặng Quốc Hưng</cp:lastModifiedBy>
  <dcterms:created xsi:type="dcterms:W3CDTF">2025-09-25T11:15:28Z</dcterms:created>
  <dcterms:modified xsi:type="dcterms:W3CDTF">2025-09-26T07:45:24Z</dcterms:modified>
</cp:coreProperties>
</file>