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" i="1" l="1"/>
  <c r="D18" i="1" s="1"/>
  <c r="E9" i="1" l="1"/>
  <c r="D10" i="1"/>
  <c r="D19" i="1"/>
  <c r="D20" i="1"/>
  <c r="E10" i="1"/>
  <c r="D21" i="1"/>
  <c r="D5" i="1"/>
  <c r="D11" i="1"/>
  <c r="D22" i="1"/>
  <c r="E5" i="1"/>
  <c r="E11" i="1"/>
  <c r="E16" i="1"/>
  <c r="D6" i="1"/>
  <c r="E12" i="1"/>
  <c r="E17" i="1"/>
  <c r="E6" i="1"/>
  <c r="D12" i="1"/>
  <c r="E18" i="1"/>
  <c r="D7" i="1"/>
  <c r="D15" i="1"/>
  <c r="E19" i="1"/>
  <c r="E7" i="1"/>
  <c r="E15" i="1"/>
  <c r="E20" i="1"/>
  <c r="D8" i="1"/>
  <c r="D16" i="1"/>
  <c r="E21" i="1"/>
  <c r="E8" i="1"/>
  <c r="D17" i="1"/>
  <c r="E22" i="1"/>
  <c r="D9" i="1"/>
</calcChain>
</file>

<file path=xl/sharedStrings.xml><?xml version="1.0" encoding="utf-8"?>
<sst xmlns="http://schemas.openxmlformats.org/spreadsheetml/2006/main" count="14" uniqueCount="9">
  <si>
    <t>Center Origin</t>
  </si>
  <si>
    <t>Run #</t>
  </si>
  <si>
    <t>Laps Completed</t>
  </si>
  <si>
    <t>Pn Error [mm]</t>
  </si>
  <si>
    <t>Pe Error [mm]</t>
  </si>
  <si>
    <t>Psi Error [deg]</t>
  </si>
  <si>
    <t>Errors calculated after vehicle returns to where it thinks the origin is</t>
  </si>
  <si>
    <t>IN2MM</t>
  </si>
  <si>
    <t>Offset Origin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</si>
</sst>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0" fillId="0" borderId="17" xfId="0" applyBorder="1" applyAlignment="1">
      <alignment vertical="center"/>
    </xf>
    <xf numFmtId="0" fontId="1" fillId="0" borderId="18" xfId="0" applyFont="1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4"/>
  <sheetViews>
    <sheetView tabSelected="1" workbookViewId="0">
      <selection activeCell="H10" sqref="H10"/>
    </sheetView>
  </sheetViews>
  <sheetFormatPr defaultRowHeight="15" x14ac:dyDescent="0.25"/>
  <cols>
    <col min="2" max="6" width="11.7109375" customWidth="1"/>
  </cols>
  <sheetData>
    <row r="1" spans="2:10" s="1" customFormat="1" x14ac:dyDescent="0.25">
      <c r="I1" s="1" t="s">
        <v>7</v>
      </c>
      <c r="J1" s="1">
        <f>25.4</f>
        <v>25.4</v>
      </c>
    </row>
    <row r="2" spans="2:10" s="1" customFormat="1" x14ac:dyDescent="0.25"/>
    <row r="3" spans="2:10" s="1" customFormat="1" ht="15.75" thickBot="1" x14ac:dyDescent="0.3">
      <c r="B3" s="14" t="s">
        <v>0</v>
      </c>
      <c r="C3" s="15"/>
      <c r="D3" s="15"/>
      <c r="E3" s="15"/>
      <c r="F3" s="15"/>
    </row>
    <row r="4" spans="2:10" s="1" customFormat="1" ht="33.75" customHeight="1" thickBot="1" x14ac:dyDescent="0.3">
      <c r="B4" s="18" t="s">
        <v>2</v>
      </c>
      <c r="C4" s="19" t="s">
        <v>1</v>
      </c>
      <c r="D4" s="20" t="s">
        <v>3</v>
      </c>
      <c r="E4" s="21" t="s">
        <v>4</v>
      </c>
      <c r="F4" s="19" t="s">
        <v>5</v>
      </c>
    </row>
    <row r="5" spans="2:10" s="1" customFormat="1" x14ac:dyDescent="0.25">
      <c r="B5" s="8">
        <v>1</v>
      </c>
      <c r="C5" s="10">
        <v>1</v>
      </c>
      <c r="D5" s="11">
        <f>1.5*$J$1</f>
        <v>38.099999999999994</v>
      </c>
      <c r="E5" s="9">
        <f>-4*$J$1</f>
        <v>-101.6</v>
      </c>
      <c r="F5" s="10">
        <v>-2.2000000000000002</v>
      </c>
    </row>
    <row r="6" spans="2:10" s="1" customFormat="1" x14ac:dyDescent="0.25">
      <c r="B6" s="3">
        <v>1</v>
      </c>
      <c r="C6" s="4">
        <v>2</v>
      </c>
      <c r="D6" s="12">
        <f>-1*$J$1</f>
        <v>-25.4</v>
      </c>
      <c r="E6" s="2">
        <f>0*$J$1</f>
        <v>0</v>
      </c>
      <c r="F6" s="4">
        <v>-4.53</v>
      </c>
    </row>
    <row r="7" spans="2:10" s="1" customFormat="1" x14ac:dyDescent="0.25">
      <c r="B7" s="3">
        <v>2</v>
      </c>
      <c r="C7" s="4">
        <v>1</v>
      </c>
      <c r="D7" s="12">
        <f>-2*$J$1</f>
        <v>-50.8</v>
      </c>
      <c r="E7" s="2">
        <f>-1.5*$J$1</f>
        <v>-38.099999999999994</v>
      </c>
      <c r="F7" s="4">
        <v>-4.5599999999999996</v>
      </c>
    </row>
    <row r="8" spans="2:10" s="1" customFormat="1" x14ac:dyDescent="0.25">
      <c r="B8" s="3">
        <v>2</v>
      </c>
      <c r="C8" s="4">
        <v>2</v>
      </c>
      <c r="D8" s="12">
        <f>1.5*$J$1</f>
        <v>38.099999999999994</v>
      </c>
      <c r="E8" s="2">
        <f>3.5*$J$1</f>
        <v>88.899999999999991</v>
      </c>
      <c r="F8" s="4">
        <v>-6.47</v>
      </c>
    </row>
    <row r="9" spans="2:10" s="1" customFormat="1" x14ac:dyDescent="0.25">
      <c r="B9" s="3">
        <v>3</v>
      </c>
      <c r="C9" s="4">
        <v>1</v>
      </c>
      <c r="D9" s="12">
        <f>2*$J$1</f>
        <v>50.8</v>
      </c>
      <c r="E9" s="2">
        <f>-0.5*$J$1</f>
        <v>-12.7</v>
      </c>
      <c r="F9" s="4">
        <v>-8.83</v>
      </c>
    </row>
    <row r="10" spans="2:10" s="1" customFormat="1" x14ac:dyDescent="0.25">
      <c r="B10" s="3">
        <v>3</v>
      </c>
      <c r="C10" s="4">
        <v>2</v>
      </c>
      <c r="D10" s="12">
        <f>-3.5*$J$1</f>
        <v>-88.899999999999991</v>
      </c>
      <c r="E10" s="2">
        <f>1.5*$J$1</f>
        <v>38.099999999999994</v>
      </c>
      <c r="F10" s="4">
        <v>-9.32</v>
      </c>
    </row>
    <row r="11" spans="2:10" s="1" customFormat="1" x14ac:dyDescent="0.25">
      <c r="B11" s="3">
        <v>5</v>
      </c>
      <c r="C11" s="4">
        <v>1</v>
      </c>
      <c r="D11" s="12">
        <f>-2*$J$1</f>
        <v>-50.8</v>
      </c>
      <c r="E11" s="2">
        <f>0.5*$J$1</f>
        <v>12.7</v>
      </c>
      <c r="F11" s="4">
        <v>-6.68</v>
      </c>
    </row>
    <row r="12" spans="2:10" s="1" customFormat="1" ht="15.75" thickBot="1" x14ac:dyDescent="0.3">
      <c r="B12" s="5">
        <v>5</v>
      </c>
      <c r="C12" s="7">
        <v>2</v>
      </c>
      <c r="D12" s="13">
        <f>-1*$J$1</f>
        <v>-25.4</v>
      </c>
      <c r="E12" s="6">
        <f>-0.5*$J$1</f>
        <v>-12.7</v>
      </c>
      <c r="F12" s="7">
        <v>-16.690000000000001</v>
      </c>
    </row>
    <row r="13" spans="2:10" s="1" customFormat="1" ht="15.75" thickBot="1" x14ac:dyDescent="0.3">
      <c r="B13" s="16" t="s">
        <v>8</v>
      </c>
      <c r="C13" s="17"/>
      <c r="D13" s="17"/>
      <c r="E13" s="17"/>
      <c r="F13" s="17"/>
    </row>
    <row r="14" spans="2:10" s="1" customFormat="1" ht="32.25" customHeight="1" thickBot="1" x14ac:dyDescent="0.3">
      <c r="B14" s="18" t="s">
        <v>2</v>
      </c>
      <c r="C14" s="19" t="s">
        <v>1</v>
      </c>
      <c r="D14" s="20" t="s">
        <v>3</v>
      </c>
      <c r="E14" s="21" t="s">
        <v>4</v>
      </c>
      <c r="F14" s="19" t="s">
        <v>5</v>
      </c>
    </row>
    <row r="15" spans="2:10" s="1" customFormat="1" x14ac:dyDescent="0.25">
      <c r="B15" s="8">
        <v>1</v>
      </c>
      <c r="C15" s="10">
        <v>1</v>
      </c>
      <c r="D15" s="11">
        <f>-2.5*$J$1</f>
        <v>-63.5</v>
      </c>
      <c r="E15" s="9">
        <f>0.5*$J$1</f>
        <v>12.7</v>
      </c>
      <c r="F15" s="10">
        <v>-1.99</v>
      </c>
    </row>
    <row r="16" spans="2:10" s="1" customFormat="1" x14ac:dyDescent="0.25">
      <c r="B16" s="3">
        <v>1</v>
      </c>
      <c r="C16" s="4">
        <v>2</v>
      </c>
      <c r="D16" s="12">
        <f>-0.5*$J$1</f>
        <v>-12.7</v>
      </c>
      <c r="E16" s="2">
        <f>1.5*$J$1</f>
        <v>38.099999999999994</v>
      </c>
      <c r="F16" s="4">
        <v>-1.34</v>
      </c>
    </row>
    <row r="17" spans="2:6" s="1" customFormat="1" x14ac:dyDescent="0.25">
      <c r="B17" s="3">
        <v>2</v>
      </c>
      <c r="C17" s="4">
        <v>1</v>
      </c>
      <c r="D17" s="12">
        <f>-5.5*$J$1</f>
        <v>-139.69999999999999</v>
      </c>
      <c r="E17" s="2">
        <f>6.5*$J$1</f>
        <v>165.1</v>
      </c>
      <c r="F17" s="4">
        <v>-3.71</v>
      </c>
    </row>
    <row r="18" spans="2:6" s="1" customFormat="1" x14ac:dyDescent="0.25">
      <c r="B18" s="3">
        <v>2</v>
      </c>
      <c r="C18" s="4">
        <v>2</v>
      </c>
      <c r="D18" s="12">
        <f>-8.5*$J$1</f>
        <v>-215.89999999999998</v>
      </c>
      <c r="E18" s="2">
        <f>8*$J$1</f>
        <v>203.2</v>
      </c>
      <c r="F18" s="4">
        <v>-5.45</v>
      </c>
    </row>
    <row r="19" spans="2:6" s="1" customFormat="1" x14ac:dyDescent="0.25">
      <c r="B19" s="3">
        <v>3</v>
      </c>
      <c r="C19" s="4">
        <v>1</v>
      </c>
      <c r="D19" s="12">
        <f>-10.5*$J$1</f>
        <v>-266.7</v>
      </c>
      <c r="E19" s="2">
        <f>15.5*$J$1</f>
        <v>393.7</v>
      </c>
      <c r="F19" s="4">
        <v>-6.65</v>
      </c>
    </row>
    <row r="20" spans="2:6" s="1" customFormat="1" x14ac:dyDescent="0.25">
      <c r="B20" s="3">
        <v>3</v>
      </c>
      <c r="C20" s="4">
        <v>2</v>
      </c>
      <c r="D20" s="12">
        <f>-18*$J$1</f>
        <v>-457.2</v>
      </c>
      <c r="E20" s="2">
        <f>18.5*$J$1</f>
        <v>469.9</v>
      </c>
      <c r="F20" s="4">
        <v>-11.84</v>
      </c>
    </row>
    <row r="21" spans="2:6" s="1" customFormat="1" x14ac:dyDescent="0.25">
      <c r="B21" s="3">
        <v>5</v>
      </c>
      <c r="C21" s="4">
        <v>1</v>
      </c>
      <c r="D21" s="12">
        <f>-33*$J$1</f>
        <v>-838.19999999999993</v>
      </c>
      <c r="E21" s="2">
        <f>21*$J$1</f>
        <v>533.4</v>
      </c>
      <c r="F21" s="4">
        <v>-14.01</v>
      </c>
    </row>
    <row r="22" spans="2:6" s="1" customFormat="1" ht="15.75" thickBot="1" x14ac:dyDescent="0.3">
      <c r="B22" s="5">
        <v>5</v>
      </c>
      <c r="C22" s="7">
        <v>2</v>
      </c>
      <c r="D22" s="13">
        <f>-34*$J$1</f>
        <v>-863.59999999999991</v>
      </c>
      <c r="E22" s="6">
        <f>26.5*$J$1</f>
        <v>673.09999999999991</v>
      </c>
      <c r="F22" s="7">
        <v>-14.49</v>
      </c>
    </row>
    <row r="23" spans="2:6" s="1" customFormat="1" x14ac:dyDescent="0.25"/>
    <row r="24" spans="2:6" x14ac:dyDescent="0.25">
      <c r="B24" t="s">
        <v>6</v>
      </c>
    </row>
  </sheetData>
  <mergeCells count="2">
    <mergeCell ref="B3:F3"/>
    <mergeCell ref="B13:F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2014-11-06T22:35:37Z</dcterms:modified>
</cp:coreProperties>
</file>