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ocuments\Bachelorarbeit\"/>
    </mc:Choice>
  </mc:AlternateContent>
  <xr:revisionPtr revIDLastSave="0" documentId="13_ncr:1_{FA4BD9E8-E9A0-451F-8536-6B84750CFA1E}" xr6:coauthVersionLast="47" xr6:coauthVersionMax="47" xr10:uidLastSave="{00000000-0000-0000-0000-000000000000}"/>
  <bookViews>
    <workbookView xWindow="-110" yWindow="-110" windowWidth="19420" windowHeight="10420" xr2:uid="{A6A4CB6C-1A6F-462C-8988-64F3FCBE23A6}"/>
  </bookViews>
  <sheets>
    <sheet name="Data" sheetId="1" r:id="rId1"/>
    <sheet name="CalculationSheet" sheetId="2" r:id="rId2"/>
    <sheet name="Boxplots" sheetId="3" r:id="rId3"/>
  </sheets>
  <definedNames>
    <definedName name="_xlchart.v1.0" hidden="1">Boxplots!$B$1</definedName>
    <definedName name="_xlchart.v1.1" hidden="1">Boxplots!$B$2:$B$9</definedName>
    <definedName name="_xlchart.v1.2" hidden="1">Boxplots!$C$1</definedName>
    <definedName name="_xlchart.v1.3" hidden="1">Boxplots!$C$2:$C$9</definedName>
    <definedName name="_xlchart.v1.4" hidden="1">Boxplots!$D$1</definedName>
    <definedName name="_xlchart.v1.5" hidden="1">Boxplots!$D$2:$D$9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D18" i="3"/>
  <c r="B18" i="3"/>
  <c r="C17" i="3"/>
  <c r="D17" i="3"/>
  <c r="B17" i="3"/>
  <c r="D15" i="3"/>
  <c r="D14" i="3"/>
  <c r="D13" i="3"/>
  <c r="D12" i="3"/>
  <c r="D11" i="3"/>
  <c r="C15" i="3"/>
  <c r="C14" i="3"/>
  <c r="C13" i="3"/>
  <c r="C12" i="3"/>
  <c r="C11" i="3"/>
  <c r="B15" i="3"/>
  <c r="B14" i="3"/>
  <c r="B13" i="3"/>
  <c r="B12" i="3"/>
  <c r="B11" i="3"/>
  <c r="I14" i="2"/>
  <c r="M14" i="2" s="1"/>
  <c r="M13" i="2"/>
  <c r="R13" i="2"/>
  <c r="R14" i="2"/>
  <c r="N14" i="2"/>
  <c r="H2" i="2"/>
  <c r="H3" i="2"/>
  <c r="D2" i="2"/>
  <c r="P2" i="2"/>
  <c r="D6" i="2"/>
  <c r="N13" i="2"/>
  <c r="N5" i="2"/>
  <c r="N6" i="2"/>
  <c r="N7" i="2"/>
  <c r="N8" i="2"/>
  <c r="N9" i="2"/>
  <c r="N10" i="2"/>
  <c r="N11" i="2"/>
  <c r="D12" i="2"/>
  <c r="P3" i="2"/>
  <c r="P4" i="2"/>
  <c r="P5" i="2"/>
  <c r="R5" i="2" s="1"/>
  <c r="P6" i="2"/>
  <c r="P7" i="2"/>
  <c r="P8" i="2"/>
  <c r="P9" i="2"/>
  <c r="P10" i="2"/>
  <c r="P11" i="2"/>
  <c r="P12" i="2"/>
  <c r="P13" i="2"/>
  <c r="P14" i="2"/>
  <c r="N12" i="2"/>
  <c r="I4" i="2"/>
  <c r="I5" i="2"/>
  <c r="I6" i="2"/>
  <c r="I7" i="2"/>
  <c r="I8" i="2"/>
  <c r="I9" i="2"/>
  <c r="I10" i="2"/>
  <c r="I11" i="2"/>
  <c r="I12" i="2"/>
  <c r="I13" i="2"/>
  <c r="H5" i="2"/>
  <c r="D4" i="2"/>
  <c r="D5" i="2"/>
  <c r="D7" i="2"/>
  <c r="D8" i="2"/>
  <c r="D9" i="2"/>
  <c r="D10" i="2"/>
  <c r="D11" i="2"/>
  <c r="D13" i="2"/>
  <c r="D14" i="2"/>
  <c r="D3" i="2"/>
  <c r="I3" i="2"/>
  <c r="K4" i="2"/>
  <c r="K5" i="2"/>
  <c r="K6" i="2"/>
  <c r="K7" i="2"/>
  <c r="K8" i="2"/>
  <c r="K9" i="2"/>
  <c r="K10" i="2"/>
  <c r="K11" i="2"/>
  <c r="K12" i="2"/>
  <c r="K13" i="2"/>
  <c r="K14" i="2"/>
  <c r="K3" i="2"/>
  <c r="F3" i="2"/>
  <c r="F4" i="2"/>
  <c r="F5" i="2"/>
  <c r="F6" i="2"/>
  <c r="F7" i="2"/>
  <c r="F8" i="2"/>
  <c r="F9" i="2"/>
  <c r="F10" i="2"/>
  <c r="F11" i="2"/>
  <c r="F12" i="2"/>
  <c r="F13" i="2"/>
  <c r="F14" i="2"/>
  <c r="F2" i="2"/>
  <c r="M8" i="2" l="1"/>
  <c r="M5" i="2"/>
  <c r="M4" i="2"/>
  <c r="H4" i="2"/>
  <c r="M6" i="2"/>
  <c r="H6" i="2"/>
  <c r="R6" i="2"/>
  <c r="M7" i="2"/>
  <c r="H7" i="2"/>
  <c r="H8" i="2"/>
  <c r="R9" i="2"/>
  <c r="M9" i="2"/>
  <c r="H9" i="2"/>
  <c r="R10" i="2"/>
  <c r="M10" i="2"/>
  <c r="H10" i="2"/>
  <c r="M11" i="2"/>
  <c r="H11" i="2"/>
  <c r="M12" i="2"/>
  <c r="R12" i="2"/>
  <c r="H13" i="2"/>
  <c r="R11" i="2"/>
  <c r="R8" i="2"/>
  <c r="R7" i="2"/>
  <c r="H14" i="2"/>
  <c r="M3" i="2"/>
  <c r="H12" i="2"/>
</calcChain>
</file>

<file path=xl/sharedStrings.xml><?xml version="1.0" encoding="utf-8"?>
<sst xmlns="http://schemas.openxmlformats.org/spreadsheetml/2006/main" count="91" uniqueCount="65">
  <si>
    <t>Alpha Asymmetry Index</t>
  </si>
  <si>
    <t>Participant</t>
  </si>
  <si>
    <t>Website</t>
  </si>
  <si>
    <t>Virtual Reality</t>
  </si>
  <si>
    <t>Tangible Virtual Reality</t>
  </si>
  <si>
    <t>Startpoint</t>
  </si>
  <si>
    <t>Website - Start</t>
  </si>
  <si>
    <t>Website - Ende</t>
  </si>
  <si>
    <t>VR - Start</t>
  </si>
  <si>
    <t>VR- Ende</t>
  </si>
  <si>
    <t>TVR - Start</t>
  </si>
  <si>
    <t>TVR - Ende</t>
  </si>
  <si>
    <t>Länge</t>
  </si>
  <si>
    <t>order</t>
  </si>
  <si>
    <t>W T V</t>
  </si>
  <si>
    <t>W V T</t>
  </si>
  <si>
    <t>V W T</t>
  </si>
  <si>
    <t>V T W</t>
  </si>
  <si>
    <t>T V W</t>
  </si>
  <si>
    <t>T W V</t>
  </si>
  <si>
    <t>0.113018789581007</t>
  </si>
  <si>
    <t>0.2595133320526232</t>
  </si>
  <si>
    <t>sec. till begin</t>
  </si>
  <si>
    <t>sec. till end</t>
  </si>
  <si>
    <t>0.22540004286999793</t>
  </si>
  <si>
    <t>0.321098575890105</t>
  </si>
  <si>
    <t>0.31486646064662505</t>
  </si>
  <si>
    <t>0.1391746061592192</t>
  </si>
  <si>
    <t>0.2043205221785915</t>
  </si>
  <si>
    <t>0.13074811216385687</t>
  </si>
  <si>
    <t>0.19700635886873213</t>
  </si>
  <si>
    <t>0.19861865991928918</t>
  </si>
  <si>
    <t>0.19619830429384996</t>
  </si>
  <si>
    <t>0.28003106466023414</t>
  </si>
  <si>
    <t>0.18195277864367343</t>
  </si>
  <si>
    <t>0.1667543203847487</t>
  </si>
  <si>
    <t>0.14043761864831478</t>
  </si>
  <si>
    <t>0.1727893665293461</t>
  </si>
  <si>
    <t>0.09177972980855297</t>
  </si>
  <si>
    <t>0.2893570914124723</t>
  </si>
  <si>
    <t>0.3272980971830107</t>
  </si>
  <si>
    <t>0.4027319281675843</t>
  </si>
  <si>
    <t>0.2085187209190483</t>
  </si>
  <si>
    <t>0.14747175137406657</t>
  </si>
  <si>
    <t>0.19803526832452983</t>
  </si>
  <si>
    <t>0.25186469610287054</t>
  </si>
  <si>
    <t>0.09717745415081623</t>
  </si>
  <si>
    <t>0.17901312349550197</t>
  </si>
  <si>
    <t>Calculated effective sampling rate 791.1069 Hz is different from specified rate 1000.0000 Hz.</t>
  </si>
  <si>
    <t>Stream 2/ 4: Calculated effective sampling rate 0.0000 Hz is different from specified rate 1000.0000 Hz.</t>
  </si>
  <si>
    <t>0.43857690707336855</t>
  </si>
  <si>
    <t>0.24793713336419707</t>
  </si>
  <si>
    <t>Website lässt sich nicht plotten und es ist auch nicht möglichen den Index auszurechnen</t>
  </si>
  <si>
    <t>keine EEG-Daten erkennbar</t>
  </si>
  <si>
    <t>Calculated effective sampling rate 623.9349 Hz is different from specified rate 1000.0000 Hz.</t>
  </si>
  <si>
    <t>-</t>
  </si>
  <si>
    <t>0.14349505557698228</t>
  </si>
  <si>
    <t>0.13171720125768294</t>
  </si>
  <si>
    <t>Minimum</t>
  </si>
  <si>
    <t>Q1</t>
  </si>
  <si>
    <t>Median</t>
  </si>
  <si>
    <t>Q3</t>
  </si>
  <si>
    <t>Maximum</t>
  </si>
  <si>
    <t>Mean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</si>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</sst>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sz val="10"/>
      <color theme="1"/>
      <name val="Var(--jp-code-font-family)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5" borderId="3" xfId="0" applyFill="1" applyBorder="1"/>
    <xf numFmtId="0" fontId="0" fillId="0" borderId="3" xfId="0" applyBorder="1" applyAlignment="1">
      <alignment horizontal="center"/>
    </xf>
    <xf numFmtId="0" fontId="0" fillId="6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7" borderId="3" xfId="0" applyFill="1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3" borderId="0" xfId="0" applyFill="1" applyBorder="1"/>
    <xf numFmtId="0" fontId="0" fillId="8" borderId="3" xfId="0" applyFill="1" applyBorder="1" applyAlignment="1">
      <alignment horizontal="center"/>
    </xf>
    <xf numFmtId="0" fontId="0" fillId="8" borderId="0" xfId="0" applyFill="1"/>
    <xf numFmtId="0" fontId="0" fillId="2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0" xfId="0" applyFill="1"/>
    <xf numFmtId="0" fontId="0" fillId="10" borderId="3" xfId="0" applyFill="1" applyBorder="1" applyAlignment="1">
      <alignment horizontal="center"/>
    </xf>
    <xf numFmtId="0" fontId="0" fillId="10" borderId="0" xfId="0" applyFill="1"/>
    <xf numFmtId="0" fontId="0" fillId="11" borderId="3" xfId="0" applyFill="1" applyBorder="1" applyAlignment="1">
      <alignment horizontal="center"/>
    </xf>
    <xf numFmtId="0" fontId="0" fillId="11" borderId="0" xfId="0" applyFill="1"/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64" fontId="3" fillId="0" borderId="0" xfId="0" applyNumberFormat="1" applyFont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plotArea>
      <cx:plotAreaRegion>
        <cx:series layoutId="boxWhisker" uniqueId="{67E5012D-93E2-451C-A8F9-128CABDA7EDC}">
          <cx:tx>
            <cx:txData>
              <cx:f>_xlchart.v1.0</cx:f>
              <cx:v>Website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  <cx:series layoutId="boxWhisker" uniqueId="{CFB82B54-218F-41CB-93EB-D6F6A36B8E8D}">
          <cx:tx>
            <cx:txData>
              <cx:f>_xlchart.v1.2</cx:f>
              <cx:v>Virtual Reality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  <cx:series layoutId="boxWhisker" uniqueId="{A69AEA48-DB4B-4736-B9DB-B34DFDC0A202}">
          <cx:tx>
            <cx:txData>
              <cx:f>_xlchart.v1.4</cx:f>
              <cx:v>Tangible Virtual Reality</cx:v>
            </cx:txData>
          </cx:tx>
          <cx:dataId val="2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ax="0.40000000000000002"/>
        <cx:majorGridlines/>
        <cx:tickLabels/>
        <cx:numFmt formatCode="0,000" sourceLinked="0"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</xdr:row>
      <xdr:rowOff>161925</xdr:rowOff>
    </xdr:from>
    <xdr:to>
      <xdr:col>10</xdr:col>
      <xdr:colOff>161925</xdr:colOff>
      <xdr:row>16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5FEF74E4-0829-417A-BDAF-0C01DB64BD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5125" y="346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AT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5729-EFF4-43AA-B7DF-869B6E4D1B31}">
  <dimension ref="A1:D15"/>
  <sheetViews>
    <sheetView tabSelected="1" workbookViewId="0">
      <selection activeCell="A2" sqref="A2:D15"/>
    </sheetView>
  </sheetViews>
  <sheetFormatPr baseColWidth="10" defaultRowHeight="14.5"/>
  <cols>
    <col min="2" max="2" width="20.81640625" bestFit="1" customWidth="1"/>
    <col min="3" max="3" width="19.453125" bestFit="1" customWidth="1"/>
    <col min="4" max="4" width="21.1796875" customWidth="1"/>
  </cols>
  <sheetData>
    <row r="1" spans="1:4" ht="15" thickBot="1">
      <c r="B1" s="5" t="s">
        <v>0</v>
      </c>
      <c r="C1" s="6"/>
      <c r="D1" s="6"/>
    </row>
    <row r="2" spans="1:4">
      <c r="A2" s="7" t="s">
        <v>1</v>
      </c>
      <c r="B2" s="2" t="s">
        <v>2</v>
      </c>
      <c r="C2" s="3" t="s">
        <v>3</v>
      </c>
      <c r="D2" s="4" t="s">
        <v>4</v>
      </c>
    </row>
    <row r="3" spans="1:4">
      <c r="A3" s="8">
        <v>1</v>
      </c>
      <c r="B3" s="20" t="s">
        <v>21</v>
      </c>
      <c r="C3" s="1"/>
      <c r="D3" s="1"/>
    </row>
    <row r="4" spans="1:4">
      <c r="A4" s="8">
        <v>2</v>
      </c>
      <c r="B4" s="20" t="s">
        <v>20</v>
      </c>
      <c r="C4" s="20" t="s">
        <v>57</v>
      </c>
      <c r="D4" s="1"/>
    </row>
    <row r="5" spans="1:4">
      <c r="A5" s="8">
        <v>3</v>
      </c>
      <c r="B5" s="1"/>
      <c r="C5" s="20" t="s">
        <v>56</v>
      </c>
      <c r="D5" s="1"/>
    </row>
    <row r="6" spans="1:4">
      <c r="A6" s="8">
        <v>4</v>
      </c>
      <c r="B6" s="1"/>
      <c r="C6" s="1"/>
      <c r="D6" s="1"/>
    </row>
    <row r="7" spans="1:4">
      <c r="A7" s="8">
        <v>5</v>
      </c>
      <c r="B7" s="1"/>
      <c r="C7" s="20" t="s">
        <v>50</v>
      </c>
      <c r="D7" s="20" t="s">
        <v>51</v>
      </c>
    </row>
    <row r="8" spans="1:4">
      <c r="A8" s="8">
        <v>6</v>
      </c>
      <c r="B8" s="20" t="s">
        <v>45</v>
      </c>
      <c r="C8" s="20" t="s">
        <v>46</v>
      </c>
      <c r="D8" s="20" t="s">
        <v>47</v>
      </c>
    </row>
    <row r="9" spans="1:4">
      <c r="A9" s="8">
        <v>7</v>
      </c>
      <c r="B9" s="20" t="s">
        <v>42</v>
      </c>
      <c r="C9" s="20" t="s">
        <v>43</v>
      </c>
      <c r="D9" s="20" t="s">
        <v>44</v>
      </c>
    </row>
    <row r="10" spans="1:4">
      <c r="A10" s="8">
        <v>8</v>
      </c>
      <c r="B10" s="20" t="s">
        <v>39</v>
      </c>
      <c r="C10" s="20" t="s">
        <v>40</v>
      </c>
      <c r="D10" s="20" t="s">
        <v>41</v>
      </c>
    </row>
    <row r="11" spans="1:4">
      <c r="A11" s="8">
        <v>9</v>
      </c>
      <c r="B11" s="20" t="s">
        <v>36</v>
      </c>
      <c r="C11" s="20" t="s">
        <v>37</v>
      </c>
      <c r="D11" s="20" t="s">
        <v>38</v>
      </c>
    </row>
    <row r="12" spans="1:4">
      <c r="A12" s="8">
        <v>10</v>
      </c>
      <c r="B12" s="20" t="s">
        <v>33</v>
      </c>
      <c r="C12" s="20" t="s">
        <v>34</v>
      </c>
      <c r="D12" s="20" t="s">
        <v>35</v>
      </c>
    </row>
    <row r="13" spans="1:4">
      <c r="A13" s="8">
        <v>11</v>
      </c>
      <c r="B13" s="20" t="s">
        <v>24</v>
      </c>
      <c r="C13" s="20" t="s">
        <v>25</v>
      </c>
      <c r="D13" s="20" t="s">
        <v>26</v>
      </c>
    </row>
    <row r="14" spans="1:4">
      <c r="A14" s="8">
        <v>12</v>
      </c>
      <c r="B14" s="20" t="s">
        <v>30</v>
      </c>
      <c r="C14" s="20" t="s">
        <v>31</v>
      </c>
      <c r="D14" s="20" t="s">
        <v>32</v>
      </c>
    </row>
    <row r="15" spans="1:4">
      <c r="A15" s="37">
        <v>13</v>
      </c>
      <c r="B15" s="38" t="s">
        <v>27</v>
      </c>
      <c r="C15" s="38" t="s">
        <v>29</v>
      </c>
      <c r="D15" s="38" t="s">
        <v>28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DB37C-0A36-4CC1-8955-01218383146A}">
  <dimension ref="A1:R22"/>
  <sheetViews>
    <sheetView workbookViewId="0">
      <selection activeCell="L10" sqref="L10"/>
    </sheetView>
  </sheetViews>
  <sheetFormatPr baseColWidth="10" defaultRowHeight="14.5"/>
  <cols>
    <col min="3" max="3" width="8.36328125" customWidth="1"/>
    <col min="4" max="4" width="11.453125" bestFit="1" customWidth="1"/>
    <col min="5" max="5" width="13.08984375" bestFit="1" customWidth="1"/>
    <col min="6" max="6" width="5.6328125" bestFit="1" customWidth="1"/>
    <col min="7" max="9" width="13.81640625" customWidth="1"/>
    <col min="10" max="10" width="11.1796875" customWidth="1"/>
    <col min="11" max="11" width="5.6328125" bestFit="1" customWidth="1"/>
    <col min="14" max="14" width="11.453125" bestFit="1" customWidth="1"/>
    <col min="16" max="16" width="5.6328125" bestFit="1" customWidth="1"/>
  </cols>
  <sheetData>
    <row r="1" spans="1:18">
      <c r="A1" s="16" t="s">
        <v>1</v>
      </c>
      <c r="B1" s="8" t="s">
        <v>5</v>
      </c>
      <c r="C1" s="18" t="s">
        <v>13</v>
      </c>
      <c r="D1" s="26" t="s">
        <v>22</v>
      </c>
      <c r="E1" s="10" t="s">
        <v>6</v>
      </c>
      <c r="F1" s="9" t="s">
        <v>12</v>
      </c>
      <c r="G1" s="13" t="s">
        <v>7</v>
      </c>
      <c r="H1" s="13" t="s">
        <v>23</v>
      </c>
      <c r="I1" s="23" t="s">
        <v>22</v>
      </c>
      <c r="J1" s="11" t="s">
        <v>8</v>
      </c>
      <c r="K1" s="9" t="s">
        <v>12</v>
      </c>
      <c r="L1" s="23" t="s">
        <v>9</v>
      </c>
      <c r="M1" s="14" t="s">
        <v>23</v>
      </c>
      <c r="N1" s="29" t="s">
        <v>22</v>
      </c>
      <c r="O1" s="12" t="s">
        <v>10</v>
      </c>
      <c r="P1" s="9" t="s">
        <v>12</v>
      </c>
      <c r="Q1" s="29" t="s">
        <v>11</v>
      </c>
      <c r="R1" s="15" t="s">
        <v>23</v>
      </c>
    </row>
    <row r="2" spans="1:18">
      <c r="A2" s="8">
        <v>1</v>
      </c>
      <c r="B2" s="21">
        <v>424128</v>
      </c>
      <c r="C2" s="19" t="s">
        <v>14</v>
      </c>
      <c r="D2" s="27">
        <f t="shared" ref="D2:D14" si="0">E2-B2</f>
        <v>17</v>
      </c>
      <c r="E2" s="21">
        <v>424145</v>
      </c>
      <c r="F2" s="22">
        <f>G2-E2</f>
        <v>45</v>
      </c>
      <c r="G2" s="21">
        <v>424190</v>
      </c>
      <c r="H2" s="39">
        <f>D2+F2</f>
        <v>62</v>
      </c>
      <c r="I2" s="28" t="s">
        <v>55</v>
      </c>
      <c r="J2" s="1"/>
      <c r="K2" s="22"/>
      <c r="L2" s="17"/>
      <c r="M2" s="40" t="s">
        <v>55</v>
      </c>
      <c r="N2" s="30" t="s">
        <v>55</v>
      </c>
      <c r="O2" s="21"/>
      <c r="P2" s="22">
        <f>Q2-O2</f>
        <v>0</v>
      </c>
      <c r="Q2" s="21"/>
      <c r="R2" s="42" t="s">
        <v>55</v>
      </c>
    </row>
    <row r="3" spans="1:18">
      <c r="A3" s="8">
        <v>2</v>
      </c>
      <c r="B3" s="21">
        <v>428878</v>
      </c>
      <c r="C3" s="19" t="s">
        <v>15</v>
      </c>
      <c r="D3" s="27">
        <f t="shared" si="0"/>
        <v>11</v>
      </c>
      <c r="E3" s="21">
        <v>428889</v>
      </c>
      <c r="F3" s="22">
        <f t="shared" ref="F3:F14" si="1">G3-E3</f>
        <v>103</v>
      </c>
      <c r="G3" s="21">
        <v>428992</v>
      </c>
      <c r="H3" s="39">
        <f>D3+F3</f>
        <v>114</v>
      </c>
      <c r="I3" s="28">
        <f t="shared" ref="I3:I14" si="2">J3-B3</f>
        <v>438</v>
      </c>
      <c r="J3" s="21">
        <v>429316</v>
      </c>
      <c r="K3" s="22">
        <f>L3-J3</f>
        <v>58</v>
      </c>
      <c r="L3" s="21">
        <v>429374</v>
      </c>
      <c r="M3" s="41">
        <f>I3+K3</f>
        <v>496</v>
      </c>
      <c r="N3" s="30" t="s">
        <v>55</v>
      </c>
      <c r="O3" s="1"/>
      <c r="P3" s="22">
        <f t="shared" ref="P3:P13" si="3">Q3-O3</f>
        <v>0</v>
      </c>
      <c r="Q3" s="17"/>
      <c r="R3" s="42" t="s">
        <v>55</v>
      </c>
    </row>
    <row r="4" spans="1:18">
      <c r="A4" s="35">
        <v>3</v>
      </c>
      <c r="B4" s="21">
        <v>433602</v>
      </c>
      <c r="C4" s="19" t="s">
        <v>16</v>
      </c>
      <c r="D4" s="27">
        <f t="shared" si="0"/>
        <v>756</v>
      </c>
      <c r="E4" s="21">
        <v>434358</v>
      </c>
      <c r="F4" s="22">
        <f t="shared" si="1"/>
        <v>150</v>
      </c>
      <c r="G4" s="21">
        <v>434508</v>
      </c>
      <c r="H4" s="39">
        <f t="shared" ref="H4:H14" si="4">D4+F4</f>
        <v>906</v>
      </c>
      <c r="I4" s="28">
        <f t="shared" si="2"/>
        <v>288</v>
      </c>
      <c r="J4" s="21">
        <v>433890</v>
      </c>
      <c r="K4" s="22">
        <f t="shared" ref="K4:K13" si="5">L4-J4</f>
        <v>238</v>
      </c>
      <c r="L4" s="21">
        <v>434128</v>
      </c>
      <c r="M4" s="41">
        <f t="shared" ref="M4:M14" si="6">I4+K4</f>
        <v>526</v>
      </c>
      <c r="N4" s="30" t="s">
        <v>55</v>
      </c>
      <c r="O4" s="1"/>
      <c r="P4" s="22">
        <f t="shared" si="3"/>
        <v>0</v>
      </c>
      <c r="Q4" s="17"/>
      <c r="R4" s="42" t="s">
        <v>55</v>
      </c>
    </row>
    <row r="5" spans="1:18">
      <c r="A5" s="33">
        <v>4</v>
      </c>
      <c r="B5" s="8"/>
      <c r="C5" s="19" t="s">
        <v>17</v>
      </c>
      <c r="D5" s="27">
        <f t="shared" si="0"/>
        <v>0</v>
      </c>
      <c r="E5" s="1"/>
      <c r="F5" s="22">
        <f t="shared" si="1"/>
        <v>0</v>
      </c>
      <c r="G5" s="8"/>
      <c r="H5" s="39">
        <f t="shared" si="4"/>
        <v>0</v>
      </c>
      <c r="I5" s="28">
        <f t="shared" si="2"/>
        <v>0</v>
      </c>
      <c r="J5" s="1"/>
      <c r="K5" s="22">
        <f t="shared" si="5"/>
        <v>0</v>
      </c>
      <c r="L5" s="17"/>
      <c r="M5" s="41">
        <f t="shared" si="6"/>
        <v>0</v>
      </c>
      <c r="N5" s="30">
        <f t="shared" ref="N5:N11" si="7">O5-B5</f>
        <v>0</v>
      </c>
      <c r="O5" s="1"/>
      <c r="P5" s="22">
        <f t="shared" si="3"/>
        <v>0</v>
      </c>
      <c r="Q5" s="17"/>
      <c r="R5" s="42">
        <f t="shared" ref="R5:R11" si="8">N5+P5</f>
        <v>0</v>
      </c>
    </row>
    <row r="6" spans="1:18">
      <c r="A6" s="31">
        <v>5</v>
      </c>
      <c r="B6" s="21">
        <v>441462</v>
      </c>
      <c r="C6" s="19" t="s">
        <v>18</v>
      </c>
      <c r="D6" s="27">
        <f t="shared" si="0"/>
        <v>789</v>
      </c>
      <c r="E6" s="21">
        <v>442251</v>
      </c>
      <c r="F6" s="22">
        <f t="shared" si="1"/>
        <v>101</v>
      </c>
      <c r="G6" s="21">
        <v>442352</v>
      </c>
      <c r="H6" s="39">
        <f t="shared" si="4"/>
        <v>890</v>
      </c>
      <c r="I6" s="28">
        <f t="shared" si="2"/>
        <v>10</v>
      </c>
      <c r="J6" s="21">
        <v>441472</v>
      </c>
      <c r="K6" s="22">
        <f t="shared" si="5"/>
        <v>23</v>
      </c>
      <c r="L6" s="21">
        <v>441495</v>
      </c>
      <c r="M6" s="41">
        <f t="shared" si="6"/>
        <v>33</v>
      </c>
      <c r="N6" s="30">
        <f t="shared" si="7"/>
        <v>560</v>
      </c>
      <c r="O6" s="21">
        <v>442022</v>
      </c>
      <c r="P6" s="22">
        <f t="shared" si="3"/>
        <v>67</v>
      </c>
      <c r="Q6" s="21">
        <v>442089</v>
      </c>
      <c r="R6" s="42">
        <f t="shared" si="8"/>
        <v>627</v>
      </c>
    </row>
    <row r="7" spans="1:18">
      <c r="A7" s="8">
        <v>6</v>
      </c>
      <c r="B7" s="21">
        <v>519152</v>
      </c>
      <c r="C7" s="19" t="s">
        <v>19</v>
      </c>
      <c r="D7" s="27">
        <f t="shared" si="0"/>
        <v>340</v>
      </c>
      <c r="E7" s="21">
        <v>519492</v>
      </c>
      <c r="F7" s="22">
        <f t="shared" si="1"/>
        <v>54</v>
      </c>
      <c r="G7" s="21">
        <v>519546</v>
      </c>
      <c r="H7" s="39">
        <f t="shared" si="4"/>
        <v>394</v>
      </c>
      <c r="I7" s="28">
        <f t="shared" si="2"/>
        <v>512</v>
      </c>
      <c r="J7" s="21">
        <v>519664</v>
      </c>
      <c r="K7" s="22">
        <f t="shared" si="5"/>
        <v>42</v>
      </c>
      <c r="L7" s="21">
        <v>519706</v>
      </c>
      <c r="M7" s="41">
        <f t="shared" si="6"/>
        <v>554</v>
      </c>
      <c r="N7" s="30">
        <f t="shared" si="7"/>
        <v>161</v>
      </c>
      <c r="O7" s="21">
        <v>519313</v>
      </c>
      <c r="P7" s="22">
        <f t="shared" si="3"/>
        <v>34</v>
      </c>
      <c r="Q7" s="21">
        <v>519347</v>
      </c>
      <c r="R7" s="42">
        <f t="shared" si="8"/>
        <v>195</v>
      </c>
    </row>
    <row r="8" spans="1:18">
      <c r="A8" s="8">
        <v>7</v>
      </c>
      <c r="B8" s="21">
        <v>524164</v>
      </c>
      <c r="C8" s="19" t="s">
        <v>14</v>
      </c>
      <c r="D8" s="27">
        <f t="shared" si="0"/>
        <v>32</v>
      </c>
      <c r="E8" s="21">
        <v>524196</v>
      </c>
      <c r="F8" s="22">
        <f t="shared" si="1"/>
        <v>91</v>
      </c>
      <c r="G8" s="21">
        <v>524287</v>
      </c>
      <c r="H8" s="39">
        <f t="shared" si="4"/>
        <v>123</v>
      </c>
      <c r="I8" s="28">
        <f t="shared" si="2"/>
        <v>823</v>
      </c>
      <c r="J8" s="21">
        <v>524987</v>
      </c>
      <c r="K8" s="22">
        <f t="shared" si="5"/>
        <v>78</v>
      </c>
      <c r="L8" s="21">
        <v>525065</v>
      </c>
      <c r="M8" s="41">
        <f t="shared" si="6"/>
        <v>901</v>
      </c>
      <c r="N8" s="30">
        <f t="shared" si="7"/>
        <v>495</v>
      </c>
      <c r="O8" s="21">
        <v>524659</v>
      </c>
      <c r="P8" s="22">
        <f t="shared" si="3"/>
        <v>69</v>
      </c>
      <c r="Q8" s="21">
        <v>524728</v>
      </c>
      <c r="R8" s="42">
        <f t="shared" si="8"/>
        <v>564</v>
      </c>
    </row>
    <row r="9" spans="1:18">
      <c r="A9" s="24">
        <v>8</v>
      </c>
      <c r="B9" s="21">
        <v>528379</v>
      </c>
      <c r="C9" s="19" t="s">
        <v>15</v>
      </c>
      <c r="D9" s="27">
        <f t="shared" si="0"/>
        <v>28</v>
      </c>
      <c r="E9" s="21">
        <v>528407</v>
      </c>
      <c r="F9" s="22">
        <f t="shared" si="1"/>
        <v>121</v>
      </c>
      <c r="G9" s="21">
        <v>528528</v>
      </c>
      <c r="H9" s="39">
        <f t="shared" si="4"/>
        <v>149</v>
      </c>
      <c r="I9" s="28">
        <f t="shared" si="2"/>
        <v>541</v>
      </c>
      <c r="J9" s="21">
        <v>528920</v>
      </c>
      <c r="K9" s="22">
        <f t="shared" si="5"/>
        <v>94</v>
      </c>
      <c r="L9" s="21">
        <v>529014</v>
      </c>
      <c r="M9" s="41">
        <f t="shared" si="6"/>
        <v>635</v>
      </c>
      <c r="N9" s="30">
        <f t="shared" si="7"/>
        <v>838</v>
      </c>
      <c r="O9" s="21">
        <v>529217</v>
      </c>
      <c r="P9" s="22">
        <f t="shared" si="3"/>
        <v>67</v>
      </c>
      <c r="Q9" s="21">
        <v>529284</v>
      </c>
      <c r="R9" s="42">
        <f t="shared" si="8"/>
        <v>905</v>
      </c>
    </row>
    <row r="10" spans="1:18">
      <c r="A10" s="8">
        <v>9</v>
      </c>
      <c r="B10" s="21">
        <v>596956</v>
      </c>
      <c r="C10" s="19" t="s">
        <v>16</v>
      </c>
      <c r="D10" s="27">
        <f t="shared" si="0"/>
        <v>385</v>
      </c>
      <c r="E10" s="21">
        <v>597341</v>
      </c>
      <c r="F10" s="22">
        <f t="shared" si="1"/>
        <v>139</v>
      </c>
      <c r="G10" s="21">
        <v>597480</v>
      </c>
      <c r="H10" s="39">
        <f t="shared" si="4"/>
        <v>524</v>
      </c>
      <c r="I10" s="28">
        <f t="shared" si="2"/>
        <v>113</v>
      </c>
      <c r="J10" s="21">
        <v>597069</v>
      </c>
      <c r="K10" s="22">
        <f t="shared" si="5"/>
        <v>61</v>
      </c>
      <c r="L10" s="21">
        <v>597130</v>
      </c>
      <c r="M10" s="41">
        <f t="shared" si="6"/>
        <v>174</v>
      </c>
      <c r="N10" s="30">
        <f t="shared" si="7"/>
        <v>775</v>
      </c>
      <c r="O10" s="21">
        <v>597731</v>
      </c>
      <c r="P10" s="22">
        <f t="shared" si="3"/>
        <v>90</v>
      </c>
      <c r="Q10" s="21">
        <v>597821</v>
      </c>
      <c r="R10" s="42">
        <f t="shared" si="8"/>
        <v>865</v>
      </c>
    </row>
    <row r="11" spans="1:18">
      <c r="A11" s="24">
        <v>10</v>
      </c>
      <c r="B11" s="21">
        <v>601159</v>
      </c>
      <c r="C11" s="19" t="s">
        <v>17</v>
      </c>
      <c r="D11" s="27">
        <f t="shared" si="0"/>
        <v>839</v>
      </c>
      <c r="E11" s="21">
        <v>601998</v>
      </c>
      <c r="F11" s="22">
        <f t="shared" si="1"/>
        <v>79</v>
      </c>
      <c r="G11" s="21">
        <v>602077</v>
      </c>
      <c r="H11" s="39">
        <f t="shared" si="4"/>
        <v>918</v>
      </c>
      <c r="I11" s="28">
        <f t="shared" si="2"/>
        <v>251</v>
      </c>
      <c r="J11" s="21">
        <v>601410</v>
      </c>
      <c r="K11" s="22">
        <f t="shared" si="5"/>
        <v>102</v>
      </c>
      <c r="L11" s="21">
        <v>601512</v>
      </c>
      <c r="M11" s="41">
        <f t="shared" si="6"/>
        <v>353</v>
      </c>
      <c r="N11" s="30">
        <f t="shared" si="7"/>
        <v>644</v>
      </c>
      <c r="O11" s="21">
        <v>601803</v>
      </c>
      <c r="P11" s="22">
        <f t="shared" si="3"/>
        <v>78</v>
      </c>
      <c r="Q11" s="21">
        <v>601881</v>
      </c>
      <c r="R11" s="42">
        <f t="shared" si="8"/>
        <v>722</v>
      </c>
    </row>
    <row r="12" spans="1:18">
      <c r="A12" s="8">
        <v>11</v>
      </c>
      <c r="B12" s="21">
        <v>605749</v>
      </c>
      <c r="C12" s="19" t="s">
        <v>18</v>
      </c>
      <c r="D12" s="27">
        <f t="shared" si="0"/>
        <v>644</v>
      </c>
      <c r="E12" s="21">
        <v>606393</v>
      </c>
      <c r="F12" s="22">
        <f t="shared" si="1"/>
        <v>87</v>
      </c>
      <c r="G12" s="21">
        <v>606480</v>
      </c>
      <c r="H12" s="39">
        <f t="shared" si="4"/>
        <v>731</v>
      </c>
      <c r="I12" s="28">
        <f t="shared" si="2"/>
        <v>464</v>
      </c>
      <c r="J12" s="21">
        <v>606213</v>
      </c>
      <c r="K12" s="22">
        <f t="shared" si="5"/>
        <v>75</v>
      </c>
      <c r="L12" s="21">
        <v>606288</v>
      </c>
      <c r="M12" s="41">
        <f t="shared" si="6"/>
        <v>539</v>
      </c>
      <c r="N12" s="30">
        <f>O12-B12</f>
        <v>172</v>
      </c>
      <c r="O12" s="21">
        <v>605921</v>
      </c>
      <c r="P12" s="22">
        <f t="shared" si="3"/>
        <v>119</v>
      </c>
      <c r="Q12" s="21">
        <v>606040</v>
      </c>
      <c r="R12" s="42">
        <f>N12+P12</f>
        <v>291</v>
      </c>
    </row>
    <row r="13" spans="1:18">
      <c r="A13" s="8">
        <v>12</v>
      </c>
      <c r="B13" s="21">
        <v>609507</v>
      </c>
      <c r="C13" s="19" t="s">
        <v>19</v>
      </c>
      <c r="D13" s="27">
        <f t="shared" si="0"/>
        <v>484</v>
      </c>
      <c r="E13" s="21">
        <v>609991</v>
      </c>
      <c r="F13" s="22">
        <f t="shared" si="1"/>
        <v>120</v>
      </c>
      <c r="G13" s="21">
        <v>610111</v>
      </c>
      <c r="H13" s="39">
        <f t="shared" si="4"/>
        <v>604</v>
      </c>
      <c r="I13" s="28">
        <f t="shared" si="2"/>
        <v>824</v>
      </c>
      <c r="J13" s="21">
        <v>610331</v>
      </c>
      <c r="K13" s="22">
        <f t="shared" si="5"/>
        <v>221</v>
      </c>
      <c r="L13" s="21">
        <v>610552</v>
      </c>
      <c r="M13" s="41">
        <f t="shared" si="6"/>
        <v>1045</v>
      </c>
      <c r="N13" s="30">
        <f t="shared" ref="N13:N14" si="9">O13-B13</f>
        <v>211</v>
      </c>
      <c r="O13" s="21">
        <v>609718</v>
      </c>
      <c r="P13" s="22">
        <f t="shared" si="3"/>
        <v>82</v>
      </c>
      <c r="Q13" s="21">
        <v>609800</v>
      </c>
      <c r="R13" s="42">
        <f t="shared" ref="R13:R14" si="10">N13+P13</f>
        <v>293</v>
      </c>
    </row>
    <row r="14" spans="1:18">
      <c r="A14" s="8">
        <v>13</v>
      </c>
      <c r="B14" s="21">
        <v>612867</v>
      </c>
      <c r="C14" s="19" t="s">
        <v>14</v>
      </c>
      <c r="D14" s="27">
        <f t="shared" si="0"/>
        <v>26</v>
      </c>
      <c r="E14" s="21">
        <v>612893</v>
      </c>
      <c r="F14" s="22">
        <f t="shared" si="1"/>
        <v>110</v>
      </c>
      <c r="G14" s="21">
        <v>613003</v>
      </c>
      <c r="H14" s="39">
        <f t="shared" si="4"/>
        <v>136</v>
      </c>
      <c r="I14" s="28">
        <f t="shared" si="2"/>
        <v>716</v>
      </c>
      <c r="J14" s="21">
        <v>613583</v>
      </c>
      <c r="K14" s="22">
        <f>Q14-O14</f>
        <v>121</v>
      </c>
      <c r="L14" s="21">
        <v>613647</v>
      </c>
      <c r="M14" s="41">
        <f t="shared" si="6"/>
        <v>837</v>
      </c>
      <c r="N14" s="30">
        <f t="shared" si="9"/>
        <v>420</v>
      </c>
      <c r="O14" s="21">
        <v>613287</v>
      </c>
      <c r="P14" s="22">
        <f>L14-J14</f>
        <v>64</v>
      </c>
      <c r="Q14" s="21">
        <v>613408</v>
      </c>
      <c r="R14" s="42">
        <f t="shared" si="10"/>
        <v>484</v>
      </c>
    </row>
    <row r="17" spans="1:2">
      <c r="A17" s="25"/>
      <c r="B17" s="20" t="s">
        <v>49</v>
      </c>
    </row>
    <row r="18" spans="1:2">
      <c r="A18" s="32"/>
      <c r="B18" s="20" t="s">
        <v>48</v>
      </c>
    </row>
    <row r="19" spans="1:2">
      <c r="B19" t="s">
        <v>52</v>
      </c>
    </row>
    <row r="20" spans="1:2">
      <c r="A20" s="34"/>
      <c r="B20" t="s">
        <v>53</v>
      </c>
    </row>
    <row r="21" spans="1:2">
      <c r="A21" s="36"/>
      <c r="B21" s="20" t="s">
        <v>54</v>
      </c>
    </row>
    <row r="22" spans="1:2">
      <c r="B22" s="20" t="s">
        <v>52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21678-10ED-4FC4-9C02-DA24073A3D48}">
  <dimension ref="A1:D18"/>
  <sheetViews>
    <sheetView workbookViewId="0">
      <selection activeCell="D14" sqref="D14"/>
    </sheetView>
  </sheetViews>
  <sheetFormatPr baseColWidth="10" defaultRowHeight="14.5"/>
  <cols>
    <col min="2" max="4" width="27.6328125" bestFit="1" customWidth="1"/>
  </cols>
  <sheetData>
    <row r="1" spans="1:4">
      <c r="A1" s="7" t="s">
        <v>1</v>
      </c>
      <c r="B1" s="2" t="s">
        <v>2</v>
      </c>
      <c r="C1" s="3" t="s">
        <v>3</v>
      </c>
      <c r="D1" s="4" t="s">
        <v>4</v>
      </c>
    </row>
    <row r="2" spans="1:4">
      <c r="A2" s="8">
        <v>6</v>
      </c>
      <c r="B2" s="43">
        <v>0.25186469610286999</v>
      </c>
      <c r="C2" s="43">
        <v>9.7177454150816203E-2</v>
      </c>
      <c r="D2" s="43">
        <v>0.179013123495501</v>
      </c>
    </row>
    <row r="3" spans="1:4">
      <c r="A3" s="8">
        <v>7</v>
      </c>
      <c r="B3" s="43">
        <v>0.208518720919048</v>
      </c>
      <c r="C3" s="43">
        <v>0.14747175137406601</v>
      </c>
      <c r="D3" s="43">
        <v>0.198035268324529</v>
      </c>
    </row>
    <row r="4" spans="1:4">
      <c r="A4" s="8">
        <v>8</v>
      </c>
      <c r="B4" s="43">
        <v>0.28935709141247201</v>
      </c>
      <c r="C4" s="43">
        <v>0.32729809718301001</v>
      </c>
      <c r="D4" s="43">
        <v>0.40273192816758402</v>
      </c>
    </row>
    <row r="5" spans="1:4">
      <c r="A5" s="8">
        <v>9</v>
      </c>
      <c r="B5" s="43">
        <v>0.140437618648314</v>
      </c>
      <c r="C5" s="43">
        <v>0.17278936652934601</v>
      </c>
      <c r="D5" s="43">
        <v>9.1779729808552896E-2</v>
      </c>
    </row>
    <row r="6" spans="1:4">
      <c r="A6" s="8">
        <v>10</v>
      </c>
      <c r="B6" s="43">
        <v>0.28003106466023397</v>
      </c>
      <c r="C6" s="43">
        <v>0.18195277864367301</v>
      </c>
      <c r="D6" s="43">
        <v>0.16675432038474799</v>
      </c>
    </row>
    <row r="7" spans="1:4">
      <c r="A7" s="8">
        <v>11</v>
      </c>
      <c r="B7" s="43">
        <v>0.22540004286999701</v>
      </c>
      <c r="C7" s="43">
        <v>0.32109857589010499</v>
      </c>
      <c r="D7" s="43">
        <v>0.31486646064662499</v>
      </c>
    </row>
    <row r="8" spans="1:4">
      <c r="A8" s="8">
        <v>12</v>
      </c>
      <c r="B8" s="43">
        <v>0.197006358868732</v>
      </c>
      <c r="C8" s="43">
        <v>0.98618659919289098</v>
      </c>
      <c r="D8" s="43">
        <v>0.19619830429384899</v>
      </c>
    </row>
    <row r="9" spans="1:4">
      <c r="A9" s="37">
        <v>13</v>
      </c>
      <c r="B9" s="44">
        <v>0.13917460615921901</v>
      </c>
      <c r="C9" s="44">
        <v>0.13074811216385601</v>
      </c>
      <c r="D9" s="44">
        <v>0.20432052217859101</v>
      </c>
    </row>
    <row r="11" spans="1:4">
      <c r="A11" t="s">
        <v>58</v>
      </c>
      <c r="B11" s="45">
        <f>_xlfn.QUARTILE.INC($B$2:$B$9,0)</f>
        <v>0.13917460615921901</v>
      </c>
      <c r="C11" s="45">
        <f>_xlfn.QUARTILE.INC($C$2:$C$9,)</f>
        <v>9.7177454150816203E-2</v>
      </c>
      <c r="D11" s="45">
        <f>_xlfn.QUARTILE.INC($D$2:$D$9,)</f>
        <v>9.1779729808552896E-2</v>
      </c>
    </row>
    <row r="12" spans="1:4">
      <c r="A12" t="s">
        <v>59</v>
      </c>
      <c r="B12" s="45">
        <f>_xlfn.QUARTILE.INC($B$2:$B$9,1)</f>
        <v>0.18286417381362749</v>
      </c>
      <c r="C12" s="45">
        <f>_xlfn.QUARTILE.INC($C$2:$C$9,1)</f>
        <v>0.14329084157151351</v>
      </c>
      <c r="D12" s="45">
        <f>_xlfn.QUARTILE.INC($D$2:$D$9,1)</f>
        <v>0.17594842271781275</v>
      </c>
    </row>
    <row r="13" spans="1:4">
      <c r="A13" t="s">
        <v>60</v>
      </c>
      <c r="B13" s="45">
        <f>_xlfn.QUARTILE.INC($B$2:$B$9,2)</f>
        <v>0.21695938189452252</v>
      </c>
      <c r="C13" s="45">
        <f>_xlfn.QUARTILE.INC($C$2:$C$9,2)</f>
        <v>0.17737107258650953</v>
      </c>
      <c r="D13" s="45">
        <f>_xlfn.QUARTILE.INC($D$2:$D$9,2)</f>
        <v>0.197116786309189</v>
      </c>
    </row>
    <row r="14" spans="1:4">
      <c r="A14" t="s">
        <v>61</v>
      </c>
      <c r="B14" s="45">
        <f>_xlfn.QUARTILE.INC($B$2:$B$9,3)</f>
        <v>0.25890628824221096</v>
      </c>
      <c r="C14" s="45">
        <f>_xlfn.QUARTILE.INC($C$2:$C$9,3)</f>
        <v>0.32264845621333127</v>
      </c>
      <c r="D14" s="45">
        <f>_xlfn.QUARTILE.INC($D$2:$D$9,3)</f>
        <v>0.2319570067955995</v>
      </c>
    </row>
    <row r="15" spans="1:4">
      <c r="A15" t="s">
        <v>62</v>
      </c>
      <c r="B15" s="45">
        <f>_xlfn.QUARTILE.INC($B$2:$B$9,4)</f>
        <v>0.28935709141247201</v>
      </c>
      <c r="C15" s="45">
        <f>_xlfn.QUARTILE.INC($C$2:$C$9,4)</f>
        <v>0.98618659919289098</v>
      </c>
      <c r="D15" s="45">
        <f>_xlfn.QUARTILE.INC($D$2:$D$9,4)</f>
        <v>0.40273192816758402</v>
      </c>
    </row>
    <row r="17" spans="1:4">
      <c r="A17" t="s">
        <v>63</v>
      </c>
      <c r="B17" s="45">
        <f>AVERAGE(B2:B9)</f>
        <v>0.21647377495511075</v>
      </c>
      <c r="C17" s="45">
        <f t="shared" ref="C17:D17" si="0">AVERAGE(C2:C9)</f>
        <v>0.29559034189097044</v>
      </c>
      <c r="D17" s="45">
        <f t="shared" si="0"/>
        <v>0.21921245716249749</v>
      </c>
    </row>
    <row r="18" spans="1:4">
      <c r="A18" t="s">
        <v>64</v>
      </c>
      <c r="B18" s="45">
        <f>B15-B11</f>
        <v>0.15018248525325301</v>
      </c>
      <c r="C18" s="45">
        <f t="shared" ref="C18:D18" si="1">C15-C11</f>
        <v>0.88900914504207473</v>
      </c>
      <c r="D18" s="45">
        <f t="shared" si="1"/>
        <v>0.3109521983590311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CalculationSheet</vt:lpstr>
      <vt:lpstr>Boxplots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2021-09-04T15:20:36Z</dcterms:created>
  <dcterms:modified xsi:type="dcterms:W3CDTF">2021-09-06T13:14:19Z</dcterms:modified>
</cp:coreProperties>
</file>