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90" windowWidth="28275" windowHeight="12315" tabRatio="924" activeTab="8"/>
  </bookViews>
  <sheets>
    <sheet name="Raw Data" sheetId="1" r:id="rId1"/>
    <sheet name="Demographics" sheetId="2" r:id="rId2"/>
    <sheet name="Prefered Scenario" sheetId="4" r:id="rId3"/>
    <sheet name="Shopping Scenarios" sheetId="3" r:id="rId4"/>
    <sheet name="Website" sheetId="5" r:id="rId5"/>
    <sheet name="Virtual Reality" sheetId="6" r:id="rId6"/>
    <sheet name="Tangible Virtual Reality" sheetId="7" r:id="rId7"/>
    <sheet name="Im Vergleich" sheetId="8" r:id="rId8"/>
    <sheet name="MaleFemale Difference" sheetId="11" r:id="rId9"/>
    <sheet name="Diagramme" sheetId="13" r:id="rId10"/>
  </sheets>
  <externalReferences>
    <externalReference r:id="rId11"/>
  </externalReferences>
  <calcPr calcId="145621"/>
</workbook>
</file>

<file path=xl/calcChain.xml><?xml version="1.0" encoding="utf-8"?>
<calcChain xmlns="http://schemas.openxmlformats.org/spreadsheetml/2006/main">
  <c r="C18" i="4" l="1"/>
  <c r="K105" i="11" l="1"/>
  <c r="J105" i="11"/>
  <c r="K104" i="11"/>
  <c r="J111" i="11" s="1"/>
  <c r="J104" i="11"/>
  <c r="K83" i="11"/>
  <c r="J83" i="11"/>
  <c r="K82" i="11"/>
  <c r="J82" i="11"/>
  <c r="K230" i="11"/>
  <c r="J230" i="11"/>
  <c r="K229" i="11"/>
  <c r="J229" i="11"/>
  <c r="G230" i="11"/>
  <c r="F230" i="11"/>
  <c r="G229" i="11"/>
  <c r="F229" i="11"/>
  <c r="C230" i="11"/>
  <c r="B230" i="11"/>
  <c r="C229" i="11"/>
  <c r="B229" i="11"/>
  <c r="B236" i="11" s="1"/>
  <c r="K209" i="11"/>
  <c r="J209" i="11"/>
  <c r="K208" i="11"/>
  <c r="J208" i="11"/>
  <c r="G209" i="11"/>
  <c r="F209" i="11"/>
  <c r="G208" i="11"/>
  <c r="F208" i="11"/>
  <c r="C209" i="11"/>
  <c r="B209" i="11"/>
  <c r="C208" i="11"/>
  <c r="B208" i="11"/>
  <c r="B215" i="11" s="1"/>
  <c r="K188" i="11"/>
  <c r="J188" i="11"/>
  <c r="K187" i="11"/>
  <c r="J187" i="11"/>
  <c r="G188" i="11"/>
  <c r="F188" i="11"/>
  <c r="G187" i="11"/>
  <c r="F187" i="11"/>
  <c r="F194" i="11" s="1"/>
  <c r="C188" i="11"/>
  <c r="B188" i="11"/>
  <c r="C187" i="11"/>
  <c r="B187" i="11"/>
  <c r="B194" i="11" s="1"/>
  <c r="K167" i="11"/>
  <c r="J167" i="11"/>
  <c r="K166" i="11"/>
  <c r="J166" i="11"/>
  <c r="J173" i="11" s="1"/>
  <c r="G167" i="11"/>
  <c r="F167" i="11"/>
  <c r="G166" i="11"/>
  <c r="F166" i="11"/>
  <c r="F173" i="11" s="1"/>
  <c r="C167" i="11"/>
  <c r="B167" i="11"/>
  <c r="C166" i="11"/>
  <c r="B166" i="11"/>
  <c r="K146" i="11"/>
  <c r="J146" i="11"/>
  <c r="K145" i="11"/>
  <c r="J145" i="11"/>
  <c r="J152" i="11" s="1"/>
  <c r="G146" i="11"/>
  <c r="F146" i="11"/>
  <c r="G145" i="11"/>
  <c r="F145" i="11"/>
  <c r="F152" i="11" s="1"/>
  <c r="C146" i="11"/>
  <c r="B146" i="11"/>
  <c r="C145" i="11"/>
  <c r="B145" i="11"/>
  <c r="K126" i="11"/>
  <c r="J126" i="11"/>
  <c r="K125" i="11"/>
  <c r="J125" i="11"/>
  <c r="G126" i="11"/>
  <c r="F126" i="11"/>
  <c r="G125" i="11"/>
  <c r="F125" i="11"/>
  <c r="C126" i="11"/>
  <c r="B126" i="11"/>
  <c r="C125" i="11"/>
  <c r="B125" i="11"/>
  <c r="B132" i="11" s="1"/>
  <c r="G83" i="11"/>
  <c r="F83" i="11"/>
  <c r="G82" i="11"/>
  <c r="F82" i="11"/>
  <c r="F89" i="11" s="1"/>
  <c r="C83" i="11"/>
  <c r="B83" i="11"/>
  <c r="C82" i="11"/>
  <c r="B82" i="11"/>
  <c r="B89" i="11" s="1"/>
  <c r="C105" i="11"/>
  <c r="B105" i="11"/>
  <c r="C104" i="11"/>
  <c r="B104" i="11"/>
  <c r="B111" i="11" s="1"/>
  <c r="G105" i="11"/>
  <c r="F105" i="11"/>
  <c r="G104" i="11"/>
  <c r="F104" i="11"/>
  <c r="F111" i="11" s="1"/>
  <c r="J84" i="11"/>
  <c r="B84" i="11"/>
  <c r="F195" i="11"/>
  <c r="B189" i="11"/>
  <c r="B127" i="11"/>
  <c r="C168" i="11"/>
  <c r="C231" i="11"/>
  <c r="K189" i="11"/>
  <c r="J174" i="11"/>
  <c r="C210" i="11"/>
  <c r="K231" i="11"/>
  <c r="C147" i="11"/>
  <c r="F189" i="11"/>
  <c r="B231" i="11"/>
  <c r="F84" i="11"/>
  <c r="J106" i="11"/>
  <c r="J127" i="11"/>
  <c r="J189" i="11"/>
  <c r="J112" i="11"/>
  <c r="F127" i="11"/>
  <c r="B106" i="11"/>
  <c r="C127" i="11"/>
  <c r="G210" i="11"/>
  <c r="C84" i="11"/>
  <c r="B90" i="11"/>
  <c r="J147" i="11"/>
  <c r="J231" i="11"/>
  <c r="B210" i="11"/>
  <c r="F153" i="11"/>
  <c r="B216" i="11"/>
  <c r="G147" i="11"/>
  <c r="F210" i="11"/>
  <c r="B237" i="11"/>
  <c r="G127" i="11"/>
  <c r="K147" i="11"/>
  <c r="K106" i="11"/>
  <c r="K168" i="11"/>
  <c r="G106" i="11"/>
  <c r="G231" i="11"/>
  <c r="F174" i="11"/>
  <c r="J168" i="11"/>
  <c r="B147" i="11"/>
  <c r="F112" i="11"/>
  <c r="K127" i="11"/>
  <c r="B168" i="11"/>
  <c r="G189" i="11"/>
  <c r="J153" i="11"/>
  <c r="B195" i="11"/>
  <c r="K210" i="11"/>
  <c r="J210" i="11"/>
  <c r="F106" i="11"/>
  <c r="F147" i="11"/>
  <c r="C189" i="11"/>
  <c r="F231" i="11"/>
  <c r="K84" i="11"/>
  <c r="G84" i="11"/>
  <c r="B133" i="11"/>
  <c r="G168" i="11"/>
  <c r="C106" i="11"/>
  <c r="B112" i="11"/>
  <c r="F168" i="11"/>
  <c r="F90" i="11"/>
  <c r="F132" i="11" l="1"/>
  <c r="B152" i="11"/>
  <c r="F236" i="11"/>
  <c r="J89" i="11"/>
  <c r="J132" i="11"/>
  <c r="J194" i="11"/>
  <c r="F215" i="11"/>
  <c r="J236" i="11"/>
  <c r="B128" i="11"/>
  <c r="J128" i="11"/>
  <c r="J131" i="11" s="1"/>
  <c r="K128" i="11"/>
  <c r="B148" i="11"/>
  <c r="C148" i="11"/>
  <c r="G169" i="11"/>
  <c r="B190" i="11"/>
  <c r="C190" i="11"/>
  <c r="B211" i="11"/>
  <c r="C211" i="11"/>
  <c r="J211" i="11"/>
  <c r="C232" i="11"/>
  <c r="J232" i="11"/>
  <c r="K232" i="11"/>
  <c r="C169" i="11"/>
  <c r="F128" i="11"/>
  <c r="K148" i="11"/>
  <c r="F169" i="11"/>
  <c r="C128" i="11"/>
  <c r="J190" i="11"/>
  <c r="G211" i="11"/>
  <c r="B232" i="11"/>
  <c r="B235" i="11" s="1"/>
  <c r="G148" i="11"/>
  <c r="J107" i="11"/>
  <c r="K211" i="11"/>
  <c r="G128" i="11"/>
  <c r="J169" i="11"/>
  <c r="K190" i="11"/>
  <c r="F232" i="11"/>
  <c r="K107" i="11"/>
  <c r="F148" i="11"/>
  <c r="F151" i="11" s="1"/>
  <c r="J148" i="11"/>
  <c r="B173" i="11"/>
  <c r="K169" i="11"/>
  <c r="F211" i="11"/>
  <c r="J215" i="11"/>
  <c r="G232" i="11"/>
  <c r="F190" i="11"/>
  <c r="J85" i="11"/>
  <c r="G190" i="11"/>
  <c r="K85" i="11"/>
  <c r="B169" i="11"/>
  <c r="G107" i="11"/>
  <c r="C107" i="11"/>
  <c r="C85" i="11"/>
  <c r="F85" i="11"/>
  <c r="G85" i="11"/>
  <c r="F107" i="11"/>
  <c r="B107" i="11"/>
  <c r="B85" i="11"/>
  <c r="J71" i="11"/>
  <c r="I71" i="11"/>
  <c r="H71" i="11"/>
  <c r="G71" i="11"/>
  <c r="F71" i="11"/>
  <c r="E71" i="11"/>
  <c r="D71" i="11"/>
  <c r="C71" i="11"/>
  <c r="B71" i="11"/>
  <c r="J61" i="11"/>
  <c r="I61" i="11"/>
  <c r="H61" i="11"/>
  <c r="G61" i="11"/>
  <c r="F61" i="11"/>
  <c r="E61" i="11"/>
  <c r="D61" i="11"/>
  <c r="C61" i="11"/>
  <c r="B61" i="11"/>
  <c r="J47" i="11"/>
  <c r="I47" i="11"/>
  <c r="H47" i="11"/>
  <c r="G47" i="11"/>
  <c r="F47" i="11"/>
  <c r="E47" i="11"/>
  <c r="D47" i="11"/>
  <c r="C47" i="11"/>
  <c r="B47" i="11"/>
  <c r="J37" i="11"/>
  <c r="I37" i="11"/>
  <c r="H37" i="11"/>
  <c r="G37" i="11"/>
  <c r="F37" i="11"/>
  <c r="E37" i="11"/>
  <c r="D37" i="11"/>
  <c r="C37" i="11"/>
  <c r="B37" i="11"/>
  <c r="J22" i="11"/>
  <c r="I22" i="11"/>
  <c r="H22" i="11"/>
  <c r="G22" i="11"/>
  <c r="F22" i="11"/>
  <c r="E22" i="11"/>
  <c r="D22" i="11"/>
  <c r="C22" i="11"/>
  <c r="B22" i="11"/>
  <c r="J12" i="11"/>
  <c r="I12" i="11"/>
  <c r="H12" i="11"/>
  <c r="G12" i="11"/>
  <c r="F12" i="11"/>
  <c r="E12" i="11"/>
  <c r="D12" i="11"/>
  <c r="C12" i="11"/>
  <c r="B12" i="11"/>
  <c r="I25" i="7"/>
  <c r="H25" i="7"/>
  <c r="G25" i="7"/>
  <c r="F25" i="7"/>
  <c r="E25" i="7"/>
  <c r="D25" i="7"/>
  <c r="C25" i="7"/>
  <c r="B25" i="7"/>
  <c r="J23" i="7"/>
  <c r="I23" i="7"/>
  <c r="H23" i="7"/>
  <c r="G23" i="7"/>
  <c r="F23" i="7"/>
  <c r="E23" i="7"/>
  <c r="D23" i="7"/>
  <c r="C23" i="7"/>
  <c r="B23" i="7"/>
  <c r="I25" i="6"/>
  <c r="H25" i="6"/>
  <c r="G25" i="6"/>
  <c r="F25" i="6"/>
  <c r="E25" i="6"/>
  <c r="D25" i="6"/>
  <c r="C25" i="6"/>
  <c r="B25" i="6"/>
  <c r="J23" i="6"/>
  <c r="I23" i="6"/>
  <c r="H23" i="6"/>
  <c r="G23" i="6"/>
  <c r="F23" i="6"/>
  <c r="E23" i="6"/>
  <c r="D23" i="6"/>
  <c r="C23" i="6"/>
  <c r="B23" i="6"/>
  <c r="I25" i="5"/>
  <c r="H25" i="5"/>
  <c r="G25" i="5"/>
  <c r="F25" i="5"/>
  <c r="E25" i="5"/>
  <c r="D25" i="5"/>
  <c r="C25" i="5"/>
  <c r="B25" i="5"/>
  <c r="J23" i="5"/>
  <c r="I23" i="5"/>
  <c r="H23" i="5"/>
  <c r="G23" i="5"/>
  <c r="F23" i="5"/>
  <c r="E23" i="5"/>
  <c r="D23" i="5"/>
  <c r="C23" i="5"/>
  <c r="B23" i="5"/>
  <c r="G3" i="2"/>
  <c r="F216" i="11"/>
  <c r="F157" i="11"/>
  <c r="B153" i="11"/>
  <c r="J90" i="11"/>
  <c r="J237" i="11"/>
  <c r="J133" i="11"/>
  <c r="B174" i="11"/>
  <c r="J195" i="11"/>
  <c r="B241" i="11"/>
  <c r="J216" i="11"/>
  <c r="F133" i="11"/>
  <c r="J137" i="11"/>
  <c r="F237" i="11"/>
  <c r="J151" i="11" l="1"/>
  <c r="J88" i="11"/>
  <c r="B193" i="11"/>
  <c r="B196" i="11" s="1"/>
  <c r="J235" i="11"/>
  <c r="J238" i="11" s="1"/>
  <c r="J214" i="11"/>
  <c r="J217" i="11" s="1"/>
  <c r="B110" i="11"/>
  <c r="J110" i="11"/>
  <c r="F131" i="11"/>
  <c r="J134" i="11"/>
  <c r="J136" i="11" s="1"/>
  <c r="K136" i="11" s="1"/>
  <c r="G157" i="11"/>
  <c r="C241" i="11"/>
  <c r="K137" i="11"/>
  <c r="J154" i="11"/>
  <c r="J113" i="11"/>
  <c r="F134" i="11"/>
  <c r="J91" i="11"/>
  <c r="F193" i="11"/>
  <c r="B238" i="11"/>
  <c r="F235" i="11"/>
  <c r="F154" i="11"/>
  <c r="F155" i="11" s="1"/>
  <c r="J193" i="11"/>
  <c r="B151" i="11"/>
  <c r="F214" i="11"/>
  <c r="J172" i="11"/>
  <c r="B172" i="11"/>
  <c r="F172" i="11"/>
  <c r="B214" i="11"/>
  <c r="B131" i="11"/>
  <c r="F88" i="11"/>
  <c r="F91" i="11" s="1"/>
  <c r="B88" i="11"/>
  <c r="B91" i="11" s="1"/>
  <c r="F110" i="11"/>
  <c r="J157" i="11"/>
  <c r="J94" i="11"/>
  <c r="F116" i="11"/>
  <c r="J241" i="11"/>
  <c r="B137" i="11"/>
  <c r="F199" i="11"/>
  <c r="B116" i="11"/>
  <c r="F220" i="11"/>
  <c r="J178" i="11"/>
  <c r="B157" i="11"/>
  <c r="J199" i="11"/>
  <c r="J116" i="11"/>
  <c r="B220" i="11"/>
  <c r="F137" i="11"/>
  <c r="F94" i="11"/>
  <c r="B178" i="11"/>
  <c r="B199" i="11"/>
  <c r="J220" i="11"/>
  <c r="F178" i="11"/>
  <c r="F241" i="11"/>
  <c r="B94" i="11"/>
  <c r="K94" i="11" l="1"/>
  <c r="K157" i="11"/>
  <c r="K220" i="11"/>
  <c r="C116" i="11"/>
  <c r="K241" i="11"/>
  <c r="C199" i="11"/>
  <c r="G137" i="11"/>
  <c r="K116" i="11"/>
  <c r="B113" i="11"/>
  <c r="F156" i="11"/>
  <c r="G156" i="11" s="1"/>
  <c r="J135" i="11"/>
  <c r="C137" i="11"/>
  <c r="K178" i="11"/>
  <c r="G220" i="11"/>
  <c r="K199" i="11"/>
  <c r="C220" i="11"/>
  <c r="G178" i="11"/>
  <c r="G199" i="11"/>
  <c r="C178" i="11"/>
  <c r="G241" i="11"/>
  <c r="C157" i="11"/>
  <c r="J92" i="11"/>
  <c r="J93" i="11"/>
  <c r="K93" i="11" s="1"/>
  <c r="B134" i="11"/>
  <c r="F136" i="11"/>
  <c r="G136" i="11" s="1"/>
  <c r="F135" i="11"/>
  <c r="J175" i="11"/>
  <c r="F217" i="11"/>
  <c r="J196" i="11"/>
  <c r="B217" i="11"/>
  <c r="J115" i="11"/>
  <c r="K115" i="11" s="1"/>
  <c r="J114" i="11"/>
  <c r="B198" i="11"/>
  <c r="C198" i="11" s="1"/>
  <c r="B197" i="11"/>
  <c r="F175" i="11"/>
  <c r="J240" i="11"/>
  <c r="K240" i="11" s="1"/>
  <c r="J239" i="11"/>
  <c r="J156" i="11"/>
  <c r="K156" i="11" s="1"/>
  <c r="J155" i="11"/>
  <c r="F196" i="11"/>
  <c r="B175" i="11"/>
  <c r="F238" i="11"/>
  <c r="B154" i="11"/>
  <c r="J219" i="11"/>
  <c r="K219" i="11" s="1"/>
  <c r="J218" i="11"/>
  <c r="B240" i="11"/>
  <c r="C240" i="11" s="1"/>
  <c r="B239" i="11"/>
  <c r="C94" i="11"/>
  <c r="G94" i="11"/>
  <c r="G116" i="11"/>
  <c r="F113" i="11"/>
  <c r="F92" i="11"/>
  <c r="F93" i="11"/>
  <c r="G93" i="11" s="1"/>
  <c r="B93" i="11"/>
  <c r="C93" i="11" s="1"/>
  <c r="B92" i="11"/>
  <c r="B115" i="11" l="1"/>
  <c r="C115" i="11" s="1"/>
  <c r="B114" i="11"/>
  <c r="F177" i="11"/>
  <c r="G177" i="11" s="1"/>
  <c r="F176" i="11"/>
  <c r="F197" i="11"/>
  <c r="F198" i="11"/>
  <c r="G198" i="11" s="1"/>
  <c r="B135" i="11"/>
  <c r="B136" i="11"/>
  <c r="C136" i="11" s="1"/>
  <c r="B177" i="11"/>
  <c r="C177" i="11" s="1"/>
  <c r="B176" i="11"/>
  <c r="J177" i="11"/>
  <c r="K177" i="11" s="1"/>
  <c r="J176" i="11"/>
  <c r="B219" i="11"/>
  <c r="C219" i="11" s="1"/>
  <c r="B218" i="11"/>
  <c r="F240" i="11"/>
  <c r="G240" i="11" s="1"/>
  <c r="F239" i="11"/>
  <c r="J198" i="11"/>
  <c r="K198" i="11" s="1"/>
  <c r="J197" i="11"/>
  <c r="B156" i="11"/>
  <c r="C156" i="11" s="1"/>
  <c r="B155" i="11"/>
  <c r="F219" i="11"/>
  <c r="G219" i="11" s="1"/>
  <c r="F218" i="11"/>
  <c r="F115" i="11"/>
  <c r="G115" i="11" s="1"/>
  <c r="F114" i="11"/>
</calcChain>
</file>

<file path=xl/sharedStrings.xml><?xml version="1.0" encoding="utf-8"?>
<sst xmlns="http://schemas.openxmlformats.org/spreadsheetml/2006/main" count="1748" uniqueCount="159">
  <si>
    <t>StartDate</t>
  </si>
  <si>
    <t>EndDate</t>
  </si>
  <si>
    <t>Finished</t>
  </si>
  <si>
    <t>Q1</t>
  </si>
  <si>
    <t>Q2</t>
  </si>
  <si>
    <t>Q16</t>
  </si>
  <si>
    <t>Q4</t>
  </si>
  <si>
    <t>Q13</t>
  </si>
  <si>
    <t>Q5_1</t>
  </si>
  <si>
    <t>Q5_2</t>
  </si>
  <si>
    <t>Q5_3</t>
  </si>
  <si>
    <t>Q5_4</t>
  </si>
  <si>
    <t>Q5_5</t>
  </si>
  <si>
    <t>Q5_6</t>
  </si>
  <si>
    <t>Q5_7</t>
  </si>
  <si>
    <t>Q5_8</t>
  </si>
  <si>
    <t>Q10</t>
  </si>
  <si>
    <t>Q14</t>
  </si>
  <si>
    <t>Q6_1</t>
  </si>
  <si>
    <t>Q6_2</t>
  </si>
  <si>
    <t>Q6_3</t>
  </si>
  <si>
    <t>Q6_4</t>
  </si>
  <si>
    <t>Q6_5</t>
  </si>
  <si>
    <t>Q6_6</t>
  </si>
  <si>
    <t>Q6_7</t>
  </si>
  <si>
    <t>Q6_8</t>
  </si>
  <si>
    <t>Q11</t>
  </si>
  <si>
    <t>Q15</t>
  </si>
  <si>
    <t>Q7_1</t>
  </si>
  <si>
    <t>Q7_2</t>
  </si>
  <si>
    <t>Q7_3</t>
  </si>
  <si>
    <t>Q7_4</t>
  </si>
  <si>
    <t>Q7_5</t>
  </si>
  <si>
    <t>Q7_6</t>
  </si>
  <si>
    <t>Q7_7</t>
  </si>
  <si>
    <t>Q7_8</t>
  </si>
  <si>
    <t>Q12</t>
  </si>
  <si>
    <t>Q9</t>
  </si>
  <si>
    <t>Start Date</t>
  </si>
  <si>
    <t>End Date</t>
  </si>
  <si>
    <t>Age</t>
  </si>
  <si>
    <t>Gender</t>
  </si>
  <si>
    <t>Do you have any neurological disorder? (optional)</t>
  </si>
  <si>
    <t>Do you have any experience using VR?</t>
  </si>
  <si>
    <t>Please let this question be filled out by the supervisor of the experiment.</t>
  </si>
  <si>
    <t>After examining the product you are now able to order it from a safe and reputable website. Please fill out the questions below. - I might not get what I ordered.</t>
  </si>
  <si>
    <t>After examining the product you are now able to order it from a safe and reputable website. Please fill out the questions below. - It is hard to judge the quality of the product.</t>
  </si>
  <si>
    <t>After examining the product you are now able to order it from a safe and reputable website. Please fill out the questions below. - I want to touch and examine the actual product.</t>
  </si>
  <si>
    <t>After examining the product you are now able to order it from a safe and reputable website. Please fill out the questions below. - Size may be a problem with soaps.</t>
  </si>
  <si>
    <t>After examining the product you are now able to order it from a safe and reputable website. Please fill out the questions below. - I can't try out the soap.</t>
  </si>
  <si>
    <t>After examining the product you are now able to order it from a safe and reputable website. Please fill out the questions below. - It is DIFFICULT for me to judge the products quality adequately.</t>
  </si>
  <si>
    <t>After examining the product you are now able to order it from a safe and reputable website. Please fill out the questions below. - It is DIFFICULT for me to compare the quality of similar products.</t>
  </si>
  <si>
    <t>After examining the product you are now able to order it from a safe and reputable website. Please fill out the questions below. - The product purchased may NOT perform as expected.</t>
  </si>
  <si>
    <t>What price would you choose to buy this product?</t>
  </si>
  <si>
    <t>After examining the product you are now able to order it from a safe and reputable website. Please fill out the questions below. - I might not get what I ordered .</t>
  </si>
  <si>
    <t>What price would you choose to buy this product</t>
  </si>
  <si>
    <t>Which of these environments do you prefer for product representation and why?</t>
  </si>
  <si>
    <t>True</t>
  </si>
  <si>
    <t>strongly agree</t>
  </si>
  <si>
    <t>Somewhat disagree</t>
  </si>
  <si>
    <t>Somewhat agree</t>
  </si>
  <si>
    <t>Male</t>
  </si>
  <si>
    <t>Yes, I tried it once.</t>
  </si>
  <si>
    <t>Strongly disagree</t>
  </si>
  <si>
    <t>Neither agree nor disagree</t>
  </si>
  <si>
    <t>Yes, I use it frequently.</t>
  </si>
  <si>
    <t>No</t>
  </si>
  <si>
    <t>Tangible Virtual Reality</t>
  </si>
  <si>
    <t>Female</t>
  </si>
  <si>
    <t>the third., because you get a better feeling of the actual size</t>
  </si>
  <si>
    <t>Website.  Because it was less worse than the other methods.  VR doesn't provide any fragrance/scent or soapy texture, just like the website.  So you can go to the website, read the description and have a look on some pictures, showing the soap at least from different angles etc.</t>
  </si>
  <si>
    <t>5Euro</t>
  </si>
  <si>
    <t>1 Euro</t>
  </si>
  <si>
    <t>3 Euro</t>
  </si>
  <si>
    <t xml:space="preserve">Tangible Virtual Reality das Gefühl die seife in Händen zu halten und auch das Gewicht zu spüren ist für mich der Grund für das bessere Shopping Erlebnis </t>
  </si>
  <si>
    <t>website because it is familiar to me and i feel that i have more information.</t>
  </si>
  <si>
    <t>Website, because I'm used to it. The soaps looked more real</t>
  </si>
  <si>
    <t>7-8 Euro</t>
  </si>
  <si>
    <t>mit Berührung, da man die Gräße der Seife besser abschätzen konnte. Man kann sich trotzdem den Geruch nur vorstellen, was einem im Laden leichter fällt, da man an der Seife auch riechen kann</t>
  </si>
  <si>
    <t>15 Euro</t>
  </si>
  <si>
    <t>10 Euro</t>
  </si>
  <si>
    <t>15-20 Euro</t>
  </si>
  <si>
    <t>I do preefer the website, because it is a known environment for me and i feel comfortable using it. In Virtual Reality I could use my hands to navigate through the different colour possibilities though I did not feel comfortable using it, because it felt more like a Video Game than an actual shopping experience, even though there was not a real difference. The Tangible Virtual Reality was the most difficult one for me to use, because it wasn´t specifically more useful for the shopping experience. Especially soap requires a different sense than touching. Buying soap without smelling it isn´t what I would usually do. It was nice to have some actual thing in real life as a substitute for the real product. I may consider buying something else with either Virtual Reality or Tangible Virtual Reality, like a mousepad or a bottle of water.</t>
  </si>
  <si>
    <t>Ich fand das haptische Feedback am besten. Allerdings nur, weil auf der Internetseite keine Maße angegeben waren und ich durch das haptische Feedback besser einschätzen konnte wie groß die Seife ist. In VR ohne Haptisches Feedback und auf der Internetseite sieht die Seife viel kleiner aus. Die VR Umgebung ohne Feedback fand ich am schlechtesten. Die Internetseite war auf Platz 2</t>
  </si>
  <si>
    <t>website, just because the fotos looked like real sopa and not just a block without textture. The VR with hapitic feedback would have been better, if there were textures grafic textures added to the 3D model</t>
  </si>
  <si>
    <t>2,50 Euro</t>
  </si>
  <si>
    <t>Tangibel Virtual Reality, because you can feel a haptic Feedback and can experience the Soap more realistical.Teh Website may be better for quick sells.The virtual Reality without haptic feedback was no as convincing as the version with haptic feedback.</t>
  </si>
  <si>
    <t>3.50€</t>
  </si>
  <si>
    <t>The tangible virtual Reality because there it was most realistic. I got a feeling of the soap and even wanted to smell the soap</t>
  </si>
  <si>
    <t>Q3</t>
  </si>
  <si>
    <t>Website</t>
  </si>
  <si>
    <t>Virtual Reality</t>
  </si>
  <si>
    <t>I might not get what I ordered.</t>
  </si>
  <si>
    <t xml:space="preserve"> I might not get what I ordered.</t>
  </si>
  <si>
    <t>It is hard to judge the quality of the product.</t>
  </si>
  <si>
    <t xml:space="preserve"> It is hard to judge the quality of the product.</t>
  </si>
  <si>
    <t>I want to touch and examine the actual product.</t>
  </si>
  <si>
    <t>Size may be a problem with soaps.</t>
  </si>
  <si>
    <t xml:space="preserve"> I can't try out the soap.</t>
  </si>
  <si>
    <t>I can't try out the soap.</t>
  </si>
  <si>
    <t xml:space="preserve"> It is DIFFICULT for me to judge the products quality adequately.</t>
  </si>
  <si>
    <t>It is DIFFICULT for me to judge the products quality adequately.</t>
  </si>
  <si>
    <t>It is DIFFICULT for me to compare the quality of similar products.</t>
  </si>
  <si>
    <t>The product purchased may NOT perform as expected.</t>
  </si>
  <si>
    <t xml:space="preserve"> The product purchased may NOT perform as expected.</t>
  </si>
  <si>
    <t>Q5</t>
  </si>
  <si>
    <t>Average Age</t>
  </si>
  <si>
    <t>Average Experience</t>
  </si>
  <si>
    <t>Average Gender</t>
  </si>
  <si>
    <t>Yes, I tried it once</t>
  </si>
  <si>
    <t>50/50</t>
  </si>
  <si>
    <t>somewhat disagree</t>
  </si>
  <si>
    <t>neither agree nor disagree</t>
  </si>
  <si>
    <t>strongly disagree</t>
  </si>
  <si>
    <t>somewhat agree</t>
  </si>
  <si>
    <t>WEBSITE</t>
  </si>
  <si>
    <t>MEDIAN</t>
  </si>
  <si>
    <t>count</t>
  </si>
  <si>
    <t>Median</t>
  </si>
  <si>
    <t>5.0</t>
  </si>
  <si>
    <t>median</t>
  </si>
  <si>
    <t>rank sum</t>
  </si>
  <si>
    <t>U</t>
  </si>
  <si>
    <t>one tail</t>
  </si>
  <si>
    <t>two tail</t>
  </si>
  <si>
    <t>mean</t>
  </si>
  <si>
    <t>std dev</t>
  </si>
  <si>
    <t>ties</t>
  </si>
  <si>
    <t>z-score</t>
  </si>
  <si>
    <t>yates</t>
  </si>
  <si>
    <t>effect r</t>
  </si>
  <si>
    <t>p-norm</t>
  </si>
  <si>
    <t>p-exact</t>
  </si>
  <si>
    <t>p-simul</t>
  </si>
  <si>
    <t>N/A</t>
  </si>
  <si>
    <t>Virtual Realty</t>
  </si>
  <si>
    <t xml:space="preserve">Female </t>
  </si>
  <si>
    <t>Tangible Virtuela Reality</t>
  </si>
  <si>
    <t>Diagramms of the questionns with statisticly tested significants between the scenarios</t>
  </si>
  <si>
    <t>nobody picked Virtual Reality</t>
  </si>
  <si>
    <t>5 ppl</t>
  </si>
  <si>
    <t>8 ppl</t>
  </si>
  <si>
    <t>better feeling of size</t>
  </si>
  <si>
    <t>size and weight</t>
  </si>
  <si>
    <t>better estimate of siz</t>
  </si>
  <si>
    <t>realistischer</t>
  </si>
  <si>
    <t>familiar and feeling of more information</t>
  </si>
  <si>
    <t>used to it</t>
  </si>
  <si>
    <t>know environment and feel comfortable using it</t>
  </si>
  <si>
    <t>pictures look more realistic</t>
  </si>
  <si>
    <t>not enough texture</t>
  </si>
  <si>
    <t>no smell</t>
  </si>
  <si>
    <t>soap looks more real</t>
  </si>
  <si>
    <t>more like videogame</t>
  </si>
  <si>
    <t>no texture?</t>
  </si>
  <si>
    <r>
      <rPr>
        <b/>
        <sz val="11"/>
        <color theme="1"/>
        <rFont val="Calibri"/>
        <family val="2"/>
        <scheme val="minor"/>
      </rPr>
      <t>WHY</t>
    </r>
    <r>
      <rPr>
        <sz val="11"/>
        <color theme="1"/>
        <rFont val="Calibri"/>
        <family val="2"/>
        <scheme val="minor"/>
      </rPr>
      <t xml:space="preserve"> Tangible</t>
    </r>
  </si>
  <si>
    <r>
      <rPr>
        <b/>
        <sz val="11"/>
        <color theme="1"/>
        <rFont val="Calibri"/>
        <family val="2"/>
        <scheme val="minor"/>
      </rPr>
      <t>WHY</t>
    </r>
    <r>
      <rPr>
        <sz val="11"/>
        <color theme="1"/>
        <rFont val="Calibri"/>
        <family val="2"/>
        <scheme val="minor"/>
      </rPr>
      <t xml:space="preserve"> Website</t>
    </r>
  </si>
  <si>
    <t xml:space="preserve">Mann-Whitney-U-Test </t>
  </si>
  <si>
    <t>between mal and female for each question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</si>
</sst>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 #,##0.00_-;\-&quot;€&quot;\ * #,##0.00_-;_-&quot;€&quot;\ * &quot;-&quot;??_-;_-@_-"/>
    <numFmt numFmtId="164" formatCode="#,##0\ [$€-1];[Red]\-#,##0\ [$€-1]"/>
    <numFmt numFmtId="165" formatCode="_-[$€-C07]\ * #,##0.00_-;\-[$€-C07]\ * #,##0.00_-;_-[$€-C07]\ * &quot;-&quot;??_-;_-@_-"/>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1"/>
      <color rgb="FF006100"/>
      <name val="Calibri"/>
      <family val="2"/>
      <scheme val="minor"/>
    </font>
    <font>
      <b/>
      <sz val="11"/>
      <color rgb="FF3F3F76"/>
      <name val="Calibri"/>
      <family val="2"/>
      <scheme val="minor"/>
    </font>
    <font>
      <b/>
      <sz val="11"/>
      <color rgb="FF9C0006"/>
      <name val="Calibri"/>
      <family val="2"/>
      <scheme val="minor"/>
    </font>
    <font>
      <b/>
      <u/>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00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medium">
        <color indexed="64"/>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8"/>
      </top>
      <bottom/>
      <diagonal/>
    </border>
    <border>
      <left/>
      <right style="thin">
        <color indexed="64"/>
      </right>
      <top/>
      <bottom style="thin">
        <color indexed="8"/>
      </bottom>
      <diagonal/>
    </border>
    <border>
      <left style="thin">
        <color indexed="64"/>
      </left>
      <right/>
      <top/>
      <bottom style="thin">
        <color indexed="64"/>
      </bottom>
      <diagonal/>
    </border>
    <border>
      <left style="thin">
        <color indexed="8"/>
      </left>
      <right style="thin">
        <color indexed="8"/>
      </right>
      <top/>
      <bottom style="thin">
        <color indexed="64"/>
      </bottom>
      <diagonal/>
    </border>
    <border>
      <left/>
      <right style="thin">
        <color indexed="64"/>
      </right>
      <top/>
      <bottom style="thin">
        <color indexed="64"/>
      </bottom>
      <diagonal/>
    </border>
    <border>
      <left style="thin">
        <color indexed="8"/>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5">
    <xf numFmtId="0" fontId="0" fillId="0" borderId="0" xfId="0"/>
    <xf numFmtId="22" fontId="0" fillId="0" borderId="0" xfId="0" applyNumberFormat="1"/>
    <xf numFmtId="16" fontId="0" fillId="0" borderId="0" xfId="0" applyNumberFormat="1"/>
    <xf numFmtId="164" fontId="0" fillId="0" borderId="0" xfId="0" applyNumberFormat="1"/>
    <xf numFmtId="0" fontId="0" fillId="0" borderId="10" xfId="0" applyBorder="1"/>
    <xf numFmtId="0" fontId="16" fillId="0" borderId="0" xfId="0" applyFont="1"/>
    <xf numFmtId="0" fontId="16" fillId="0" borderId="10" xfId="0" applyFont="1" applyBorder="1"/>
    <xf numFmtId="0" fontId="0" fillId="33" borderId="0" xfId="0" applyFill="1"/>
    <xf numFmtId="0" fontId="7" fillId="3" borderId="0" xfId="7"/>
    <xf numFmtId="0" fontId="9" fillId="5" borderId="4" xfId="9"/>
    <xf numFmtId="0" fontId="8" fillId="4" borderId="0" xfId="8"/>
    <xf numFmtId="0" fontId="18" fillId="35" borderId="0" xfId="6" applyFont="1" applyFill="1"/>
    <xf numFmtId="0" fontId="0" fillId="0" borderId="0" xfId="0" applyAlignment="1">
      <alignment horizontal="center"/>
    </xf>
    <xf numFmtId="0" fontId="16" fillId="0" borderId="0" xfId="0" applyFont="1" applyBorder="1"/>
    <xf numFmtId="0" fontId="0" fillId="0" borderId="0" xfId="0" applyBorder="1"/>
    <xf numFmtId="0" fontId="0" fillId="0" borderId="11" xfId="0" applyBorder="1"/>
    <xf numFmtId="0" fontId="18" fillId="0" borderId="11" xfId="0" applyFont="1" applyBorder="1"/>
    <xf numFmtId="0" fontId="0" fillId="0" borderId="11" xfId="0" applyBorder="1" applyAlignment="1">
      <alignment horizontal="center"/>
    </xf>
    <xf numFmtId="0" fontId="0" fillId="0" borderId="0" xfId="0" applyBorder="1" applyAlignment="1">
      <alignment horizontal="center"/>
    </xf>
    <xf numFmtId="0" fontId="19" fillId="0" borderId="11" xfId="0" applyFont="1" applyBorder="1"/>
    <xf numFmtId="0" fontId="19" fillId="0" borderId="0" xfId="0" applyFont="1" applyBorder="1"/>
    <xf numFmtId="164" fontId="0" fillId="0" borderId="0" xfId="0" applyNumberFormat="1" applyAlignment="1">
      <alignment horizontal="center"/>
    </xf>
    <xf numFmtId="0" fontId="16" fillId="0" borderId="0" xfId="0" applyFont="1" applyAlignment="1">
      <alignment horizontal="center"/>
    </xf>
    <xf numFmtId="0" fontId="9" fillId="5" borderId="4" xfId="9" applyAlignment="1">
      <alignment horizontal="center"/>
    </xf>
    <xf numFmtId="0" fontId="16" fillId="35" borderId="0" xfId="0" applyFont="1" applyFill="1" applyAlignment="1">
      <alignment horizontal="center"/>
    </xf>
    <xf numFmtId="0" fontId="16" fillId="33" borderId="0" xfId="0" applyFont="1" applyFill="1" applyAlignment="1">
      <alignment horizontal="center"/>
    </xf>
    <xf numFmtId="164" fontId="0" fillId="0" borderId="11" xfId="0" applyNumberFormat="1" applyBorder="1"/>
    <xf numFmtId="0" fontId="0" fillId="33" borderId="11" xfId="0" applyFill="1" applyBorder="1" applyAlignment="1">
      <alignment horizontal="center"/>
    </xf>
    <xf numFmtId="0" fontId="20" fillId="35" borderId="0" xfId="6" applyFont="1" applyFill="1" applyAlignment="1">
      <alignment horizontal="center"/>
    </xf>
    <xf numFmtId="0" fontId="21" fillId="5" borderId="4" xfId="9" applyFont="1" applyAlignment="1">
      <alignment horizontal="center"/>
    </xf>
    <xf numFmtId="0" fontId="22" fillId="36" borderId="0" xfId="7" applyFont="1" applyFill="1" applyAlignment="1">
      <alignment horizontal="center"/>
    </xf>
    <xf numFmtId="0" fontId="16" fillId="0" borderId="0" xfId="0" applyFont="1" applyFill="1" applyAlignment="1">
      <alignment horizontal="center"/>
    </xf>
    <xf numFmtId="0" fontId="0" fillId="0" borderId="0" xfId="0" applyFill="1" applyBorder="1" applyAlignment="1">
      <alignment horizontal="center"/>
    </xf>
    <xf numFmtId="0" fontId="0" fillId="0" borderId="0" xfId="0" applyFont="1"/>
    <xf numFmtId="0" fontId="18" fillId="0" borderId="0" xfId="0" applyFont="1" applyFill="1"/>
    <xf numFmtId="0" fontId="19" fillId="33" borderId="0" xfId="0" applyFont="1" applyFill="1" applyAlignment="1">
      <alignment horizontal="center"/>
    </xf>
    <xf numFmtId="0" fontId="16" fillId="34" borderId="0" xfId="0" applyFont="1" applyFill="1" applyAlignment="1">
      <alignment horizontal="center"/>
    </xf>
    <xf numFmtId="0" fontId="0" fillId="0" borderId="0" xfId="0" applyFill="1" applyBorder="1"/>
    <xf numFmtId="164" fontId="0" fillId="0" borderId="0" xfId="0" applyNumberFormat="1" applyBorder="1" applyAlignment="1">
      <alignment horizontal="center"/>
    </xf>
    <xf numFmtId="44" fontId="0" fillId="0" borderId="0" xfId="42" applyFont="1" applyAlignment="1">
      <alignment horizontal="center"/>
    </xf>
    <xf numFmtId="165" fontId="0" fillId="0" borderId="0" xfId="42" applyNumberFormat="1" applyFont="1" applyAlignment="1">
      <alignment horizontal="center"/>
    </xf>
    <xf numFmtId="44" fontId="0" fillId="0" borderId="11" xfId="42" applyFont="1" applyBorder="1" applyAlignment="1">
      <alignment horizontal="center"/>
    </xf>
    <xf numFmtId="165" fontId="0" fillId="0" borderId="0" xfId="0" applyNumberFormat="1" applyAlignment="1">
      <alignment horizontal="center"/>
    </xf>
    <xf numFmtId="165" fontId="0" fillId="0" borderId="11" xfId="42" applyNumberFormat="1" applyFont="1" applyBorder="1" applyAlignment="1">
      <alignment horizontal="center"/>
    </xf>
    <xf numFmtId="44" fontId="0" fillId="0" borderId="0" xfId="0" applyNumberFormat="1"/>
    <xf numFmtId="164" fontId="0" fillId="0" borderId="0" xfId="0" applyNumberFormat="1" applyBorder="1"/>
    <xf numFmtId="44" fontId="0" fillId="0" borderId="0" xfId="42" applyFont="1"/>
    <xf numFmtId="44" fontId="0" fillId="0" borderId="11" xfId="42" applyFont="1" applyBorder="1"/>
    <xf numFmtId="44" fontId="0" fillId="0" borderId="0" xfId="0" applyNumberForma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1" xfId="0" applyBorder="1" applyAlignment="1">
      <alignment horizontal="center"/>
    </xf>
    <xf numFmtId="0" fontId="0" fillId="0" borderId="24" xfId="0" applyBorder="1"/>
    <xf numFmtId="0" fontId="0" fillId="0" borderId="25" xfId="0" applyBorder="1"/>
    <xf numFmtId="0" fontId="0" fillId="0" borderId="26" xfId="0" applyBorder="1"/>
    <xf numFmtId="0" fontId="0" fillId="37" borderId="16" xfId="0" applyFill="1" applyBorder="1"/>
    <xf numFmtId="0" fontId="16" fillId="0" borderId="18" xfId="0" applyFont="1" applyBorder="1"/>
    <xf numFmtId="0" fontId="0" fillId="37" borderId="15" xfId="0" applyFill="1" applyBorder="1"/>
    <xf numFmtId="0" fontId="0" fillId="0" borderId="14" xfId="0" applyBorder="1" applyAlignment="1">
      <alignment horizontal="center"/>
    </xf>
    <xf numFmtId="0" fontId="0" fillId="0" borderId="16" xfId="0" applyFill="1" applyBorder="1"/>
    <xf numFmtId="0" fontId="16" fillId="0" borderId="18" xfId="0" applyFont="1" applyFill="1" applyBorder="1"/>
    <xf numFmtId="0" fontId="0" fillId="0" borderId="17" xfId="0" applyFill="1" applyBorder="1"/>
    <xf numFmtId="0" fontId="0" fillId="0" borderId="19" xfId="0" applyFill="1" applyBorder="1"/>
    <xf numFmtId="0" fontId="0" fillId="0" borderId="20" xfId="0" applyFill="1" applyBorder="1"/>
    <xf numFmtId="0" fontId="0" fillId="0" borderId="21" xfId="0" applyFill="1" applyBorder="1"/>
    <xf numFmtId="0" fontId="0" fillId="0" borderId="12" xfId="0" applyFill="1" applyBorder="1"/>
    <xf numFmtId="0" fontId="0" fillId="0" borderId="22" xfId="0" applyFill="1" applyBorder="1"/>
    <xf numFmtId="0" fontId="0" fillId="0" borderId="13" xfId="0" applyFill="1" applyBorder="1"/>
    <xf numFmtId="0" fontId="0" fillId="0" borderId="14" xfId="0" applyFill="1" applyBorder="1"/>
    <xf numFmtId="0" fontId="0" fillId="0" borderId="23" xfId="0" applyFill="1" applyBorder="1"/>
    <xf numFmtId="0" fontId="0" fillId="0" borderId="21" xfId="0" applyFill="1" applyBorder="1" applyAlignment="1">
      <alignment horizontal="center"/>
    </xf>
    <xf numFmtId="0" fontId="0" fillId="0" borderId="15" xfId="0" applyFill="1" applyBorder="1"/>
    <xf numFmtId="0" fontId="0" fillId="0" borderId="24" xfId="0" applyFill="1" applyBorder="1"/>
    <xf numFmtId="0" fontId="0" fillId="0" borderId="25" xfId="0" applyFill="1" applyBorder="1"/>
    <xf numFmtId="0" fontId="0" fillId="0" borderId="26" xfId="0" applyFill="1" applyBorder="1"/>
    <xf numFmtId="0" fontId="0" fillId="0" borderId="23" xfId="0" applyBorder="1" applyAlignment="1">
      <alignment horizontal="center"/>
    </xf>
    <xf numFmtId="0" fontId="0" fillId="0" borderId="27" xfId="0" applyFill="1" applyBorder="1"/>
    <xf numFmtId="0" fontId="16" fillId="35" borderId="0" xfId="0" applyFont="1" applyFill="1"/>
    <xf numFmtId="0" fontId="0" fillId="35" borderId="0" xfId="0" applyFill="1"/>
    <xf numFmtId="9" fontId="0" fillId="0" borderId="0" xfId="43" applyFont="1" applyAlignment="1"/>
    <xf numFmtId="9" fontId="0" fillId="0" borderId="0" xfId="0" applyNumberFormat="1" applyAlignment="1"/>
    <xf numFmtId="0" fontId="7" fillId="0" borderId="0" xfId="7" applyFill="1" applyBorder="1"/>
    <xf numFmtId="0" fontId="9" fillId="0" borderId="0" xfId="9" applyFill="1" applyBorder="1"/>
    <xf numFmtId="0" fontId="8" fillId="0" borderId="0" xfId="8" applyFill="1" applyBorder="1"/>
    <xf numFmtId="0" fontId="0" fillId="0" borderId="0" xfId="0" applyFill="1"/>
    <xf numFmtId="0" fontId="18" fillId="0" borderId="0" xfId="6" applyFont="1" applyFill="1"/>
    <xf numFmtId="0" fontId="0" fillId="0" borderId="0" xfId="0" applyFont="1" applyFill="1"/>
    <xf numFmtId="9" fontId="0" fillId="0" borderId="0" xfId="43" applyFont="1" applyFill="1" applyAlignment="1"/>
    <xf numFmtId="9" fontId="0" fillId="0" borderId="0" xfId="0" applyNumberFormat="1" applyFill="1" applyAlignment="1"/>
    <xf numFmtId="9" fontId="0" fillId="0" borderId="0" xfId="43" applyFont="1" applyFill="1" applyBorder="1" applyAlignment="1"/>
    <xf numFmtId="9" fontId="0" fillId="0" borderId="0" xfId="0" applyNumberFormat="1" applyFill="1" applyBorder="1" applyAlignment="1"/>
    <xf numFmtId="0" fontId="7" fillId="0" borderId="0" xfId="7" applyFill="1"/>
    <xf numFmtId="0" fontId="9" fillId="0" borderId="4" xfId="9" applyFill="1"/>
    <xf numFmtId="0" fontId="8" fillId="0" borderId="0" xfId="8" applyFill="1"/>
    <xf numFmtId="0" fontId="23" fillId="0" borderId="0" xfId="0" applyFont="1" applyFill="1"/>
    <xf numFmtId="0" fontId="23" fillId="0" borderId="0" xfId="0" applyFont="1"/>
  </cellXfs>
  <cellStyles count="44">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3"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2" builtinId="4"/>
    <cellStyle name="Warnender Text" xfId="14" builtinId="11" customBuiltin="1"/>
    <cellStyle name="Zelle überprüfen" xfId="13" builtinId="23" customBuiltin="1"/>
  </cellStyles>
  <dxfs count="200">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39994506668294322"/>
        </patternFill>
      </fill>
    </dxf>
    <dxf>
      <fill>
        <patternFill>
          <bgColor theme="5" tint="0.59996337778862885"/>
        </patternFill>
      </fill>
    </dxf>
    <dxf>
      <fill>
        <patternFill>
          <bgColor theme="9" tint="0.3999450666829432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39994506668294322"/>
        </patternFill>
      </fill>
    </dxf>
    <dxf>
      <fill>
        <patternFill>
          <bgColor theme="5" tint="0.59996337778862885"/>
        </patternFill>
      </fill>
    </dxf>
    <dxf>
      <fill>
        <patternFill>
          <bgColor theme="9" tint="0.3999450666829432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39994506668294322"/>
        </patternFill>
      </fill>
    </dxf>
    <dxf>
      <fill>
        <patternFill>
          <bgColor theme="5" tint="0.59996337778862885"/>
        </patternFill>
      </fill>
    </dxf>
    <dxf>
      <fill>
        <patternFill>
          <bgColor theme="9" tint="0.3999450666829432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39994506668294322"/>
        </patternFill>
      </fill>
    </dxf>
    <dxf>
      <fill>
        <patternFill>
          <bgColor theme="5" tint="0.59996337778862885"/>
        </patternFill>
      </fill>
    </dxf>
    <dxf>
      <fill>
        <patternFill>
          <bgColor theme="9" tint="0.3999450666829432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3999450666829432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Diagramme!$B$19</c:f>
              <c:strCache>
                <c:ptCount val="1"/>
                <c:pt idx="0">
                  <c:v>strongly disagree</c:v>
                </c:pt>
              </c:strCache>
            </c:strRef>
          </c:tx>
          <c:spPr>
            <a:solidFill>
              <a:schemeClr val="accent2">
                <a:lumMod val="60000"/>
                <a:lumOff val="40000"/>
              </a:schemeClr>
            </a:solidFill>
          </c:spPr>
          <c:invertIfNegative val="0"/>
          <c:cat>
            <c:strRef>
              <c:f>Diagramme!$A$20:$A$22</c:f>
              <c:strCache>
                <c:ptCount val="3"/>
                <c:pt idx="0">
                  <c:v>Website</c:v>
                </c:pt>
                <c:pt idx="1">
                  <c:v>Virtual Reality</c:v>
                </c:pt>
                <c:pt idx="2">
                  <c:v>Tangible Virtual Reality</c:v>
                </c:pt>
              </c:strCache>
            </c:strRef>
          </c:cat>
          <c:val>
            <c:numRef>
              <c:f>Diagramme!$B$20:$B$22</c:f>
              <c:numCache>
                <c:formatCode>0%</c:formatCode>
                <c:ptCount val="3"/>
                <c:pt idx="0">
                  <c:v>0</c:v>
                </c:pt>
                <c:pt idx="1">
                  <c:v>0</c:v>
                </c:pt>
                <c:pt idx="2">
                  <c:v>0</c:v>
                </c:pt>
              </c:numCache>
            </c:numRef>
          </c:val>
        </c:ser>
        <c:ser>
          <c:idx val="1"/>
          <c:order val="1"/>
          <c:tx>
            <c:strRef>
              <c:f>Diagramme!$C$19</c:f>
              <c:strCache>
                <c:ptCount val="1"/>
                <c:pt idx="0">
                  <c:v>somewhat disagree</c:v>
                </c:pt>
              </c:strCache>
            </c:strRef>
          </c:tx>
          <c:spPr>
            <a:solidFill>
              <a:schemeClr val="accent6">
                <a:lumMod val="40000"/>
                <a:lumOff val="60000"/>
              </a:schemeClr>
            </a:solidFill>
          </c:spPr>
          <c:invertIfNegative val="0"/>
          <c:cat>
            <c:strRef>
              <c:f>Diagramme!$A$20:$A$22</c:f>
              <c:strCache>
                <c:ptCount val="3"/>
                <c:pt idx="0">
                  <c:v>Website</c:v>
                </c:pt>
                <c:pt idx="1">
                  <c:v>Virtual Reality</c:v>
                </c:pt>
                <c:pt idx="2">
                  <c:v>Tangible Virtual Reality</c:v>
                </c:pt>
              </c:strCache>
            </c:strRef>
          </c:cat>
          <c:val>
            <c:numRef>
              <c:f>Diagramme!$C$20:$C$22</c:f>
              <c:numCache>
                <c:formatCode>0%</c:formatCode>
                <c:ptCount val="3"/>
                <c:pt idx="0">
                  <c:v>0.31</c:v>
                </c:pt>
                <c:pt idx="1">
                  <c:v>0</c:v>
                </c:pt>
                <c:pt idx="2">
                  <c:v>0.31</c:v>
                </c:pt>
              </c:numCache>
            </c:numRef>
          </c:val>
        </c:ser>
        <c:ser>
          <c:idx val="2"/>
          <c:order val="2"/>
          <c:tx>
            <c:strRef>
              <c:f>Diagramme!$D$19</c:f>
              <c:strCache>
                <c:ptCount val="1"/>
                <c:pt idx="0">
                  <c:v>neither agree nor disagree</c:v>
                </c:pt>
              </c:strCache>
            </c:strRef>
          </c:tx>
          <c:spPr>
            <a:solidFill>
              <a:schemeClr val="bg1">
                <a:lumMod val="85000"/>
              </a:schemeClr>
            </a:solidFill>
          </c:spPr>
          <c:invertIfNegative val="0"/>
          <c:cat>
            <c:strRef>
              <c:f>Diagramme!$A$20:$A$22</c:f>
              <c:strCache>
                <c:ptCount val="3"/>
                <c:pt idx="0">
                  <c:v>Website</c:v>
                </c:pt>
                <c:pt idx="1">
                  <c:v>Virtual Reality</c:v>
                </c:pt>
                <c:pt idx="2">
                  <c:v>Tangible Virtual Reality</c:v>
                </c:pt>
              </c:strCache>
            </c:strRef>
          </c:cat>
          <c:val>
            <c:numRef>
              <c:f>Diagramme!$D$20:$D$22</c:f>
              <c:numCache>
                <c:formatCode>0%</c:formatCode>
                <c:ptCount val="3"/>
                <c:pt idx="0">
                  <c:v>0.08</c:v>
                </c:pt>
                <c:pt idx="1">
                  <c:v>0</c:v>
                </c:pt>
                <c:pt idx="2">
                  <c:v>0.15</c:v>
                </c:pt>
              </c:numCache>
            </c:numRef>
          </c:val>
        </c:ser>
        <c:ser>
          <c:idx val="3"/>
          <c:order val="3"/>
          <c:tx>
            <c:strRef>
              <c:f>Diagramme!$E$19</c:f>
              <c:strCache>
                <c:ptCount val="1"/>
                <c:pt idx="0">
                  <c:v>somewhat agree</c:v>
                </c:pt>
              </c:strCache>
            </c:strRef>
          </c:tx>
          <c:spPr>
            <a:solidFill>
              <a:schemeClr val="accent3">
                <a:lumMod val="40000"/>
                <a:lumOff val="60000"/>
              </a:schemeClr>
            </a:solidFill>
          </c:spPr>
          <c:invertIfNegative val="0"/>
          <c:cat>
            <c:strRef>
              <c:f>Diagramme!$A$20:$A$22</c:f>
              <c:strCache>
                <c:ptCount val="3"/>
                <c:pt idx="0">
                  <c:v>Website</c:v>
                </c:pt>
                <c:pt idx="1">
                  <c:v>Virtual Reality</c:v>
                </c:pt>
                <c:pt idx="2">
                  <c:v>Tangible Virtual Reality</c:v>
                </c:pt>
              </c:strCache>
            </c:strRef>
          </c:cat>
          <c:val>
            <c:numRef>
              <c:f>Diagramme!$E$20:$E$22</c:f>
              <c:numCache>
                <c:formatCode>0%</c:formatCode>
                <c:ptCount val="3"/>
                <c:pt idx="0">
                  <c:v>0.38</c:v>
                </c:pt>
                <c:pt idx="1">
                  <c:v>0.46</c:v>
                </c:pt>
                <c:pt idx="2">
                  <c:v>0.39</c:v>
                </c:pt>
              </c:numCache>
            </c:numRef>
          </c:val>
        </c:ser>
        <c:ser>
          <c:idx val="4"/>
          <c:order val="4"/>
          <c:tx>
            <c:strRef>
              <c:f>Diagramme!$F$19</c:f>
              <c:strCache>
                <c:ptCount val="1"/>
                <c:pt idx="0">
                  <c:v>strongly agree</c:v>
                </c:pt>
              </c:strCache>
            </c:strRef>
          </c:tx>
          <c:spPr>
            <a:solidFill>
              <a:srgbClr val="92D050"/>
            </a:solidFill>
          </c:spPr>
          <c:invertIfNegative val="0"/>
          <c:cat>
            <c:strRef>
              <c:f>Diagramme!$A$20:$A$22</c:f>
              <c:strCache>
                <c:ptCount val="3"/>
                <c:pt idx="0">
                  <c:v>Website</c:v>
                </c:pt>
                <c:pt idx="1">
                  <c:v>Virtual Reality</c:v>
                </c:pt>
                <c:pt idx="2">
                  <c:v>Tangible Virtual Reality</c:v>
                </c:pt>
              </c:strCache>
            </c:strRef>
          </c:cat>
          <c:val>
            <c:numRef>
              <c:f>Diagramme!$F$20:$F$22</c:f>
              <c:numCache>
                <c:formatCode>0%</c:formatCode>
                <c:ptCount val="3"/>
                <c:pt idx="0">
                  <c:v>0.23</c:v>
                </c:pt>
                <c:pt idx="1">
                  <c:v>0.54</c:v>
                </c:pt>
                <c:pt idx="2">
                  <c:v>0.15</c:v>
                </c:pt>
              </c:numCache>
            </c:numRef>
          </c:val>
        </c:ser>
        <c:dLbls>
          <c:showLegendKey val="0"/>
          <c:showVal val="0"/>
          <c:showCatName val="0"/>
          <c:showSerName val="0"/>
          <c:showPercent val="0"/>
          <c:showBubbleSize val="0"/>
        </c:dLbls>
        <c:gapWidth val="150"/>
        <c:overlap val="100"/>
        <c:axId val="234201088"/>
        <c:axId val="234202624"/>
      </c:barChart>
      <c:catAx>
        <c:axId val="234201088"/>
        <c:scaling>
          <c:orientation val="minMax"/>
        </c:scaling>
        <c:delete val="0"/>
        <c:axPos val="l"/>
        <c:majorTickMark val="out"/>
        <c:minorTickMark val="none"/>
        <c:tickLblPos val="nextTo"/>
        <c:crossAx val="234202624"/>
        <c:crosses val="autoZero"/>
        <c:auto val="1"/>
        <c:lblAlgn val="ctr"/>
        <c:lblOffset val="100"/>
        <c:noMultiLvlLbl val="0"/>
      </c:catAx>
      <c:valAx>
        <c:axId val="234202624"/>
        <c:scaling>
          <c:orientation val="minMax"/>
        </c:scaling>
        <c:delete val="0"/>
        <c:axPos val="b"/>
        <c:majorGridlines/>
        <c:numFmt formatCode="0%" sourceLinked="1"/>
        <c:majorTickMark val="out"/>
        <c:minorTickMark val="none"/>
        <c:tickLblPos val="nextTo"/>
        <c:crossAx val="234201088"/>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Diagramme!$B$46</c:f>
              <c:strCache>
                <c:ptCount val="1"/>
                <c:pt idx="0">
                  <c:v>strongly disagree</c:v>
                </c:pt>
              </c:strCache>
            </c:strRef>
          </c:tx>
          <c:spPr>
            <a:solidFill>
              <a:schemeClr val="accent2">
                <a:lumMod val="60000"/>
                <a:lumOff val="40000"/>
              </a:schemeClr>
            </a:solidFill>
          </c:spPr>
          <c:invertIfNegative val="0"/>
          <c:cat>
            <c:strRef>
              <c:f>Diagramme!$A$47:$A$49</c:f>
              <c:strCache>
                <c:ptCount val="3"/>
                <c:pt idx="0">
                  <c:v>Website</c:v>
                </c:pt>
                <c:pt idx="1">
                  <c:v>Virtual Reality</c:v>
                </c:pt>
                <c:pt idx="2">
                  <c:v>Tangible Virtual Reality</c:v>
                </c:pt>
              </c:strCache>
            </c:strRef>
          </c:cat>
          <c:val>
            <c:numRef>
              <c:f>Diagramme!$B$47:$B$49</c:f>
              <c:numCache>
                <c:formatCode>0%</c:formatCode>
                <c:ptCount val="3"/>
                <c:pt idx="0">
                  <c:v>0</c:v>
                </c:pt>
                <c:pt idx="1">
                  <c:v>0</c:v>
                </c:pt>
                <c:pt idx="2">
                  <c:v>0</c:v>
                </c:pt>
              </c:numCache>
            </c:numRef>
          </c:val>
        </c:ser>
        <c:ser>
          <c:idx val="1"/>
          <c:order val="1"/>
          <c:tx>
            <c:strRef>
              <c:f>Diagramme!$C$46</c:f>
              <c:strCache>
                <c:ptCount val="1"/>
                <c:pt idx="0">
                  <c:v>somewhat disagree</c:v>
                </c:pt>
              </c:strCache>
            </c:strRef>
          </c:tx>
          <c:spPr>
            <a:solidFill>
              <a:schemeClr val="accent6">
                <a:lumMod val="40000"/>
                <a:lumOff val="60000"/>
              </a:schemeClr>
            </a:solidFill>
          </c:spPr>
          <c:invertIfNegative val="0"/>
          <c:cat>
            <c:strRef>
              <c:f>Diagramme!$A$47:$A$49</c:f>
              <c:strCache>
                <c:ptCount val="3"/>
                <c:pt idx="0">
                  <c:v>Website</c:v>
                </c:pt>
                <c:pt idx="1">
                  <c:v>Virtual Reality</c:v>
                </c:pt>
                <c:pt idx="2">
                  <c:v>Tangible Virtual Reality</c:v>
                </c:pt>
              </c:strCache>
            </c:strRef>
          </c:cat>
          <c:val>
            <c:numRef>
              <c:f>Diagramme!$C$47:$C$49</c:f>
              <c:numCache>
                <c:formatCode>0%</c:formatCode>
                <c:ptCount val="3"/>
                <c:pt idx="0">
                  <c:v>0.23</c:v>
                </c:pt>
                <c:pt idx="1">
                  <c:v>0.08</c:v>
                </c:pt>
                <c:pt idx="2">
                  <c:v>0.23</c:v>
                </c:pt>
              </c:numCache>
            </c:numRef>
          </c:val>
        </c:ser>
        <c:ser>
          <c:idx val="2"/>
          <c:order val="2"/>
          <c:tx>
            <c:strRef>
              <c:f>Diagramme!$D$46</c:f>
              <c:strCache>
                <c:ptCount val="1"/>
                <c:pt idx="0">
                  <c:v>neither agree nor disagree</c:v>
                </c:pt>
              </c:strCache>
            </c:strRef>
          </c:tx>
          <c:spPr>
            <a:solidFill>
              <a:schemeClr val="bg1">
                <a:lumMod val="85000"/>
              </a:schemeClr>
            </a:solidFill>
          </c:spPr>
          <c:invertIfNegative val="0"/>
          <c:cat>
            <c:strRef>
              <c:f>Diagramme!$A$47:$A$49</c:f>
              <c:strCache>
                <c:ptCount val="3"/>
                <c:pt idx="0">
                  <c:v>Website</c:v>
                </c:pt>
                <c:pt idx="1">
                  <c:v>Virtual Reality</c:v>
                </c:pt>
                <c:pt idx="2">
                  <c:v>Tangible Virtual Reality</c:v>
                </c:pt>
              </c:strCache>
            </c:strRef>
          </c:cat>
          <c:val>
            <c:numRef>
              <c:f>Diagramme!$D$47:$D$49</c:f>
              <c:numCache>
                <c:formatCode>0%</c:formatCode>
                <c:ptCount val="3"/>
                <c:pt idx="0">
                  <c:v>0.31</c:v>
                </c:pt>
                <c:pt idx="1">
                  <c:v>0.08</c:v>
                </c:pt>
                <c:pt idx="2">
                  <c:v>0.08</c:v>
                </c:pt>
              </c:numCache>
            </c:numRef>
          </c:val>
        </c:ser>
        <c:ser>
          <c:idx val="3"/>
          <c:order val="3"/>
          <c:tx>
            <c:strRef>
              <c:f>Diagramme!$E$46</c:f>
              <c:strCache>
                <c:ptCount val="1"/>
                <c:pt idx="0">
                  <c:v>somewhat agree</c:v>
                </c:pt>
              </c:strCache>
            </c:strRef>
          </c:tx>
          <c:spPr>
            <a:solidFill>
              <a:schemeClr val="accent3">
                <a:lumMod val="40000"/>
                <a:lumOff val="60000"/>
              </a:schemeClr>
            </a:solidFill>
          </c:spPr>
          <c:invertIfNegative val="0"/>
          <c:cat>
            <c:strRef>
              <c:f>Diagramme!$A$47:$A$49</c:f>
              <c:strCache>
                <c:ptCount val="3"/>
                <c:pt idx="0">
                  <c:v>Website</c:v>
                </c:pt>
                <c:pt idx="1">
                  <c:v>Virtual Reality</c:v>
                </c:pt>
                <c:pt idx="2">
                  <c:v>Tangible Virtual Reality</c:v>
                </c:pt>
              </c:strCache>
            </c:strRef>
          </c:cat>
          <c:val>
            <c:numRef>
              <c:f>Diagramme!$E$47:$E$49</c:f>
              <c:numCache>
                <c:formatCode>0%</c:formatCode>
                <c:ptCount val="3"/>
                <c:pt idx="0">
                  <c:v>0.38</c:v>
                </c:pt>
                <c:pt idx="1">
                  <c:v>0.38</c:v>
                </c:pt>
                <c:pt idx="2">
                  <c:v>0.46</c:v>
                </c:pt>
              </c:numCache>
            </c:numRef>
          </c:val>
        </c:ser>
        <c:ser>
          <c:idx val="4"/>
          <c:order val="4"/>
          <c:tx>
            <c:strRef>
              <c:f>Diagramme!$F$46</c:f>
              <c:strCache>
                <c:ptCount val="1"/>
                <c:pt idx="0">
                  <c:v>strongly agree</c:v>
                </c:pt>
              </c:strCache>
            </c:strRef>
          </c:tx>
          <c:spPr>
            <a:solidFill>
              <a:srgbClr val="92D050"/>
            </a:solidFill>
          </c:spPr>
          <c:invertIfNegative val="0"/>
          <c:cat>
            <c:strRef>
              <c:f>Diagramme!$A$47:$A$49</c:f>
              <c:strCache>
                <c:ptCount val="3"/>
                <c:pt idx="0">
                  <c:v>Website</c:v>
                </c:pt>
                <c:pt idx="1">
                  <c:v>Virtual Reality</c:v>
                </c:pt>
                <c:pt idx="2">
                  <c:v>Tangible Virtual Reality</c:v>
                </c:pt>
              </c:strCache>
            </c:strRef>
          </c:cat>
          <c:val>
            <c:numRef>
              <c:f>Diagramme!$F$47:$F$49</c:f>
              <c:numCache>
                <c:formatCode>0%</c:formatCode>
                <c:ptCount val="3"/>
                <c:pt idx="0">
                  <c:v>0.08</c:v>
                </c:pt>
                <c:pt idx="1">
                  <c:v>0.46</c:v>
                </c:pt>
                <c:pt idx="2">
                  <c:v>0.23</c:v>
                </c:pt>
              </c:numCache>
            </c:numRef>
          </c:val>
        </c:ser>
        <c:dLbls>
          <c:showLegendKey val="0"/>
          <c:showVal val="0"/>
          <c:showCatName val="0"/>
          <c:showSerName val="0"/>
          <c:showPercent val="0"/>
          <c:showBubbleSize val="0"/>
        </c:dLbls>
        <c:gapWidth val="150"/>
        <c:overlap val="100"/>
        <c:axId val="234504576"/>
        <c:axId val="234506112"/>
      </c:barChart>
      <c:catAx>
        <c:axId val="234504576"/>
        <c:scaling>
          <c:orientation val="minMax"/>
        </c:scaling>
        <c:delete val="0"/>
        <c:axPos val="l"/>
        <c:majorTickMark val="out"/>
        <c:minorTickMark val="none"/>
        <c:tickLblPos val="nextTo"/>
        <c:crossAx val="234506112"/>
        <c:crosses val="autoZero"/>
        <c:auto val="1"/>
        <c:lblAlgn val="ctr"/>
        <c:lblOffset val="100"/>
        <c:noMultiLvlLbl val="0"/>
      </c:catAx>
      <c:valAx>
        <c:axId val="234506112"/>
        <c:scaling>
          <c:orientation val="minMax"/>
        </c:scaling>
        <c:delete val="0"/>
        <c:axPos val="b"/>
        <c:majorGridlines/>
        <c:numFmt formatCode="0%" sourceLinked="1"/>
        <c:majorTickMark val="out"/>
        <c:minorTickMark val="none"/>
        <c:tickLblPos val="nextTo"/>
        <c:crossAx val="234504576"/>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336549</xdr:colOff>
      <xdr:row>8</xdr:row>
      <xdr:rowOff>63500</xdr:rowOff>
    </xdr:from>
    <xdr:to>
      <xdr:col>13</xdr:col>
      <xdr:colOff>635000</xdr:colOff>
      <xdr:row>28</xdr:row>
      <xdr:rowOff>22225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290512</xdr:colOff>
      <xdr:row>33</xdr:row>
      <xdr:rowOff>47625</xdr:rowOff>
    </xdr:from>
    <xdr:to>
      <xdr:col>13</xdr:col>
      <xdr:colOff>492125</xdr:colOff>
      <xdr:row>55</xdr:row>
      <xdr:rowOff>9524</xdr:rowOff>
    </xdr:to>
    <xdr:graphicFrame macro="">
      <xdr:nvGraphicFramePr>
        <xdr:cNvPr id="4" name="Diagramm 3" title="It id DIFFICULT for me to compare the quality of similar produc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Programme/Excel%20Add-in/XRealStat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Wilcoxon Table"/>
      <sheetName val="Mann Table"/>
      <sheetName val="Runs Table"/>
      <sheetName val="KS Table"/>
      <sheetName val="KS2 Table"/>
      <sheetName val="Lil Table"/>
      <sheetName val="AD Table"/>
      <sheetName val="AD2 Table"/>
      <sheetName val="SW Table"/>
      <sheetName val="Stud. Q Table"/>
      <sheetName val="Stud. Q Table 2"/>
      <sheetName val="Sp Rho Table"/>
      <sheetName val="Ken Tau Table"/>
      <sheetName val="Durbin Table"/>
      <sheetName val="Dunnett Table"/>
      <sheetName val="Dunnett 1"/>
      <sheetName val="Prime"/>
      <sheetName val="MSSD"/>
      <sheetName val="XRealStats"/>
    </sheetNames>
    <definedNames>
      <definedName name="MWDIST"/>
      <definedName name="RANK_SUM"/>
      <definedName name="TiesCorrection"/>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
  <sheetViews>
    <sheetView topLeftCell="I1" zoomScale="60" zoomScaleNormal="60" zoomScaleSheetLayoutView="400" workbookViewId="0">
      <selection activeCell="R96" sqref="R96"/>
    </sheetView>
  </sheetViews>
  <sheetFormatPr baseColWidth="10" defaultRowHeight="15" x14ac:dyDescent="0.25"/>
  <cols>
    <col min="1" max="1" width="51" bestFit="1" customWidth="1"/>
    <col min="2" max="2" width="50.42578125" bestFit="1" customWidth="1"/>
    <col min="3" max="3" width="21.7109375" bestFit="1" customWidth="1"/>
    <col min="4" max="4" width="23.85546875" bestFit="1" customWidth="1"/>
    <col min="5" max="5" width="18.5703125" bestFit="1" customWidth="1"/>
    <col min="6" max="6" width="45.85546875" bestFit="1" customWidth="1"/>
    <col min="7" max="7" width="35.42578125" bestFit="1" customWidth="1"/>
    <col min="8" max="8" width="9.140625" customWidth="1"/>
    <col min="9" max="9" width="25.140625" customWidth="1"/>
    <col min="10" max="10" width="26.7109375" customWidth="1"/>
    <col min="11" max="11" width="22.28515625" customWidth="1"/>
    <col min="12" max="12" width="20" customWidth="1"/>
    <col min="13" max="13" width="19.7109375" customWidth="1"/>
    <col min="14" max="14" width="22" customWidth="1"/>
    <col min="15" max="15" width="21" customWidth="1"/>
    <col min="16" max="16" width="18.85546875" customWidth="1"/>
    <col min="17" max="17" width="45.85546875" bestFit="1" customWidth="1"/>
    <col min="18" max="18" width="11.140625" customWidth="1"/>
    <col min="19" max="19" width="6" customWidth="1"/>
    <col min="20" max="20" width="19.85546875" customWidth="1"/>
    <col min="21" max="21" width="22.42578125" customWidth="1"/>
    <col min="22" max="22" width="17.7109375" customWidth="1"/>
    <col min="23" max="23" width="19.140625" customWidth="1"/>
    <col min="24" max="24" width="22.140625" customWidth="1"/>
    <col min="25" max="25" width="24" customWidth="1"/>
    <col min="26" max="26" width="16.140625" customWidth="1"/>
    <col min="27" max="27" width="45.85546875" bestFit="1" customWidth="1"/>
    <col min="28" max="28" width="67.28515625" bestFit="1" customWidth="1"/>
    <col min="29" max="29" width="12.42578125" customWidth="1"/>
    <col min="30" max="30" width="2.42578125" customWidth="1"/>
    <col min="31" max="31" width="22.7109375" customWidth="1"/>
    <col min="32" max="32" width="20.5703125" customWidth="1"/>
    <col min="33" max="33" width="20.28515625" customWidth="1"/>
    <col min="34" max="34" width="23.140625" customWidth="1"/>
    <col min="35" max="35" width="19.42578125" customWidth="1"/>
    <col min="37" max="37" width="18.5703125" customWidth="1"/>
    <col min="38" max="38" width="44.85546875" bestFit="1" customWidth="1"/>
    <col min="39" max="39" width="255.7109375" bestFit="1" customWidth="1"/>
  </cols>
  <sheetData>
    <row r="1" spans="1:4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4</v>
      </c>
      <c r="S1" t="s">
        <v>17</v>
      </c>
      <c r="T1" t="s">
        <v>18</v>
      </c>
      <c r="U1" t="s">
        <v>19</v>
      </c>
      <c r="V1" t="s">
        <v>20</v>
      </c>
      <c r="W1" t="s">
        <v>21</v>
      </c>
      <c r="X1" t="s">
        <v>22</v>
      </c>
      <c r="Y1" t="s">
        <v>23</v>
      </c>
      <c r="Z1" t="s">
        <v>24</v>
      </c>
      <c r="AA1" t="s">
        <v>25</v>
      </c>
      <c r="AB1" t="s">
        <v>26</v>
      </c>
      <c r="AC1" t="s">
        <v>4</v>
      </c>
      <c r="AD1" t="s">
        <v>27</v>
      </c>
      <c r="AE1" t="s">
        <v>28</v>
      </c>
      <c r="AF1" t="s">
        <v>29</v>
      </c>
      <c r="AG1" t="s">
        <v>30</v>
      </c>
      <c r="AH1" t="s">
        <v>31</v>
      </c>
      <c r="AI1" t="s">
        <v>32</v>
      </c>
      <c r="AJ1" t="s">
        <v>33</v>
      </c>
      <c r="AK1" t="s">
        <v>34</v>
      </c>
      <c r="AL1" t="s">
        <v>35</v>
      </c>
      <c r="AM1" t="s">
        <v>36</v>
      </c>
      <c r="AN1" t="s">
        <v>37</v>
      </c>
    </row>
    <row r="2" spans="1:40" x14ac:dyDescent="0.25">
      <c r="A2" t="s">
        <v>38</v>
      </c>
      <c r="B2" t="s">
        <v>39</v>
      </c>
      <c r="C2" t="s">
        <v>2</v>
      </c>
      <c r="D2" t="s">
        <v>40</v>
      </c>
      <c r="E2" t="s">
        <v>41</v>
      </c>
      <c r="F2" t="s">
        <v>42</v>
      </c>
      <c r="G2" t="s">
        <v>43</v>
      </c>
      <c r="H2" t="s">
        <v>44</v>
      </c>
      <c r="I2" t="s">
        <v>45</v>
      </c>
      <c r="J2" t="s">
        <v>46</v>
      </c>
      <c r="K2" t="s">
        <v>47</v>
      </c>
      <c r="L2" t="s">
        <v>48</v>
      </c>
      <c r="M2" t="s">
        <v>49</v>
      </c>
      <c r="N2" t="s">
        <v>50</v>
      </c>
      <c r="O2" t="s">
        <v>51</v>
      </c>
      <c r="P2" t="s">
        <v>52</v>
      </c>
      <c r="Q2" t="s">
        <v>53</v>
      </c>
      <c r="R2" t="s">
        <v>41</v>
      </c>
      <c r="S2" t="s">
        <v>44</v>
      </c>
      <c r="T2" t="s">
        <v>54</v>
      </c>
      <c r="U2" t="s">
        <v>46</v>
      </c>
      <c r="V2" t="s">
        <v>47</v>
      </c>
      <c r="W2" t="s">
        <v>48</v>
      </c>
      <c r="X2" t="s">
        <v>49</v>
      </c>
      <c r="Y2" t="s">
        <v>50</v>
      </c>
      <c r="Z2" t="s">
        <v>51</v>
      </c>
      <c r="AA2" t="s">
        <v>52</v>
      </c>
      <c r="AB2" t="s">
        <v>53</v>
      </c>
      <c r="AC2" t="s">
        <v>41</v>
      </c>
      <c r="AD2" t="s">
        <v>44</v>
      </c>
      <c r="AE2" t="s">
        <v>45</v>
      </c>
      <c r="AF2" t="s">
        <v>46</v>
      </c>
      <c r="AG2" t="s">
        <v>47</v>
      </c>
      <c r="AH2" t="s">
        <v>48</v>
      </c>
      <c r="AI2" t="s">
        <v>49</v>
      </c>
      <c r="AJ2" t="s">
        <v>50</v>
      </c>
      <c r="AK2" t="s">
        <v>51</v>
      </c>
      <c r="AL2" t="s">
        <v>52</v>
      </c>
      <c r="AM2" t="s">
        <v>55</v>
      </c>
      <c r="AN2" t="s">
        <v>56</v>
      </c>
    </row>
    <row r="3" spans="1:40" x14ac:dyDescent="0.25">
      <c r="A3" s="1">
        <v>44425.243472222224</v>
      </c>
      <c r="B3" s="1">
        <v>44425.274583333332</v>
      </c>
      <c r="C3" t="s">
        <v>57</v>
      </c>
      <c r="D3">
        <v>21</v>
      </c>
      <c r="E3" t="s">
        <v>61</v>
      </c>
      <c r="F3" t="s">
        <v>66</v>
      </c>
      <c r="G3" t="s">
        <v>66</v>
      </c>
      <c r="H3">
        <v>1</v>
      </c>
      <c r="I3" t="s">
        <v>63</v>
      </c>
      <c r="J3" t="s">
        <v>58</v>
      </c>
      <c r="K3" t="s">
        <v>58</v>
      </c>
      <c r="L3" t="s">
        <v>60</v>
      </c>
      <c r="M3" t="s">
        <v>59</v>
      </c>
      <c r="N3" t="s">
        <v>58</v>
      </c>
      <c r="O3" t="s">
        <v>60</v>
      </c>
      <c r="P3" t="s">
        <v>63</v>
      </c>
      <c r="Q3">
        <v>2</v>
      </c>
      <c r="R3" t="s">
        <v>61</v>
      </c>
      <c r="S3">
        <v>2</v>
      </c>
      <c r="T3" t="s">
        <v>63</v>
      </c>
      <c r="U3" t="s">
        <v>60</v>
      </c>
      <c r="V3" t="s">
        <v>58</v>
      </c>
      <c r="W3" t="s">
        <v>63</v>
      </c>
      <c r="X3" t="s">
        <v>58</v>
      </c>
      <c r="Y3" t="s">
        <v>58</v>
      </c>
      <c r="Z3" t="s">
        <v>58</v>
      </c>
      <c r="AA3" t="s">
        <v>63</v>
      </c>
      <c r="AB3">
        <v>3</v>
      </c>
      <c r="AC3" t="s">
        <v>61</v>
      </c>
      <c r="AD3">
        <v>3</v>
      </c>
      <c r="AE3" t="s">
        <v>63</v>
      </c>
      <c r="AF3" t="s">
        <v>58</v>
      </c>
      <c r="AG3" t="s">
        <v>58</v>
      </c>
      <c r="AH3" t="s">
        <v>64</v>
      </c>
      <c r="AI3" t="s">
        <v>58</v>
      </c>
      <c r="AJ3" t="s">
        <v>58</v>
      </c>
      <c r="AK3" t="s">
        <v>58</v>
      </c>
      <c r="AL3" t="s">
        <v>63</v>
      </c>
      <c r="AM3">
        <v>3</v>
      </c>
      <c r="AN3" t="s">
        <v>67</v>
      </c>
    </row>
    <row r="4" spans="1:40" x14ac:dyDescent="0.25">
      <c r="A4" s="1">
        <v>44425.283715277779</v>
      </c>
      <c r="B4" s="1">
        <v>44425.330995370372</v>
      </c>
      <c r="C4" t="s">
        <v>57</v>
      </c>
      <c r="D4">
        <v>21</v>
      </c>
      <c r="E4" t="s">
        <v>68</v>
      </c>
      <c r="F4" t="s">
        <v>66</v>
      </c>
      <c r="G4" t="s">
        <v>62</v>
      </c>
      <c r="H4">
        <v>1</v>
      </c>
      <c r="I4" t="s">
        <v>58</v>
      </c>
      <c r="J4" t="s">
        <v>58</v>
      </c>
      <c r="K4" t="s">
        <v>59</v>
      </c>
      <c r="L4" t="s">
        <v>60</v>
      </c>
      <c r="M4" t="s">
        <v>60</v>
      </c>
      <c r="N4" t="s">
        <v>58</v>
      </c>
      <c r="O4" t="s">
        <v>58</v>
      </c>
      <c r="P4" t="s">
        <v>60</v>
      </c>
      <c r="Q4" s="3">
        <v>5</v>
      </c>
      <c r="R4" t="s">
        <v>68</v>
      </c>
      <c r="S4">
        <v>3</v>
      </c>
      <c r="T4" t="s">
        <v>60</v>
      </c>
      <c r="U4" t="s">
        <v>60</v>
      </c>
      <c r="V4" t="s">
        <v>60</v>
      </c>
      <c r="W4" t="s">
        <v>59</v>
      </c>
      <c r="X4" t="s">
        <v>60</v>
      </c>
      <c r="Y4" t="s">
        <v>58</v>
      </c>
      <c r="Z4" t="s">
        <v>60</v>
      </c>
      <c r="AA4" t="s">
        <v>60</v>
      </c>
      <c r="AB4" s="3">
        <v>5</v>
      </c>
      <c r="AC4" t="s">
        <v>68</v>
      </c>
      <c r="AD4">
        <v>2</v>
      </c>
      <c r="AE4" t="s">
        <v>60</v>
      </c>
      <c r="AF4" t="s">
        <v>60</v>
      </c>
      <c r="AG4" t="s">
        <v>60</v>
      </c>
      <c r="AH4" t="s">
        <v>63</v>
      </c>
      <c r="AI4" t="s">
        <v>58</v>
      </c>
      <c r="AJ4" t="s">
        <v>58</v>
      </c>
      <c r="AK4" t="s">
        <v>58</v>
      </c>
      <c r="AL4" t="s">
        <v>60</v>
      </c>
      <c r="AM4" s="3">
        <v>4</v>
      </c>
      <c r="AN4" t="s">
        <v>69</v>
      </c>
    </row>
    <row r="5" spans="1:40" x14ac:dyDescent="0.25">
      <c r="A5" s="1">
        <v>44425.336689814816</v>
      </c>
      <c r="B5" s="1">
        <v>44425.396643518521</v>
      </c>
      <c r="C5" t="s">
        <v>57</v>
      </c>
      <c r="D5">
        <v>21</v>
      </c>
      <c r="E5" t="s">
        <v>61</v>
      </c>
      <c r="F5" t="s">
        <v>66</v>
      </c>
      <c r="G5" t="s">
        <v>66</v>
      </c>
      <c r="H5">
        <v>3</v>
      </c>
      <c r="I5" t="s">
        <v>59</v>
      </c>
      <c r="J5" t="s">
        <v>58</v>
      </c>
      <c r="K5" t="s">
        <v>60</v>
      </c>
      <c r="L5" t="s">
        <v>58</v>
      </c>
      <c r="M5" t="s">
        <v>59</v>
      </c>
      <c r="N5" t="s">
        <v>60</v>
      </c>
      <c r="O5" t="s">
        <v>58</v>
      </c>
      <c r="P5" t="s">
        <v>60</v>
      </c>
      <c r="Q5">
        <v>4</v>
      </c>
      <c r="R5" t="s">
        <v>61</v>
      </c>
      <c r="S5">
        <v>1</v>
      </c>
      <c r="T5" t="s">
        <v>63</v>
      </c>
      <c r="U5" t="s">
        <v>59</v>
      </c>
      <c r="V5" t="s">
        <v>60</v>
      </c>
      <c r="W5" t="s">
        <v>58</v>
      </c>
      <c r="X5" t="s">
        <v>60</v>
      </c>
      <c r="Y5" t="s">
        <v>58</v>
      </c>
      <c r="Z5" t="s">
        <v>59</v>
      </c>
      <c r="AA5" t="s">
        <v>59</v>
      </c>
      <c r="AB5">
        <v>6</v>
      </c>
      <c r="AC5" t="s">
        <v>61</v>
      </c>
      <c r="AD5">
        <v>2</v>
      </c>
      <c r="AE5" t="s">
        <v>60</v>
      </c>
      <c r="AF5" t="s">
        <v>58</v>
      </c>
      <c r="AG5" t="s">
        <v>63</v>
      </c>
      <c r="AH5" t="s">
        <v>59</v>
      </c>
      <c r="AI5" t="s">
        <v>60</v>
      </c>
      <c r="AJ5" t="s">
        <v>58</v>
      </c>
      <c r="AK5" t="s">
        <v>59</v>
      </c>
      <c r="AL5" t="s">
        <v>63</v>
      </c>
      <c r="AM5">
        <v>5</v>
      </c>
      <c r="AN5" t="s">
        <v>70</v>
      </c>
    </row>
    <row r="6" spans="1:40" x14ac:dyDescent="0.25">
      <c r="A6" s="1">
        <v>44425.40079861111</v>
      </c>
      <c r="B6" s="1">
        <v>44425.434166666666</v>
      </c>
      <c r="C6" t="s">
        <v>57</v>
      </c>
      <c r="D6">
        <v>24</v>
      </c>
      <c r="E6" t="s">
        <v>61</v>
      </c>
      <c r="F6" t="s">
        <v>66</v>
      </c>
      <c r="G6" t="s">
        <v>62</v>
      </c>
      <c r="H6">
        <v>3</v>
      </c>
      <c r="I6" t="s">
        <v>60</v>
      </c>
      <c r="J6" t="s">
        <v>60</v>
      </c>
      <c r="K6" t="s">
        <v>64</v>
      </c>
      <c r="L6" t="s">
        <v>59</v>
      </c>
      <c r="M6" t="s">
        <v>58</v>
      </c>
      <c r="N6" t="s">
        <v>64</v>
      </c>
      <c r="O6" t="s">
        <v>60</v>
      </c>
      <c r="P6" t="s">
        <v>64</v>
      </c>
      <c r="Q6">
        <v>3</v>
      </c>
      <c r="R6" t="s">
        <v>61</v>
      </c>
      <c r="S6">
        <v>2</v>
      </c>
      <c r="T6" t="s">
        <v>59</v>
      </c>
      <c r="U6" t="s">
        <v>59</v>
      </c>
      <c r="V6" t="s">
        <v>60</v>
      </c>
      <c r="W6" t="s">
        <v>64</v>
      </c>
      <c r="X6" t="s">
        <v>58</v>
      </c>
      <c r="Y6" t="s">
        <v>59</v>
      </c>
      <c r="Z6" t="s">
        <v>60</v>
      </c>
      <c r="AA6" t="s">
        <v>64</v>
      </c>
      <c r="AB6">
        <v>5</v>
      </c>
      <c r="AC6" t="s">
        <v>61</v>
      </c>
      <c r="AD6">
        <v>1</v>
      </c>
      <c r="AE6" t="s">
        <v>60</v>
      </c>
      <c r="AF6" t="s">
        <v>58</v>
      </c>
      <c r="AG6" t="s">
        <v>58</v>
      </c>
      <c r="AH6" t="s">
        <v>58</v>
      </c>
      <c r="AI6" t="s">
        <v>58</v>
      </c>
      <c r="AJ6" t="s">
        <v>58</v>
      </c>
      <c r="AK6" t="s">
        <v>60</v>
      </c>
      <c r="AL6" t="s">
        <v>60</v>
      </c>
      <c r="AM6">
        <v>2</v>
      </c>
      <c r="AN6" t="s">
        <v>67</v>
      </c>
    </row>
    <row r="7" spans="1:40" x14ac:dyDescent="0.25">
      <c r="A7" s="1">
        <v>44425.438877314817</v>
      </c>
      <c r="B7" s="1">
        <v>44425.478854166664</v>
      </c>
      <c r="C7" t="s">
        <v>57</v>
      </c>
      <c r="D7">
        <v>26</v>
      </c>
      <c r="E7" t="s">
        <v>61</v>
      </c>
      <c r="F7" t="s">
        <v>66</v>
      </c>
      <c r="G7" t="s">
        <v>62</v>
      </c>
      <c r="H7">
        <v>2</v>
      </c>
      <c r="I7" t="s">
        <v>59</v>
      </c>
      <c r="J7" t="s">
        <v>60</v>
      </c>
      <c r="K7" t="s">
        <v>63</v>
      </c>
      <c r="L7" t="s">
        <v>64</v>
      </c>
      <c r="M7" t="s">
        <v>60</v>
      </c>
      <c r="N7" t="s">
        <v>60</v>
      </c>
      <c r="O7" t="s">
        <v>60</v>
      </c>
      <c r="P7" t="s">
        <v>59</v>
      </c>
      <c r="Q7" t="s">
        <v>71</v>
      </c>
      <c r="R7" t="s">
        <v>61</v>
      </c>
      <c r="S7">
        <v>3</v>
      </c>
      <c r="T7" t="s">
        <v>58</v>
      </c>
      <c r="U7" t="s">
        <v>58</v>
      </c>
      <c r="V7" t="s">
        <v>60</v>
      </c>
      <c r="W7" t="s">
        <v>58</v>
      </c>
      <c r="X7" t="s">
        <v>58</v>
      </c>
      <c r="Y7" t="s">
        <v>58</v>
      </c>
      <c r="Z7" t="s">
        <v>58</v>
      </c>
      <c r="AA7" t="s">
        <v>58</v>
      </c>
      <c r="AB7" t="s">
        <v>72</v>
      </c>
      <c r="AC7" t="s">
        <v>61</v>
      </c>
      <c r="AD7">
        <v>1</v>
      </c>
      <c r="AE7" t="s">
        <v>63</v>
      </c>
      <c r="AF7" t="s">
        <v>59</v>
      </c>
      <c r="AG7" t="s">
        <v>64</v>
      </c>
      <c r="AH7" t="s">
        <v>59</v>
      </c>
      <c r="AI7" t="s">
        <v>60</v>
      </c>
      <c r="AJ7" t="s">
        <v>64</v>
      </c>
      <c r="AK7" t="s">
        <v>64</v>
      </c>
      <c r="AL7" t="s">
        <v>64</v>
      </c>
      <c r="AM7" t="s">
        <v>73</v>
      </c>
      <c r="AN7" t="s">
        <v>74</v>
      </c>
    </row>
    <row r="8" spans="1:40" x14ac:dyDescent="0.25">
      <c r="A8" s="1">
        <v>44426.243715277778</v>
      </c>
      <c r="B8" s="1">
        <v>44426.374641203707</v>
      </c>
      <c r="C8" t="s">
        <v>57</v>
      </c>
      <c r="D8">
        <v>21</v>
      </c>
      <c r="E8" t="s">
        <v>61</v>
      </c>
      <c r="F8" t="s">
        <v>66</v>
      </c>
      <c r="G8" t="s">
        <v>62</v>
      </c>
      <c r="H8">
        <v>2</v>
      </c>
      <c r="I8" t="s">
        <v>59</v>
      </c>
      <c r="J8" t="s">
        <v>64</v>
      </c>
      <c r="K8" t="s">
        <v>60</v>
      </c>
      <c r="L8" t="s">
        <v>59</v>
      </c>
      <c r="M8" t="s">
        <v>60</v>
      </c>
      <c r="N8" t="s">
        <v>60</v>
      </c>
      <c r="O8" t="s">
        <v>60</v>
      </c>
      <c r="P8" t="s">
        <v>60</v>
      </c>
      <c r="Q8" s="3">
        <v>5</v>
      </c>
      <c r="R8" t="s">
        <v>61</v>
      </c>
      <c r="S8">
        <v>3</v>
      </c>
      <c r="T8" t="s">
        <v>59</v>
      </c>
      <c r="U8" t="s">
        <v>58</v>
      </c>
      <c r="V8" t="s">
        <v>58</v>
      </c>
      <c r="W8" t="s">
        <v>59</v>
      </c>
      <c r="X8" t="s">
        <v>60</v>
      </c>
      <c r="Y8" t="s">
        <v>60</v>
      </c>
      <c r="Z8" t="s">
        <v>60</v>
      </c>
      <c r="AA8" t="s">
        <v>58</v>
      </c>
      <c r="AB8" s="3">
        <v>3</v>
      </c>
      <c r="AC8" t="s">
        <v>61</v>
      </c>
      <c r="AD8">
        <v>1</v>
      </c>
      <c r="AE8" t="s">
        <v>59</v>
      </c>
      <c r="AF8" t="s">
        <v>60</v>
      </c>
      <c r="AG8" t="s">
        <v>58</v>
      </c>
      <c r="AH8" t="s">
        <v>63</v>
      </c>
      <c r="AI8" t="s">
        <v>58</v>
      </c>
      <c r="AJ8" t="s">
        <v>64</v>
      </c>
      <c r="AK8" t="s">
        <v>60</v>
      </c>
      <c r="AL8" t="s">
        <v>58</v>
      </c>
      <c r="AM8" s="3">
        <v>5</v>
      </c>
      <c r="AN8" t="s">
        <v>75</v>
      </c>
    </row>
    <row r="9" spans="1:40" x14ac:dyDescent="0.25">
      <c r="A9" s="1">
        <v>44426.377534722225</v>
      </c>
      <c r="B9" s="1">
        <v>44426.436041666668</v>
      </c>
      <c r="C9" t="s">
        <v>57</v>
      </c>
      <c r="D9">
        <v>22</v>
      </c>
      <c r="E9" t="s">
        <v>68</v>
      </c>
      <c r="F9" t="s">
        <v>66</v>
      </c>
      <c r="G9" t="s">
        <v>62</v>
      </c>
      <c r="H9">
        <v>1</v>
      </c>
      <c r="I9" t="s">
        <v>59</v>
      </c>
      <c r="J9" t="s">
        <v>60</v>
      </c>
      <c r="K9" t="s">
        <v>63</v>
      </c>
      <c r="L9" t="s">
        <v>64</v>
      </c>
      <c r="M9" t="s">
        <v>59</v>
      </c>
      <c r="N9" t="s">
        <v>60</v>
      </c>
      <c r="O9" t="s">
        <v>60</v>
      </c>
      <c r="P9" t="s">
        <v>60</v>
      </c>
      <c r="Q9">
        <v>4.5</v>
      </c>
      <c r="R9" t="s">
        <v>68</v>
      </c>
      <c r="S9">
        <v>2</v>
      </c>
      <c r="T9" t="s">
        <v>60</v>
      </c>
      <c r="U9" t="s">
        <v>58</v>
      </c>
      <c r="V9" t="s">
        <v>60</v>
      </c>
      <c r="W9" t="s">
        <v>60</v>
      </c>
      <c r="X9" t="s">
        <v>59</v>
      </c>
      <c r="Y9" t="s">
        <v>60</v>
      </c>
      <c r="Z9" t="s">
        <v>60</v>
      </c>
      <c r="AA9" t="s">
        <v>60</v>
      </c>
      <c r="AB9">
        <v>5.5</v>
      </c>
      <c r="AC9" t="s">
        <v>68</v>
      </c>
      <c r="AD9">
        <v>3</v>
      </c>
      <c r="AE9" t="s">
        <v>60</v>
      </c>
      <c r="AF9" t="s">
        <v>58</v>
      </c>
      <c r="AG9" t="s">
        <v>58</v>
      </c>
      <c r="AH9" t="s">
        <v>60</v>
      </c>
      <c r="AI9" t="s">
        <v>58</v>
      </c>
      <c r="AJ9" t="s">
        <v>58</v>
      </c>
      <c r="AK9" t="s">
        <v>58</v>
      </c>
      <c r="AL9" t="s">
        <v>58</v>
      </c>
      <c r="AM9">
        <v>3</v>
      </c>
      <c r="AN9" t="s">
        <v>76</v>
      </c>
    </row>
    <row r="10" spans="1:40" x14ac:dyDescent="0.25">
      <c r="A10" s="1">
        <v>44426.448784722219</v>
      </c>
      <c r="B10" s="1">
        <v>44426.485706018517</v>
      </c>
      <c r="C10" t="s">
        <v>57</v>
      </c>
      <c r="D10">
        <v>22</v>
      </c>
      <c r="E10" t="s">
        <v>68</v>
      </c>
      <c r="F10" t="s">
        <v>66</v>
      </c>
      <c r="G10" t="s">
        <v>62</v>
      </c>
      <c r="H10">
        <v>1</v>
      </c>
      <c r="I10" t="s">
        <v>59</v>
      </c>
      <c r="J10" t="s">
        <v>60</v>
      </c>
      <c r="K10" t="s">
        <v>60</v>
      </c>
      <c r="L10" t="s">
        <v>63</v>
      </c>
      <c r="M10" t="s">
        <v>64</v>
      </c>
      <c r="N10" t="s">
        <v>64</v>
      </c>
      <c r="O10" t="s">
        <v>59</v>
      </c>
      <c r="P10" t="s">
        <v>60</v>
      </c>
      <c r="Q10" t="s">
        <v>77</v>
      </c>
      <c r="R10" t="s">
        <v>68</v>
      </c>
      <c r="S10">
        <v>3</v>
      </c>
      <c r="T10" t="s">
        <v>60</v>
      </c>
      <c r="U10" t="s">
        <v>60</v>
      </c>
      <c r="V10" t="s">
        <v>59</v>
      </c>
      <c r="W10" t="s">
        <v>63</v>
      </c>
      <c r="X10" t="s">
        <v>60</v>
      </c>
      <c r="Y10" t="s">
        <v>60</v>
      </c>
      <c r="Z10" t="s">
        <v>64</v>
      </c>
      <c r="AA10" t="s">
        <v>59</v>
      </c>
      <c r="AB10" s="2">
        <v>44415</v>
      </c>
      <c r="AC10" t="s">
        <v>68</v>
      </c>
      <c r="AD10">
        <v>2</v>
      </c>
      <c r="AE10" t="s">
        <v>59</v>
      </c>
      <c r="AF10" t="s">
        <v>64</v>
      </c>
      <c r="AG10" t="s">
        <v>60</v>
      </c>
      <c r="AH10" t="s">
        <v>63</v>
      </c>
      <c r="AI10" t="s">
        <v>60</v>
      </c>
      <c r="AJ10" t="s">
        <v>60</v>
      </c>
      <c r="AK10" t="s">
        <v>59</v>
      </c>
      <c r="AL10" t="s">
        <v>59</v>
      </c>
      <c r="AM10" s="2">
        <v>44415</v>
      </c>
      <c r="AN10" t="s">
        <v>78</v>
      </c>
    </row>
    <row r="11" spans="1:40" x14ac:dyDescent="0.25">
      <c r="A11" s="1">
        <v>44427.240787037037</v>
      </c>
      <c r="B11" s="1">
        <v>44427.282800925925</v>
      </c>
      <c r="C11" t="s">
        <v>57</v>
      </c>
      <c r="D11">
        <v>21</v>
      </c>
      <c r="E11" t="s">
        <v>68</v>
      </c>
      <c r="F11" t="s">
        <v>66</v>
      </c>
      <c r="G11" t="s">
        <v>62</v>
      </c>
      <c r="H11">
        <v>3</v>
      </c>
      <c r="I11" t="s">
        <v>63</v>
      </c>
      <c r="J11" t="s">
        <v>60</v>
      </c>
      <c r="K11" t="s">
        <v>60</v>
      </c>
      <c r="L11" t="s">
        <v>63</v>
      </c>
      <c r="M11" t="s">
        <v>58</v>
      </c>
      <c r="N11" t="s">
        <v>60</v>
      </c>
      <c r="O11" t="s">
        <v>60</v>
      </c>
      <c r="P11" t="s">
        <v>59</v>
      </c>
      <c r="Q11" t="s">
        <v>79</v>
      </c>
      <c r="R11" t="s">
        <v>68</v>
      </c>
      <c r="S11">
        <v>1</v>
      </c>
      <c r="T11" t="s">
        <v>63</v>
      </c>
      <c r="U11" t="s">
        <v>60</v>
      </c>
      <c r="V11" t="s">
        <v>60</v>
      </c>
      <c r="W11" t="s">
        <v>63</v>
      </c>
      <c r="X11" t="s">
        <v>58</v>
      </c>
      <c r="Y11" t="s">
        <v>60</v>
      </c>
      <c r="Z11" t="s">
        <v>60</v>
      </c>
      <c r="AA11" t="s">
        <v>59</v>
      </c>
      <c r="AB11" t="s">
        <v>80</v>
      </c>
      <c r="AC11" t="s">
        <v>68</v>
      </c>
      <c r="AD11">
        <v>2</v>
      </c>
      <c r="AE11" t="s">
        <v>63</v>
      </c>
      <c r="AF11" t="s">
        <v>60</v>
      </c>
      <c r="AG11" t="s">
        <v>60</v>
      </c>
      <c r="AH11" t="s">
        <v>63</v>
      </c>
      <c r="AI11" t="s">
        <v>60</v>
      </c>
      <c r="AJ11" t="s">
        <v>60</v>
      </c>
      <c r="AK11" t="s">
        <v>60</v>
      </c>
      <c r="AL11" t="s">
        <v>60</v>
      </c>
      <c r="AM11" t="s">
        <v>81</v>
      </c>
      <c r="AN11" t="s">
        <v>82</v>
      </c>
    </row>
    <row r="12" spans="1:40" x14ac:dyDescent="0.25">
      <c r="A12" s="1">
        <v>44427.284884259258</v>
      </c>
      <c r="B12" s="1">
        <v>44427.327939814815</v>
      </c>
      <c r="C12" t="s">
        <v>57</v>
      </c>
      <c r="D12">
        <v>22</v>
      </c>
      <c r="E12" t="s">
        <v>61</v>
      </c>
      <c r="F12" t="s">
        <v>66</v>
      </c>
      <c r="G12" t="s">
        <v>62</v>
      </c>
      <c r="H12">
        <v>3</v>
      </c>
      <c r="I12" t="s">
        <v>63</v>
      </c>
      <c r="J12" t="s">
        <v>58</v>
      </c>
      <c r="K12" t="s">
        <v>60</v>
      </c>
      <c r="L12" t="s">
        <v>63</v>
      </c>
      <c r="M12" t="s">
        <v>58</v>
      </c>
      <c r="N12" t="s">
        <v>59</v>
      </c>
      <c r="O12" t="s">
        <v>59</v>
      </c>
      <c r="P12" t="s">
        <v>60</v>
      </c>
      <c r="Q12">
        <v>10</v>
      </c>
      <c r="R12" t="s">
        <v>61</v>
      </c>
      <c r="S12">
        <v>2</v>
      </c>
      <c r="T12" t="s">
        <v>59</v>
      </c>
      <c r="U12" t="s">
        <v>59</v>
      </c>
      <c r="V12" t="s">
        <v>64</v>
      </c>
      <c r="W12" t="s">
        <v>63</v>
      </c>
      <c r="X12" t="s">
        <v>60</v>
      </c>
      <c r="Y12" t="s">
        <v>59</v>
      </c>
      <c r="Z12" t="s">
        <v>59</v>
      </c>
      <c r="AA12" t="s">
        <v>60</v>
      </c>
      <c r="AB12">
        <v>20</v>
      </c>
      <c r="AC12" t="s">
        <v>61</v>
      </c>
      <c r="AD12">
        <v>1</v>
      </c>
      <c r="AE12" t="s">
        <v>60</v>
      </c>
      <c r="AF12" t="s">
        <v>59</v>
      </c>
      <c r="AG12" t="s">
        <v>58</v>
      </c>
      <c r="AH12" t="s">
        <v>58</v>
      </c>
      <c r="AI12" t="s">
        <v>60</v>
      </c>
      <c r="AJ12" t="s">
        <v>59</v>
      </c>
      <c r="AK12" t="s">
        <v>64</v>
      </c>
      <c r="AL12" t="s">
        <v>60</v>
      </c>
      <c r="AM12">
        <v>10</v>
      </c>
      <c r="AN12" t="s">
        <v>83</v>
      </c>
    </row>
    <row r="13" spans="1:40" x14ac:dyDescent="0.25">
      <c r="A13" s="1">
        <v>44427.33421296296</v>
      </c>
      <c r="B13" s="1">
        <v>44427.377951388888</v>
      </c>
      <c r="C13" t="s">
        <v>57</v>
      </c>
      <c r="D13">
        <v>22</v>
      </c>
      <c r="E13" t="s">
        <v>68</v>
      </c>
      <c r="F13" t="s">
        <v>66</v>
      </c>
      <c r="G13" t="s">
        <v>66</v>
      </c>
      <c r="H13">
        <v>2</v>
      </c>
      <c r="I13" t="s">
        <v>63</v>
      </c>
      <c r="J13" t="s">
        <v>60</v>
      </c>
      <c r="K13" t="s">
        <v>60</v>
      </c>
      <c r="L13" t="s">
        <v>63</v>
      </c>
      <c r="M13" t="s">
        <v>64</v>
      </c>
      <c r="N13" t="s">
        <v>58</v>
      </c>
      <c r="O13" t="s">
        <v>58</v>
      </c>
      <c r="P13" t="s">
        <v>63</v>
      </c>
      <c r="Q13">
        <v>5</v>
      </c>
      <c r="R13" t="s">
        <v>68</v>
      </c>
      <c r="S13">
        <v>3</v>
      </c>
      <c r="T13" t="s">
        <v>60</v>
      </c>
      <c r="U13" t="s">
        <v>58</v>
      </c>
      <c r="V13" t="s">
        <v>58</v>
      </c>
      <c r="W13" t="s">
        <v>59</v>
      </c>
      <c r="X13" t="s">
        <v>60</v>
      </c>
      <c r="Y13" t="s">
        <v>58</v>
      </c>
      <c r="Z13" t="s">
        <v>58</v>
      </c>
      <c r="AA13" t="s">
        <v>63</v>
      </c>
      <c r="AB13">
        <v>4</v>
      </c>
      <c r="AC13" t="s">
        <v>68</v>
      </c>
      <c r="AD13">
        <v>1</v>
      </c>
      <c r="AE13" t="s">
        <v>63</v>
      </c>
      <c r="AF13" t="s">
        <v>60</v>
      </c>
      <c r="AG13" t="s">
        <v>58</v>
      </c>
      <c r="AH13" t="s">
        <v>64</v>
      </c>
      <c r="AI13" t="s">
        <v>58</v>
      </c>
      <c r="AJ13" t="s">
        <v>59</v>
      </c>
      <c r="AK13" t="s">
        <v>59</v>
      </c>
      <c r="AL13" t="s">
        <v>63</v>
      </c>
      <c r="AM13">
        <v>7.5</v>
      </c>
      <c r="AN13" t="s">
        <v>84</v>
      </c>
    </row>
    <row r="14" spans="1:40" x14ac:dyDescent="0.25">
      <c r="A14" s="1">
        <v>44427.385115740741</v>
      </c>
      <c r="B14" s="1">
        <v>44427.427812499998</v>
      </c>
      <c r="C14" t="s">
        <v>57</v>
      </c>
      <c r="D14">
        <v>26</v>
      </c>
      <c r="E14" t="s">
        <v>61</v>
      </c>
      <c r="F14" t="s">
        <v>66</v>
      </c>
      <c r="G14" t="s">
        <v>62</v>
      </c>
      <c r="H14">
        <v>2</v>
      </c>
      <c r="I14" t="s">
        <v>63</v>
      </c>
      <c r="J14" t="s">
        <v>59</v>
      </c>
      <c r="K14" t="s">
        <v>60</v>
      </c>
      <c r="L14" t="s">
        <v>64</v>
      </c>
      <c r="M14" t="s">
        <v>59</v>
      </c>
      <c r="N14" t="s">
        <v>59</v>
      </c>
      <c r="O14" t="s">
        <v>64</v>
      </c>
      <c r="P14" t="s">
        <v>59</v>
      </c>
      <c r="Q14" t="s">
        <v>73</v>
      </c>
      <c r="R14" t="s">
        <v>61</v>
      </c>
      <c r="S14">
        <v>1</v>
      </c>
      <c r="T14" t="s">
        <v>59</v>
      </c>
      <c r="U14" t="s">
        <v>64</v>
      </c>
      <c r="V14" t="s">
        <v>60</v>
      </c>
      <c r="W14" t="s">
        <v>60</v>
      </c>
      <c r="X14" t="s">
        <v>64</v>
      </c>
      <c r="Y14" t="s">
        <v>60</v>
      </c>
      <c r="Z14" t="s">
        <v>64</v>
      </c>
      <c r="AA14" t="s">
        <v>59</v>
      </c>
      <c r="AB14" t="s">
        <v>85</v>
      </c>
      <c r="AC14" t="s">
        <v>61</v>
      </c>
      <c r="AD14">
        <v>3</v>
      </c>
      <c r="AE14" t="s">
        <v>64</v>
      </c>
      <c r="AF14" t="s">
        <v>60</v>
      </c>
      <c r="AG14" t="s">
        <v>58</v>
      </c>
      <c r="AH14" t="s">
        <v>59</v>
      </c>
      <c r="AI14" t="s">
        <v>64</v>
      </c>
      <c r="AJ14" t="s">
        <v>60</v>
      </c>
      <c r="AK14" t="s">
        <v>60</v>
      </c>
      <c r="AL14" t="s">
        <v>64</v>
      </c>
      <c r="AM14" t="s">
        <v>73</v>
      </c>
      <c r="AN14" t="s">
        <v>86</v>
      </c>
    </row>
    <row r="15" spans="1:40" x14ac:dyDescent="0.25">
      <c r="A15" s="1">
        <v>44427.429375</v>
      </c>
      <c r="B15" s="1">
        <v>44427.461215277777</v>
      </c>
      <c r="C15" t="s">
        <v>57</v>
      </c>
      <c r="D15">
        <v>24</v>
      </c>
      <c r="E15" t="s">
        <v>68</v>
      </c>
      <c r="F15" t="s">
        <v>66</v>
      </c>
      <c r="G15" t="s">
        <v>65</v>
      </c>
      <c r="H15">
        <v>1</v>
      </c>
      <c r="I15" t="s">
        <v>59</v>
      </c>
      <c r="J15" t="s">
        <v>59</v>
      </c>
      <c r="K15" t="s">
        <v>60</v>
      </c>
      <c r="L15" t="s">
        <v>64</v>
      </c>
      <c r="M15" t="s">
        <v>60</v>
      </c>
      <c r="N15" t="s">
        <v>59</v>
      </c>
      <c r="O15" t="s">
        <v>64</v>
      </c>
      <c r="P15" t="s">
        <v>60</v>
      </c>
      <c r="Q15" s="3">
        <v>3</v>
      </c>
      <c r="R15" t="s">
        <v>68</v>
      </c>
      <c r="S15">
        <v>2</v>
      </c>
      <c r="T15" t="s">
        <v>63</v>
      </c>
      <c r="U15" t="s">
        <v>59</v>
      </c>
      <c r="V15" t="s">
        <v>59</v>
      </c>
      <c r="W15" t="s">
        <v>63</v>
      </c>
      <c r="X15" t="s">
        <v>59</v>
      </c>
      <c r="Y15" t="s">
        <v>64</v>
      </c>
      <c r="Z15" t="s">
        <v>60</v>
      </c>
      <c r="AA15" t="s">
        <v>60</v>
      </c>
      <c r="AB15" t="s">
        <v>87</v>
      </c>
      <c r="AC15" t="s">
        <v>68</v>
      </c>
      <c r="AD15">
        <v>3</v>
      </c>
      <c r="AE15" t="s">
        <v>60</v>
      </c>
      <c r="AF15" t="s">
        <v>60</v>
      </c>
      <c r="AG15" t="s">
        <v>60</v>
      </c>
      <c r="AH15" t="s">
        <v>63</v>
      </c>
      <c r="AI15" t="s">
        <v>60</v>
      </c>
      <c r="AJ15" t="s">
        <v>60</v>
      </c>
      <c r="AK15" t="s">
        <v>58</v>
      </c>
      <c r="AL15" t="s">
        <v>60</v>
      </c>
      <c r="AM15" s="3">
        <v>2</v>
      </c>
      <c r="AN15" t="s">
        <v>88</v>
      </c>
    </row>
    <row r="16" spans="1:40" x14ac:dyDescent="0.25">
      <c r="K16" s="37"/>
      <c r="L16" s="37"/>
      <c r="M16" s="37"/>
      <c r="N16" s="37"/>
      <c r="O16" s="37"/>
      <c r="P16" s="37"/>
    </row>
    <row r="17" spans="11:16" x14ac:dyDescent="0.25">
      <c r="K17" s="37"/>
      <c r="L17" s="37"/>
      <c r="M17" s="37"/>
      <c r="N17" s="37"/>
      <c r="O17" s="37"/>
      <c r="P17" s="37"/>
    </row>
    <row r="18" spans="11:16" x14ac:dyDescent="0.25">
      <c r="K18" s="37"/>
      <c r="L18" s="37"/>
      <c r="M18" s="37"/>
      <c r="N18" s="37"/>
      <c r="O18" s="37"/>
      <c r="P18" s="37"/>
    </row>
    <row r="19" spans="11:16" x14ac:dyDescent="0.25">
      <c r="K19" s="37"/>
      <c r="L19" s="37"/>
      <c r="M19" s="37"/>
      <c r="N19" s="37"/>
      <c r="O19" s="37"/>
      <c r="P19" s="37"/>
    </row>
    <row r="20" spans="11:16" x14ac:dyDescent="0.25">
      <c r="K20" s="37"/>
      <c r="L20" s="37"/>
      <c r="M20" s="37"/>
      <c r="N20" s="37"/>
      <c r="O20" s="37"/>
      <c r="P20" s="37"/>
    </row>
    <row r="21" spans="11:16" x14ac:dyDescent="0.25">
      <c r="K21" s="37"/>
      <c r="L21" s="37"/>
      <c r="M21" s="37"/>
      <c r="N21" s="37"/>
      <c r="O21" s="37"/>
      <c r="P21" s="37"/>
    </row>
    <row r="22" spans="11:16" x14ac:dyDescent="0.25">
      <c r="K22" s="37"/>
      <c r="L22" s="37"/>
      <c r="M22" s="37"/>
      <c r="N22" s="37"/>
      <c r="O22" s="37"/>
      <c r="P22" s="37"/>
    </row>
    <row r="23" spans="11:16" x14ac:dyDescent="0.25">
      <c r="K23" s="37"/>
      <c r="L23" s="37"/>
      <c r="M23" s="37"/>
      <c r="N23" s="37"/>
      <c r="O23" s="37"/>
      <c r="P23" s="37"/>
    </row>
    <row r="24" spans="11:16" x14ac:dyDescent="0.25">
      <c r="K24" s="37"/>
      <c r="L24" s="37"/>
      <c r="M24" s="37"/>
      <c r="N24" s="37"/>
      <c r="O24" s="37"/>
      <c r="P24" s="37"/>
    </row>
    <row r="25" spans="11:16" x14ac:dyDescent="0.25">
      <c r="K25" s="37"/>
      <c r="L25" s="37"/>
      <c r="M25" s="37"/>
      <c r="N25" s="37"/>
      <c r="O25" s="37"/>
      <c r="P25" s="37"/>
    </row>
    <row r="26" spans="11:16" x14ac:dyDescent="0.25">
      <c r="K26" s="37"/>
      <c r="L26" s="37"/>
      <c r="M26" s="37"/>
      <c r="N26" s="37"/>
      <c r="O26" s="37"/>
      <c r="P26" s="37"/>
    </row>
    <row r="27" spans="11:16" x14ac:dyDescent="0.25">
      <c r="K27" s="37"/>
      <c r="L27" s="37"/>
      <c r="M27" s="37"/>
      <c r="N27" s="37"/>
      <c r="O27" s="37"/>
      <c r="P27" s="37"/>
    </row>
    <row r="28" spans="11:16" x14ac:dyDescent="0.25">
      <c r="K28" s="37"/>
      <c r="L28" s="37"/>
      <c r="M28" s="37"/>
      <c r="N28" s="37"/>
      <c r="O28" s="37"/>
      <c r="P28" s="37"/>
    </row>
    <row r="29" spans="11:16" x14ac:dyDescent="0.25">
      <c r="K29" s="37"/>
      <c r="L29" s="37"/>
      <c r="M29" s="37"/>
      <c r="N29" s="37"/>
      <c r="O29" s="37"/>
      <c r="P29" s="37"/>
    </row>
    <row r="30" spans="11:16" x14ac:dyDescent="0.25">
      <c r="K30" s="37"/>
      <c r="L30" s="37"/>
      <c r="M30" s="37"/>
      <c r="N30" s="37"/>
      <c r="O30" s="37"/>
      <c r="P30" s="37"/>
    </row>
    <row r="31" spans="11:16" x14ac:dyDescent="0.25">
      <c r="K31" s="37"/>
      <c r="L31" s="37"/>
      <c r="M31" s="37"/>
      <c r="N31" s="37"/>
      <c r="O31" s="37"/>
      <c r="P31" s="37"/>
    </row>
    <row r="32" spans="11:16" x14ac:dyDescent="0.25">
      <c r="K32" s="37"/>
      <c r="L32" s="37"/>
      <c r="M32" s="37"/>
      <c r="N32" s="37"/>
      <c r="O32" s="37"/>
      <c r="P32" s="37"/>
    </row>
    <row r="33" spans="11:16" x14ac:dyDescent="0.25">
      <c r="K33" s="37"/>
      <c r="L33" s="37"/>
      <c r="M33" s="37"/>
      <c r="N33" s="37"/>
      <c r="O33" s="37"/>
      <c r="P33" s="37"/>
    </row>
    <row r="34" spans="11:16" x14ac:dyDescent="0.25">
      <c r="K34" s="37"/>
      <c r="L34" s="37"/>
      <c r="M34" s="37"/>
      <c r="N34" s="37"/>
      <c r="O34" s="37"/>
      <c r="P34" s="37"/>
    </row>
    <row r="35" spans="11:16" x14ac:dyDescent="0.25">
      <c r="K35" s="37"/>
      <c r="L35" s="37"/>
      <c r="M35" s="37"/>
      <c r="N35" s="37"/>
      <c r="O35" s="37"/>
      <c r="P35" s="37"/>
    </row>
    <row r="36" spans="11:16" x14ac:dyDescent="0.25">
      <c r="K36" s="37"/>
      <c r="L36" s="37"/>
      <c r="M36" s="37"/>
      <c r="N36" s="37"/>
      <c r="O36" s="37"/>
      <c r="P36" s="37"/>
    </row>
    <row r="37" spans="11:16" x14ac:dyDescent="0.25">
      <c r="K37" s="37"/>
      <c r="L37" s="37"/>
      <c r="M37" s="37"/>
      <c r="N37" s="37"/>
      <c r="O37" s="37"/>
      <c r="P37" s="37"/>
    </row>
    <row r="38" spans="11:16" x14ac:dyDescent="0.25">
      <c r="K38" s="37"/>
      <c r="L38" s="37"/>
      <c r="M38" s="37"/>
      <c r="N38" s="37"/>
      <c r="O38" s="37"/>
      <c r="P38" s="37"/>
    </row>
    <row r="39" spans="11:16" x14ac:dyDescent="0.25">
      <c r="K39" s="37"/>
      <c r="L39" s="37"/>
      <c r="M39" s="37"/>
      <c r="N39" s="37"/>
      <c r="O39" s="37"/>
      <c r="P39" s="37"/>
    </row>
  </sheetData>
  <pageMargins left="0.70866141732283472" right="0.70866141732283472" top="0.78740157480314965" bottom="0.78740157480314965" header="0.31496062992125984" footer="0.31496062992125984"/>
  <pageSetup paperSize="9" scale="2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A7" zoomScale="60" zoomScaleNormal="60" zoomScaleSheetLayoutView="400" workbookViewId="0">
      <selection activeCell="A18" sqref="A18"/>
    </sheetView>
  </sheetViews>
  <sheetFormatPr baseColWidth="10" defaultRowHeight="15" x14ac:dyDescent="0.25"/>
  <cols>
    <col min="1" max="1" width="58.28515625" bestFit="1" customWidth="1"/>
    <col min="2" max="2" width="16.28515625" bestFit="1" customWidth="1"/>
    <col min="3" max="3" width="18.42578125" bestFit="1" customWidth="1"/>
    <col min="4" max="4" width="24.7109375" bestFit="1" customWidth="1"/>
    <col min="5" max="5" width="15.7109375" bestFit="1" customWidth="1"/>
    <col min="6" max="6" width="13.5703125" bestFit="1" customWidth="1"/>
  </cols>
  <sheetData>
    <row r="1" spans="1:16" x14ac:dyDescent="0.25">
      <c r="A1" s="18"/>
      <c r="B1" s="18"/>
      <c r="C1" s="18"/>
    </row>
    <row r="4" spans="1:16" x14ac:dyDescent="0.25">
      <c r="A4" s="93"/>
      <c r="B4" s="93"/>
      <c r="C4" s="93"/>
      <c r="D4" s="93"/>
      <c r="E4" s="93"/>
      <c r="F4" s="93"/>
    </row>
    <row r="5" spans="1:16" x14ac:dyDescent="0.25">
      <c r="A5" s="93"/>
      <c r="B5" s="37"/>
      <c r="C5" s="37"/>
      <c r="D5" s="37"/>
      <c r="E5" s="93"/>
      <c r="F5" s="93"/>
    </row>
    <row r="6" spans="1:16" x14ac:dyDescent="0.25">
      <c r="A6" s="93"/>
      <c r="B6" s="37"/>
      <c r="C6" s="37"/>
      <c r="D6" s="37"/>
      <c r="E6" s="93"/>
      <c r="F6" s="93"/>
    </row>
    <row r="7" spans="1:16" x14ac:dyDescent="0.25">
      <c r="A7" s="103" t="s">
        <v>138</v>
      </c>
      <c r="B7" s="90"/>
      <c r="C7" s="91"/>
      <c r="D7" s="92"/>
      <c r="E7" s="93"/>
      <c r="F7" s="94"/>
    </row>
    <row r="8" spans="1:16" x14ac:dyDescent="0.25">
      <c r="A8" s="95"/>
      <c r="B8" s="98"/>
      <c r="C8" s="98"/>
      <c r="D8" s="98"/>
      <c r="E8" s="96"/>
      <c r="F8" s="96"/>
    </row>
    <row r="9" spans="1:16" x14ac:dyDescent="0.25">
      <c r="A9" s="95"/>
      <c r="B9" s="99"/>
      <c r="C9" s="99"/>
      <c r="D9" s="99"/>
      <c r="E9" s="96"/>
      <c r="F9" s="97"/>
    </row>
    <row r="10" spans="1:16" x14ac:dyDescent="0.25">
      <c r="A10" s="95"/>
      <c r="B10" s="97"/>
      <c r="C10" s="97"/>
      <c r="D10" s="97"/>
      <c r="E10" s="97"/>
      <c r="F10" s="97"/>
    </row>
    <row r="11" spans="1:16" x14ac:dyDescent="0.25">
      <c r="A11" s="93"/>
      <c r="B11" s="93"/>
      <c r="C11" s="93"/>
      <c r="D11" s="93"/>
      <c r="E11" s="93"/>
      <c r="F11" s="93"/>
      <c r="L11" s="37"/>
      <c r="M11" s="37"/>
      <c r="N11" s="37"/>
      <c r="O11" s="37"/>
      <c r="P11" s="37"/>
    </row>
    <row r="12" spans="1:16" x14ac:dyDescent="0.25">
      <c r="A12" s="93"/>
      <c r="B12" s="93"/>
      <c r="C12" s="93"/>
      <c r="D12" s="93"/>
      <c r="E12" s="93"/>
      <c r="F12" s="93"/>
      <c r="L12" s="37"/>
      <c r="M12" s="37"/>
      <c r="N12" s="37"/>
      <c r="O12" s="37"/>
      <c r="P12" s="37"/>
    </row>
    <row r="13" spans="1:16" x14ac:dyDescent="0.25">
      <c r="L13" s="37"/>
      <c r="M13" s="37"/>
      <c r="N13" s="37"/>
      <c r="O13" s="37"/>
      <c r="P13" s="37"/>
    </row>
    <row r="14" spans="1:16" x14ac:dyDescent="0.25">
      <c r="L14" s="37"/>
      <c r="M14" s="37"/>
      <c r="N14" s="37"/>
      <c r="O14" s="37"/>
      <c r="P14" s="37"/>
    </row>
    <row r="15" spans="1:16" x14ac:dyDescent="0.25">
      <c r="L15" s="37"/>
      <c r="M15" s="37"/>
      <c r="N15" s="37"/>
      <c r="O15" s="37"/>
      <c r="P15" s="37"/>
    </row>
    <row r="16" spans="1:16" x14ac:dyDescent="0.25">
      <c r="L16" s="37"/>
      <c r="M16" s="37"/>
      <c r="N16" s="37"/>
      <c r="O16" s="37"/>
      <c r="P16" s="37"/>
    </row>
    <row r="17" spans="1:16" x14ac:dyDescent="0.25">
      <c r="L17" s="37"/>
      <c r="M17" s="37"/>
      <c r="N17" s="37"/>
      <c r="O17" s="37"/>
      <c r="P17" s="37"/>
    </row>
    <row r="18" spans="1:16" x14ac:dyDescent="0.25">
      <c r="L18" s="37"/>
      <c r="M18" s="37"/>
      <c r="N18" s="37"/>
      <c r="O18" s="37"/>
      <c r="P18" s="37"/>
    </row>
    <row r="19" spans="1:16" x14ac:dyDescent="0.25">
      <c r="A19" s="5" t="s">
        <v>94</v>
      </c>
      <c r="B19" s="8" t="s">
        <v>113</v>
      </c>
      <c r="C19" s="9" t="s">
        <v>111</v>
      </c>
      <c r="D19" s="10" t="s">
        <v>112</v>
      </c>
      <c r="E19" s="7" t="s">
        <v>114</v>
      </c>
      <c r="F19" s="11" t="s">
        <v>58</v>
      </c>
      <c r="L19" s="37"/>
      <c r="M19" s="37"/>
      <c r="N19" s="37"/>
      <c r="O19" s="37"/>
      <c r="P19" s="37"/>
    </row>
    <row r="20" spans="1:16" x14ac:dyDescent="0.25">
      <c r="A20" t="s">
        <v>90</v>
      </c>
      <c r="B20" s="88">
        <v>0</v>
      </c>
      <c r="C20" s="88">
        <v>0.31</v>
      </c>
      <c r="D20" s="88">
        <v>0.08</v>
      </c>
      <c r="E20" s="88">
        <v>0.38</v>
      </c>
      <c r="F20" s="88">
        <v>0.23</v>
      </c>
      <c r="L20" s="37"/>
      <c r="M20" s="37"/>
      <c r="N20" s="37"/>
      <c r="O20" s="37"/>
      <c r="P20" s="37"/>
    </row>
    <row r="21" spans="1:16" x14ac:dyDescent="0.25">
      <c r="A21" t="s">
        <v>91</v>
      </c>
      <c r="B21" s="89">
        <v>0</v>
      </c>
      <c r="C21" s="89">
        <v>0</v>
      </c>
      <c r="D21" s="89">
        <v>0</v>
      </c>
      <c r="E21" s="89">
        <v>0.46</v>
      </c>
      <c r="F21" s="89">
        <v>0.54</v>
      </c>
      <c r="L21" s="37"/>
      <c r="M21" s="37"/>
      <c r="N21" s="37"/>
      <c r="O21" s="37"/>
      <c r="P21" s="37"/>
    </row>
    <row r="22" spans="1:16" x14ac:dyDescent="0.25">
      <c r="A22" t="s">
        <v>67</v>
      </c>
      <c r="B22" s="89">
        <v>0</v>
      </c>
      <c r="C22" s="89">
        <v>0.31</v>
      </c>
      <c r="D22" s="89">
        <v>0.15</v>
      </c>
      <c r="E22" s="89">
        <v>0.39</v>
      </c>
      <c r="F22" s="89">
        <v>0.15</v>
      </c>
      <c r="L22" s="37"/>
      <c r="M22" s="37"/>
      <c r="N22" s="37"/>
      <c r="O22" s="37"/>
      <c r="P22" s="37"/>
    </row>
    <row r="23" spans="1:16" x14ac:dyDescent="0.25">
      <c r="L23" s="37"/>
      <c r="M23" s="37"/>
      <c r="N23" s="37"/>
      <c r="O23" s="37"/>
      <c r="P23" s="37"/>
    </row>
    <row r="24" spans="1:16" x14ac:dyDescent="0.25">
      <c r="L24" s="37"/>
      <c r="M24" s="37"/>
      <c r="N24" s="37"/>
      <c r="O24" s="37"/>
      <c r="P24" s="37"/>
    </row>
    <row r="25" spans="1:16" x14ac:dyDescent="0.25">
      <c r="L25" s="37"/>
      <c r="M25" s="37"/>
      <c r="N25" s="37"/>
      <c r="O25" s="37"/>
      <c r="P25" s="37"/>
    </row>
    <row r="26" spans="1:16" x14ac:dyDescent="0.25">
      <c r="L26" s="37"/>
      <c r="M26" s="37"/>
      <c r="N26" s="37"/>
      <c r="O26" s="37"/>
      <c r="P26" s="37"/>
    </row>
    <row r="27" spans="1:16" x14ac:dyDescent="0.25">
      <c r="L27" s="37"/>
      <c r="M27" s="37"/>
      <c r="N27" s="37"/>
      <c r="O27" s="37"/>
      <c r="P27" s="37"/>
    </row>
    <row r="28" spans="1:16" x14ac:dyDescent="0.25">
      <c r="L28" s="37"/>
      <c r="M28" s="37"/>
      <c r="N28" s="37"/>
      <c r="O28" s="37"/>
      <c r="P28" s="37"/>
    </row>
    <row r="29" spans="1:16" x14ac:dyDescent="0.25">
      <c r="L29" s="37"/>
      <c r="M29" s="37"/>
      <c r="N29" s="37"/>
      <c r="O29" s="37"/>
      <c r="P29" s="37"/>
    </row>
    <row r="30" spans="1:16" x14ac:dyDescent="0.25">
      <c r="L30" s="37"/>
      <c r="M30" s="37"/>
      <c r="N30" s="37"/>
      <c r="O30" s="37"/>
      <c r="P30" s="37"/>
    </row>
    <row r="31" spans="1:16" x14ac:dyDescent="0.25">
      <c r="L31" s="37"/>
      <c r="M31" s="37"/>
      <c r="N31" s="37"/>
      <c r="O31" s="37"/>
      <c r="P31" s="37"/>
    </row>
    <row r="32" spans="1:16" x14ac:dyDescent="0.25">
      <c r="L32" s="37"/>
      <c r="M32" s="37"/>
      <c r="N32" s="37"/>
      <c r="O32" s="37"/>
      <c r="P32" s="37"/>
    </row>
    <row r="33" spans="1:16" x14ac:dyDescent="0.25">
      <c r="L33" s="37"/>
      <c r="M33" s="37"/>
      <c r="N33" s="37"/>
      <c r="O33" s="37"/>
      <c r="P33" s="37"/>
    </row>
    <row r="34" spans="1:16" x14ac:dyDescent="0.25">
      <c r="A34" s="5"/>
      <c r="B34" s="100"/>
      <c r="C34" s="101"/>
      <c r="D34" s="102"/>
      <c r="E34" s="93"/>
      <c r="F34" s="94"/>
      <c r="G34" s="93"/>
      <c r="H34" s="93"/>
      <c r="L34" s="37"/>
      <c r="M34" s="37"/>
      <c r="N34" s="37"/>
      <c r="O34" s="37"/>
      <c r="P34" s="37"/>
    </row>
    <row r="35" spans="1:16" x14ac:dyDescent="0.25">
      <c r="B35" s="96"/>
      <c r="C35" s="96"/>
      <c r="D35" s="96"/>
      <c r="E35" s="96"/>
      <c r="F35" s="96"/>
      <c r="G35" s="93"/>
      <c r="H35" s="93"/>
      <c r="L35" s="37"/>
      <c r="M35" s="37"/>
      <c r="N35" s="37"/>
      <c r="O35" s="37"/>
      <c r="P35" s="37"/>
    </row>
    <row r="36" spans="1:16" x14ac:dyDescent="0.25">
      <c r="B36" s="89"/>
      <c r="C36" s="89"/>
      <c r="D36" s="89"/>
      <c r="E36" s="89"/>
      <c r="F36" s="89"/>
      <c r="L36" s="37"/>
      <c r="M36" s="37"/>
      <c r="N36" s="37"/>
      <c r="O36" s="37"/>
      <c r="P36" s="37"/>
    </row>
    <row r="37" spans="1:16" x14ac:dyDescent="0.25">
      <c r="B37" s="89"/>
      <c r="C37" s="89"/>
      <c r="D37" s="89"/>
      <c r="E37" s="89"/>
      <c r="F37" s="89"/>
      <c r="L37" s="37"/>
      <c r="M37" s="37"/>
      <c r="N37" s="37"/>
      <c r="O37" s="37"/>
      <c r="P37" s="37"/>
    </row>
    <row r="38" spans="1:16" x14ac:dyDescent="0.25">
      <c r="L38" s="37"/>
      <c r="M38" s="37"/>
      <c r="N38" s="37"/>
      <c r="O38" s="37"/>
      <c r="P38" s="37"/>
    </row>
    <row r="46" spans="1:16" x14ac:dyDescent="0.25">
      <c r="A46" s="5" t="s">
        <v>102</v>
      </c>
      <c r="B46" s="8" t="s">
        <v>113</v>
      </c>
      <c r="C46" s="9" t="s">
        <v>111</v>
      </c>
      <c r="D46" s="10" t="s">
        <v>112</v>
      </c>
      <c r="E46" s="7" t="s">
        <v>114</v>
      </c>
      <c r="F46" s="11" t="s">
        <v>58</v>
      </c>
    </row>
    <row r="47" spans="1:16" x14ac:dyDescent="0.25">
      <c r="A47" t="s">
        <v>90</v>
      </c>
      <c r="B47" s="88">
        <v>0</v>
      </c>
      <c r="C47" s="88">
        <v>0.23</v>
      </c>
      <c r="D47" s="88">
        <v>0.31</v>
      </c>
      <c r="E47" s="88">
        <v>0.38</v>
      </c>
      <c r="F47" s="88">
        <v>0.08</v>
      </c>
    </row>
    <row r="48" spans="1:16" x14ac:dyDescent="0.25">
      <c r="A48" t="s">
        <v>91</v>
      </c>
      <c r="B48" s="89">
        <v>0</v>
      </c>
      <c r="C48" s="89">
        <v>0.08</v>
      </c>
      <c r="D48" s="89">
        <v>0.08</v>
      </c>
      <c r="E48" s="89">
        <v>0.38</v>
      </c>
      <c r="F48" s="89">
        <v>0.46</v>
      </c>
    </row>
    <row r="49" spans="1:6" x14ac:dyDescent="0.25">
      <c r="A49" t="s">
        <v>67</v>
      </c>
      <c r="B49" s="89">
        <v>0</v>
      </c>
      <c r="C49" s="89">
        <v>0.23</v>
      </c>
      <c r="D49" s="89">
        <v>0.08</v>
      </c>
      <c r="E49" s="89">
        <v>0.46</v>
      </c>
      <c r="F49" s="89">
        <v>0.23</v>
      </c>
    </row>
  </sheetData>
  <conditionalFormatting sqref="A1">
    <cfRule type="expression" dxfId="157" priority="70">
      <formula>A1="strongly agree"</formula>
    </cfRule>
    <cfRule type="expression" dxfId="156" priority="71">
      <formula>A1="somewhat agree"</formula>
    </cfRule>
    <cfRule type="expression" dxfId="155" priority="72">
      <formula>A1="somewhat disagree"</formula>
    </cfRule>
    <cfRule type="expression" dxfId="154" priority="73">
      <formula>A1="Strongly disagree"</formula>
    </cfRule>
  </conditionalFormatting>
  <conditionalFormatting sqref="A1">
    <cfRule type="expression" dxfId="153" priority="60">
      <formula>A1=5</formula>
    </cfRule>
    <cfRule type="expression" dxfId="152" priority="61">
      <formula>A1=4</formula>
    </cfRule>
    <cfRule type="expression" dxfId="151" priority="62">
      <formula>A1=2</formula>
    </cfRule>
    <cfRule type="expression" dxfId="150" priority="63">
      <formula>A1=1</formula>
    </cfRule>
    <cfRule type="expression" dxfId="149" priority="69">
      <formula>A1="Strongly disagree"</formula>
    </cfRule>
  </conditionalFormatting>
  <conditionalFormatting sqref="B8:C8 A1:C1">
    <cfRule type="expression" dxfId="148" priority="64">
      <formula>A1="somewhat agree"</formula>
    </cfRule>
    <cfRule type="expression" dxfId="147" priority="65">
      <formula>A1="Strongly agree"</formula>
    </cfRule>
    <cfRule type="expression" dxfId="146" priority="66">
      <formula>A1="somewhat agree"</formula>
    </cfRule>
    <cfRule type="expression" dxfId="145" priority="67">
      <formula>A1="somewhat disagree"</formula>
    </cfRule>
    <cfRule type="expression" dxfId="144" priority="68">
      <formula>A1="Strongly disagree"</formula>
    </cfRule>
  </conditionalFormatting>
  <conditionalFormatting sqref="B8:C8 B1:C1">
    <cfRule type="expression" dxfId="143" priority="51">
      <formula>B1=5</formula>
    </cfRule>
    <cfRule type="expression" dxfId="142" priority="52">
      <formula>B1=4</formula>
    </cfRule>
    <cfRule type="expression" dxfId="141" priority="53">
      <formula>B1=2</formula>
    </cfRule>
    <cfRule type="expression" dxfId="140" priority="54">
      <formula>B1=1</formula>
    </cfRule>
  </conditionalFormatting>
  <conditionalFormatting sqref="A19">
    <cfRule type="expression" dxfId="139" priority="37">
      <formula>A19="somewhat agree"</formula>
    </cfRule>
    <cfRule type="expression" dxfId="138" priority="38">
      <formula>A19="Strongly agree"</formula>
    </cfRule>
    <cfRule type="expression" dxfId="137" priority="39">
      <formula>A19="somewhat agree"</formula>
    </cfRule>
    <cfRule type="expression" dxfId="136" priority="40">
      <formula>A19="somewhat disagree"</formula>
    </cfRule>
    <cfRule type="expression" dxfId="135" priority="41">
      <formula>A19="Strongly disagree"</formula>
    </cfRule>
  </conditionalFormatting>
  <conditionalFormatting sqref="B20">
    <cfRule type="expression" dxfId="134" priority="32">
      <formula>B20="somewhat agree"</formula>
    </cfRule>
    <cfRule type="expression" dxfId="133" priority="33">
      <formula>B20="Strongly agree"</formula>
    </cfRule>
    <cfRule type="expression" dxfId="132" priority="34">
      <formula>B20="somewhat agree"</formula>
    </cfRule>
    <cfRule type="expression" dxfId="131" priority="35">
      <formula>B20="somewhat disagree"</formula>
    </cfRule>
    <cfRule type="expression" dxfId="130" priority="36">
      <formula>B20="Strongly disagree"</formula>
    </cfRule>
  </conditionalFormatting>
  <conditionalFormatting sqref="B20">
    <cfRule type="expression" dxfId="129" priority="28">
      <formula>B20=5</formula>
    </cfRule>
    <cfRule type="expression" dxfId="128" priority="29">
      <formula>B20=4</formula>
    </cfRule>
    <cfRule type="expression" dxfId="127" priority="30">
      <formula>B20=2</formula>
    </cfRule>
    <cfRule type="expression" dxfId="126" priority="31">
      <formula>B20=1</formula>
    </cfRule>
  </conditionalFormatting>
  <conditionalFormatting sqref="C20">
    <cfRule type="expression" dxfId="125" priority="23">
      <formula>C20="somewhat agree"</formula>
    </cfRule>
    <cfRule type="expression" dxfId="124" priority="24">
      <formula>C20="Strongly agree"</formula>
    </cfRule>
    <cfRule type="expression" dxfId="123" priority="25">
      <formula>C20="somewhat agree"</formula>
    </cfRule>
    <cfRule type="expression" dxfId="122" priority="26">
      <formula>C20="somewhat disagree"</formula>
    </cfRule>
    <cfRule type="expression" dxfId="121" priority="27">
      <formula>C20="Strongly disagree"</formula>
    </cfRule>
  </conditionalFormatting>
  <conditionalFormatting sqref="C20">
    <cfRule type="expression" dxfId="120" priority="19">
      <formula>C20=5</formula>
    </cfRule>
    <cfRule type="expression" dxfId="119" priority="20">
      <formula>C20=4</formula>
    </cfRule>
    <cfRule type="expression" dxfId="118" priority="21">
      <formula>C20=2</formula>
    </cfRule>
    <cfRule type="expression" dxfId="117" priority="22">
      <formula>C20=1</formula>
    </cfRule>
  </conditionalFormatting>
  <conditionalFormatting sqref="B35:C35">
    <cfRule type="expression" dxfId="116" priority="14">
      <formula>B35="somewhat agree"</formula>
    </cfRule>
    <cfRule type="expression" dxfId="115" priority="15">
      <formula>B35="Strongly agree"</formula>
    </cfRule>
    <cfRule type="expression" dxfId="114" priority="16">
      <formula>B35="somewhat agree"</formula>
    </cfRule>
    <cfRule type="expression" dxfId="113" priority="17">
      <formula>B35="somewhat disagree"</formula>
    </cfRule>
    <cfRule type="expression" dxfId="112" priority="18">
      <formula>B35="Strongly disagree"</formula>
    </cfRule>
  </conditionalFormatting>
  <conditionalFormatting sqref="B35:C35">
    <cfRule type="expression" dxfId="111" priority="10">
      <formula>B35=5</formula>
    </cfRule>
    <cfRule type="expression" dxfId="110" priority="11">
      <formula>B35=4</formula>
    </cfRule>
    <cfRule type="expression" dxfId="109" priority="12">
      <formula>B35=2</formula>
    </cfRule>
    <cfRule type="expression" dxfId="108" priority="13">
      <formula>B35=1</formula>
    </cfRule>
  </conditionalFormatting>
  <conditionalFormatting sqref="B47:C47">
    <cfRule type="expression" dxfId="107" priority="5">
      <formula>B47="somewhat agree"</formula>
    </cfRule>
    <cfRule type="expression" dxfId="106" priority="6">
      <formula>B47="Strongly agree"</formula>
    </cfRule>
    <cfRule type="expression" dxfId="105" priority="7">
      <formula>B47="somewhat agree"</formula>
    </cfRule>
    <cfRule type="expression" dxfId="104" priority="8">
      <formula>B47="somewhat disagree"</formula>
    </cfRule>
    <cfRule type="expression" dxfId="103" priority="9">
      <formula>B47="Strongly disagree"</formula>
    </cfRule>
  </conditionalFormatting>
  <conditionalFormatting sqref="B47:C47">
    <cfRule type="expression" dxfId="102" priority="1">
      <formula>B47=5</formula>
    </cfRule>
    <cfRule type="expression" dxfId="101" priority="2">
      <formula>B47=4</formula>
    </cfRule>
    <cfRule type="expression" dxfId="100" priority="3">
      <formula>B47=2</formula>
    </cfRule>
    <cfRule type="expression" dxfId="99" priority="4">
      <formula>B47=1</formula>
    </cfRule>
  </conditionalFormatting>
  <pageMargins left="0.70866141732283472" right="0.70866141732283472" top="0.78740157480314965" bottom="0.78740157480314965" header="0.31496062992125984" footer="0.31496062992125984"/>
  <pageSetup paperSize="9" scale="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zoomScale="110" zoomScaleNormal="110" zoomScaleSheetLayoutView="400" workbookViewId="0">
      <selection activeCell="C22" sqref="C22"/>
    </sheetView>
  </sheetViews>
  <sheetFormatPr baseColWidth="10" defaultRowHeight="15" x14ac:dyDescent="0.25"/>
  <cols>
    <col min="1" max="1" width="10.42578125" customWidth="1"/>
    <col min="2" max="2" width="15.28515625" customWidth="1"/>
    <col min="3" max="3" width="45.85546875" bestFit="1" customWidth="1"/>
    <col min="4" max="4" width="35.42578125" bestFit="1" customWidth="1"/>
    <col min="7" max="7" width="12.140625" bestFit="1" customWidth="1"/>
    <col min="8" max="8" width="18.7109375" bestFit="1" customWidth="1"/>
    <col min="9" max="9" width="15.42578125" bestFit="1" customWidth="1"/>
  </cols>
  <sheetData>
    <row r="1" spans="1:15" x14ac:dyDescent="0.25">
      <c r="A1" s="4" t="s">
        <v>3</v>
      </c>
      <c r="B1" s="4" t="s">
        <v>4</v>
      </c>
      <c r="C1" s="4" t="s">
        <v>89</v>
      </c>
      <c r="D1" s="4" t="s">
        <v>6</v>
      </c>
    </row>
    <row r="2" spans="1:15" x14ac:dyDescent="0.25">
      <c r="A2" s="5" t="s">
        <v>40</v>
      </c>
      <c r="B2" s="5" t="s">
        <v>41</v>
      </c>
      <c r="C2" s="5" t="s">
        <v>42</v>
      </c>
      <c r="D2" s="5" t="s">
        <v>43</v>
      </c>
      <c r="G2" s="5" t="s">
        <v>106</v>
      </c>
      <c r="H2" s="5" t="s">
        <v>107</v>
      </c>
      <c r="I2" s="5" t="s">
        <v>108</v>
      </c>
    </row>
    <row r="3" spans="1:15" x14ac:dyDescent="0.25">
      <c r="A3">
        <v>21</v>
      </c>
      <c r="B3" t="s">
        <v>61</v>
      </c>
      <c r="C3" t="s">
        <v>66</v>
      </c>
      <c r="D3" t="s">
        <v>66</v>
      </c>
      <c r="G3">
        <f>MEDIAN(A3:A15)</f>
        <v>22</v>
      </c>
      <c r="H3" t="s">
        <v>109</v>
      </c>
      <c r="I3" t="s">
        <v>110</v>
      </c>
    </row>
    <row r="4" spans="1:15" x14ac:dyDescent="0.25">
      <c r="A4">
        <v>21</v>
      </c>
      <c r="B4" t="s">
        <v>68</v>
      </c>
      <c r="C4" t="s">
        <v>66</v>
      </c>
      <c r="D4" t="s">
        <v>62</v>
      </c>
    </row>
    <row r="5" spans="1:15" x14ac:dyDescent="0.25">
      <c r="A5">
        <v>21</v>
      </c>
      <c r="B5" t="s">
        <v>61</v>
      </c>
      <c r="C5" t="s">
        <v>66</v>
      </c>
      <c r="D5" t="s">
        <v>66</v>
      </c>
    </row>
    <row r="6" spans="1:15" x14ac:dyDescent="0.25">
      <c r="A6">
        <v>24</v>
      </c>
      <c r="B6" t="s">
        <v>61</v>
      </c>
      <c r="C6" t="s">
        <v>66</v>
      </c>
      <c r="D6" t="s">
        <v>62</v>
      </c>
    </row>
    <row r="7" spans="1:15" x14ac:dyDescent="0.25">
      <c r="A7">
        <v>26</v>
      </c>
      <c r="B7" t="s">
        <v>61</v>
      </c>
      <c r="C7" t="s">
        <v>66</v>
      </c>
      <c r="D7" t="s">
        <v>62</v>
      </c>
    </row>
    <row r="8" spans="1:15" x14ac:dyDescent="0.25">
      <c r="A8">
        <v>21</v>
      </c>
      <c r="B8" t="s">
        <v>61</v>
      </c>
      <c r="C8" t="s">
        <v>66</v>
      </c>
      <c r="D8" t="s">
        <v>62</v>
      </c>
    </row>
    <row r="9" spans="1:15" x14ac:dyDescent="0.25">
      <c r="A9">
        <v>22</v>
      </c>
      <c r="B9" t="s">
        <v>68</v>
      </c>
      <c r="C9" t="s">
        <v>66</v>
      </c>
      <c r="D9" t="s">
        <v>62</v>
      </c>
    </row>
    <row r="10" spans="1:15" x14ac:dyDescent="0.25">
      <c r="A10">
        <v>22</v>
      </c>
      <c r="B10" t="s">
        <v>68</v>
      </c>
      <c r="C10" t="s">
        <v>66</v>
      </c>
      <c r="D10" t="s">
        <v>62</v>
      </c>
    </row>
    <row r="11" spans="1:15" x14ac:dyDescent="0.25">
      <c r="A11">
        <v>21</v>
      </c>
      <c r="B11" t="s">
        <v>68</v>
      </c>
      <c r="C11" t="s">
        <v>66</v>
      </c>
      <c r="D11" t="s">
        <v>62</v>
      </c>
    </row>
    <row r="12" spans="1:15" x14ac:dyDescent="0.25">
      <c r="A12">
        <v>22</v>
      </c>
      <c r="B12" t="s">
        <v>61</v>
      </c>
      <c r="C12" t="s">
        <v>66</v>
      </c>
      <c r="D12" t="s">
        <v>62</v>
      </c>
    </row>
    <row r="13" spans="1:15" x14ac:dyDescent="0.25">
      <c r="A13">
        <v>22</v>
      </c>
      <c r="B13" t="s">
        <v>68</v>
      </c>
      <c r="C13" t="s">
        <v>66</v>
      </c>
      <c r="D13" t="s">
        <v>66</v>
      </c>
    </row>
    <row r="14" spans="1:15" x14ac:dyDescent="0.25">
      <c r="A14">
        <v>26</v>
      </c>
      <c r="B14" t="s">
        <v>61</v>
      </c>
      <c r="C14" t="s">
        <v>66</v>
      </c>
      <c r="D14" t="s">
        <v>62</v>
      </c>
    </row>
    <row r="15" spans="1:15" x14ac:dyDescent="0.25">
      <c r="A15">
        <v>24</v>
      </c>
      <c r="B15" t="s">
        <v>68</v>
      </c>
      <c r="C15" t="s">
        <v>66</v>
      </c>
      <c r="D15" t="s">
        <v>65</v>
      </c>
      <c r="K15" s="37"/>
      <c r="L15" s="37"/>
      <c r="M15" s="37"/>
      <c r="N15" s="37"/>
      <c r="O15" s="37"/>
    </row>
    <row r="16" spans="1:15" x14ac:dyDescent="0.25">
      <c r="K16" s="37"/>
      <c r="L16" s="37"/>
      <c r="M16" s="37"/>
      <c r="N16" s="37"/>
      <c r="O16" s="37"/>
    </row>
    <row r="17" spans="11:15" x14ac:dyDescent="0.25">
      <c r="K17" s="37"/>
      <c r="L17" s="37"/>
      <c r="M17" s="37"/>
      <c r="N17" s="37"/>
      <c r="O17" s="37"/>
    </row>
    <row r="18" spans="11:15" x14ac:dyDescent="0.25">
      <c r="K18" s="37"/>
      <c r="L18" s="37"/>
      <c r="M18" s="37"/>
      <c r="N18" s="37"/>
      <c r="O18" s="37"/>
    </row>
    <row r="19" spans="11:15" x14ac:dyDescent="0.25">
      <c r="K19" s="37"/>
      <c r="L19" s="37"/>
      <c r="M19" s="37"/>
      <c r="N19" s="37"/>
      <c r="O19" s="37"/>
    </row>
    <row r="20" spans="11:15" x14ac:dyDescent="0.25">
      <c r="K20" s="37"/>
      <c r="L20" s="37"/>
      <c r="M20" s="37"/>
      <c r="N20" s="37"/>
      <c r="O20" s="37"/>
    </row>
    <row r="21" spans="11:15" x14ac:dyDescent="0.25">
      <c r="K21" s="37"/>
      <c r="L21" s="37"/>
      <c r="M21" s="37"/>
      <c r="N21" s="37"/>
      <c r="O21" s="37"/>
    </row>
    <row r="22" spans="11:15" x14ac:dyDescent="0.25">
      <c r="K22" s="37"/>
      <c r="L22" s="37"/>
      <c r="M22" s="37"/>
      <c r="N22" s="37"/>
      <c r="O22" s="37"/>
    </row>
    <row r="23" spans="11:15" x14ac:dyDescent="0.25">
      <c r="K23" s="37"/>
      <c r="L23" s="37"/>
      <c r="M23" s="37"/>
      <c r="N23" s="37"/>
      <c r="O23" s="37"/>
    </row>
    <row r="24" spans="11:15" x14ac:dyDescent="0.25">
      <c r="K24" s="37"/>
      <c r="L24" s="37"/>
      <c r="M24" s="37"/>
      <c r="N24" s="37"/>
      <c r="O24" s="37"/>
    </row>
    <row r="25" spans="11:15" x14ac:dyDescent="0.25">
      <c r="K25" s="37"/>
      <c r="L25" s="37"/>
      <c r="M25" s="37"/>
      <c r="N25" s="37"/>
      <c r="O25" s="37"/>
    </row>
    <row r="26" spans="11:15" x14ac:dyDescent="0.25">
      <c r="K26" s="37"/>
      <c r="L26" s="37"/>
      <c r="M26" s="37"/>
      <c r="N26" s="37"/>
      <c r="O26" s="37"/>
    </row>
    <row r="27" spans="11:15" x14ac:dyDescent="0.25">
      <c r="K27" s="37"/>
      <c r="L27" s="37"/>
      <c r="M27" s="37"/>
      <c r="N27" s="37"/>
      <c r="O27" s="37"/>
    </row>
    <row r="28" spans="11:15" x14ac:dyDescent="0.25">
      <c r="K28" s="37"/>
      <c r="L28" s="37"/>
      <c r="M28" s="37"/>
      <c r="N28" s="37"/>
      <c r="O28" s="37"/>
    </row>
    <row r="29" spans="11:15" x14ac:dyDescent="0.25">
      <c r="K29" s="37"/>
      <c r="L29" s="37"/>
      <c r="M29" s="37"/>
      <c r="N29" s="37"/>
      <c r="O29" s="37"/>
    </row>
    <row r="30" spans="11:15" x14ac:dyDescent="0.25">
      <c r="K30" s="37"/>
      <c r="L30" s="37"/>
      <c r="M30" s="37"/>
      <c r="N30" s="37"/>
      <c r="O30" s="37"/>
    </row>
    <row r="31" spans="11:15" x14ac:dyDescent="0.25">
      <c r="K31" s="37"/>
      <c r="L31" s="37"/>
      <c r="M31" s="37"/>
      <c r="N31" s="37"/>
      <c r="O31" s="37"/>
    </row>
    <row r="32" spans="11:15" x14ac:dyDescent="0.25">
      <c r="K32" s="37"/>
      <c r="L32" s="37"/>
      <c r="M32" s="37"/>
      <c r="N32" s="37"/>
      <c r="O32" s="37"/>
    </row>
    <row r="33" spans="11:15" x14ac:dyDescent="0.25">
      <c r="K33" s="37"/>
      <c r="L33" s="37"/>
      <c r="M33" s="37"/>
      <c r="N33" s="37"/>
      <c r="O33" s="37"/>
    </row>
    <row r="34" spans="11:15" x14ac:dyDescent="0.25">
      <c r="K34" s="37"/>
      <c r="L34" s="37"/>
      <c r="M34" s="37"/>
      <c r="N34" s="37"/>
      <c r="O34" s="37"/>
    </row>
  </sheetData>
  <pageMargins left="0.70866141732283472" right="0.70866141732283472" top="0.78740157480314965" bottom="0.78740157480314965" header="0.31496062992125984" footer="0.31496062992125984"/>
  <pageSetup paperSize="9" scale="2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60" zoomScaleNormal="60" zoomScaleSheetLayoutView="400" workbookViewId="0">
      <selection activeCell="R96" sqref="R96"/>
    </sheetView>
  </sheetViews>
  <sheetFormatPr baseColWidth="10" defaultRowHeight="15" x14ac:dyDescent="0.25"/>
  <cols>
    <col min="1" max="1" width="5" customWidth="1"/>
    <col min="2" max="2" width="12.7109375" customWidth="1"/>
    <col min="4" max="4" width="21.85546875" bestFit="1" customWidth="1"/>
  </cols>
  <sheetData>
    <row r="1" spans="1:16" x14ac:dyDescent="0.25">
      <c r="B1" t="s">
        <v>37</v>
      </c>
    </row>
    <row r="2" spans="1:16" x14ac:dyDescent="0.25">
      <c r="B2" t="s">
        <v>56</v>
      </c>
    </row>
    <row r="3" spans="1:16" x14ac:dyDescent="0.25">
      <c r="A3">
        <v>2</v>
      </c>
      <c r="B3" t="s">
        <v>67</v>
      </c>
    </row>
    <row r="4" spans="1:16" x14ac:dyDescent="0.25">
      <c r="A4">
        <v>2</v>
      </c>
      <c r="B4" t="s">
        <v>69</v>
      </c>
    </row>
    <row r="5" spans="1:16" x14ac:dyDescent="0.25">
      <c r="A5">
        <v>1</v>
      </c>
      <c r="B5" t="s">
        <v>70</v>
      </c>
    </row>
    <row r="6" spans="1:16" x14ac:dyDescent="0.25">
      <c r="A6">
        <v>2</v>
      </c>
      <c r="B6" t="s">
        <v>67</v>
      </c>
    </row>
    <row r="7" spans="1:16" x14ac:dyDescent="0.25">
      <c r="A7">
        <v>2</v>
      </c>
      <c r="B7" t="s">
        <v>74</v>
      </c>
    </row>
    <row r="8" spans="1:16" x14ac:dyDescent="0.25">
      <c r="A8">
        <v>1</v>
      </c>
      <c r="B8" t="s">
        <v>75</v>
      </c>
    </row>
    <row r="9" spans="1:16" x14ac:dyDescent="0.25">
      <c r="A9">
        <v>1</v>
      </c>
      <c r="B9" t="s">
        <v>76</v>
      </c>
    </row>
    <row r="10" spans="1:16" x14ac:dyDescent="0.25">
      <c r="A10">
        <v>2</v>
      </c>
      <c r="B10" t="s">
        <v>78</v>
      </c>
    </row>
    <row r="11" spans="1:16" x14ac:dyDescent="0.25">
      <c r="A11">
        <v>1</v>
      </c>
      <c r="B11" t="s">
        <v>82</v>
      </c>
    </row>
    <row r="12" spans="1:16" x14ac:dyDescent="0.25">
      <c r="A12">
        <v>2</v>
      </c>
      <c r="B12" t="s">
        <v>83</v>
      </c>
    </row>
    <row r="13" spans="1:16" x14ac:dyDescent="0.25">
      <c r="A13">
        <v>1</v>
      </c>
      <c r="B13" t="s">
        <v>84</v>
      </c>
      <c r="J13" s="37"/>
      <c r="K13" s="37"/>
      <c r="L13" s="37"/>
      <c r="M13" s="37"/>
      <c r="N13" s="37"/>
      <c r="O13" s="37"/>
      <c r="P13" s="37"/>
    </row>
    <row r="14" spans="1:16" x14ac:dyDescent="0.25">
      <c r="A14">
        <v>2</v>
      </c>
      <c r="B14" t="s">
        <v>86</v>
      </c>
      <c r="J14" s="37"/>
      <c r="K14" s="37"/>
      <c r="L14" s="37"/>
      <c r="M14" s="37"/>
      <c r="N14" s="37"/>
      <c r="O14" s="37"/>
      <c r="P14" s="37"/>
    </row>
    <row r="15" spans="1:16" x14ac:dyDescent="0.25">
      <c r="A15">
        <v>2</v>
      </c>
      <c r="B15" t="s">
        <v>88</v>
      </c>
      <c r="J15" s="37"/>
      <c r="K15" s="37"/>
      <c r="L15" s="37"/>
      <c r="M15" s="37"/>
      <c r="N15" s="37"/>
      <c r="O15" s="37"/>
      <c r="P15" s="37"/>
    </row>
    <row r="16" spans="1:16" x14ac:dyDescent="0.25">
      <c r="J16" s="37"/>
      <c r="K16" s="37"/>
      <c r="L16" s="37"/>
      <c r="M16" s="37"/>
      <c r="N16" s="37"/>
      <c r="O16" s="37"/>
      <c r="P16" s="37"/>
    </row>
    <row r="17" spans="2:16" x14ac:dyDescent="0.25">
      <c r="J17" s="37"/>
      <c r="K17" s="37"/>
      <c r="L17" s="37"/>
      <c r="M17" s="37"/>
      <c r="N17" s="37"/>
      <c r="O17" s="37"/>
      <c r="P17" s="37"/>
    </row>
    <row r="18" spans="2:16" x14ac:dyDescent="0.25">
      <c r="B18" s="6" t="s">
        <v>118</v>
      </c>
      <c r="C18" s="4">
        <f>MEDIAN(A3:A15)</f>
        <v>2</v>
      </c>
      <c r="D18" s="6" t="s">
        <v>67</v>
      </c>
      <c r="J18" s="37"/>
      <c r="K18" s="37"/>
      <c r="L18" s="37"/>
      <c r="M18" s="37"/>
      <c r="N18" s="37"/>
      <c r="O18" s="37"/>
      <c r="P18" s="37"/>
    </row>
    <row r="19" spans="2:16" x14ac:dyDescent="0.25">
      <c r="J19" s="37"/>
      <c r="K19" s="37"/>
      <c r="L19" s="37"/>
      <c r="M19" s="37"/>
      <c r="N19" s="37"/>
      <c r="O19" s="37"/>
      <c r="P19" s="37"/>
    </row>
    <row r="20" spans="2:16" x14ac:dyDescent="0.25">
      <c r="B20" t="s">
        <v>139</v>
      </c>
      <c r="J20" s="37"/>
      <c r="K20" s="37"/>
      <c r="L20" s="37"/>
      <c r="M20" s="37"/>
      <c r="N20" s="37"/>
      <c r="O20" s="37"/>
      <c r="P20" s="37"/>
    </row>
    <row r="21" spans="2:16" x14ac:dyDescent="0.25">
      <c r="J21" s="37"/>
      <c r="K21" s="37"/>
      <c r="L21" s="37"/>
      <c r="M21" s="37"/>
      <c r="N21" s="37"/>
      <c r="O21" s="37"/>
      <c r="P21" s="37"/>
    </row>
    <row r="22" spans="2:16" x14ac:dyDescent="0.25">
      <c r="B22" t="s">
        <v>140</v>
      </c>
      <c r="C22" t="s">
        <v>90</v>
      </c>
      <c r="J22" s="37"/>
      <c r="K22" s="37"/>
      <c r="L22" s="37"/>
      <c r="M22" s="37"/>
      <c r="N22" s="37"/>
      <c r="O22" s="37"/>
      <c r="P22" s="37"/>
    </row>
    <row r="23" spans="2:16" x14ac:dyDescent="0.25">
      <c r="B23" t="s">
        <v>141</v>
      </c>
      <c r="C23" t="s">
        <v>67</v>
      </c>
      <c r="J23" s="37"/>
      <c r="K23" s="37"/>
      <c r="L23" s="37"/>
      <c r="M23" s="37"/>
      <c r="N23" s="37"/>
      <c r="O23" s="37"/>
      <c r="P23" s="37"/>
    </row>
    <row r="24" spans="2:16" x14ac:dyDescent="0.25">
      <c r="J24" s="37"/>
      <c r="K24" s="37"/>
      <c r="L24" s="37"/>
      <c r="M24" s="37"/>
      <c r="N24" s="37"/>
      <c r="O24" s="37"/>
      <c r="P24" s="37"/>
    </row>
    <row r="25" spans="2:16" x14ac:dyDescent="0.25">
      <c r="J25" s="37"/>
      <c r="K25" s="37"/>
      <c r="L25" s="37"/>
      <c r="M25" s="37"/>
      <c r="N25" s="37"/>
      <c r="O25" s="37"/>
      <c r="P25" s="37"/>
    </row>
    <row r="26" spans="2:16" x14ac:dyDescent="0.25">
      <c r="B26" t="s">
        <v>155</v>
      </c>
      <c r="D26" t="s">
        <v>156</v>
      </c>
      <c r="J26" s="37"/>
      <c r="K26" s="37"/>
      <c r="L26" s="37"/>
      <c r="M26" s="37"/>
      <c r="N26" s="37"/>
      <c r="O26" s="37"/>
      <c r="P26" s="37"/>
    </row>
    <row r="27" spans="2:16" x14ac:dyDescent="0.25">
      <c r="B27" t="s">
        <v>142</v>
      </c>
      <c r="D27" t="s">
        <v>146</v>
      </c>
      <c r="J27" s="37"/>
      <c r="K27" s="37"/>
      <c r="L27" s="37"/>
      <c r="M27" s="37"/>
      <c r="N27" s="37"/>
      <c r="O27" s="37"/>
      <c r="P27" s="37"/>
    </row>
    <row r="28" spans="2:16" x14ac:dyDescent="0.25">
      <c r="B28" t="s">
        <v>143</v>
      </c>
      <c r="D28" t="s">
        <v>147</v>
      </c>
      <c r="J28" s="37"/>
      <c r="K28" s="37"/>
      <c r="L28" s="37"/>
      <c r="M28" s="37"/>
      <c r="N28" s="37"/>
      <c r="O28" s="37"/>
      <c r="P28" s="37"/>
    </row>
    <row r="29" spans="2:16" x14ac:dyDescent="0.25">
      <c r="B29" t="s">
        <v>144</v>
      </c>
      <c r="D29" t="s">
        <v>148</v>
      </c>
      <c r="J29" s="37"/>
      <c r="K29" s="37"/>
      <c r="L29" s="37"/>
      <c r="M29" s="37"/>
      <c r="N29" s="37"/>
      <c r="O29" s="37"/>
      <c r="P29" s="37"/>
    </row>
    <row r="30" spans="2:16" x14ac:dyDescent="0.25">
      <c r="B30" t="s">
        <v>145</v>
      </c>
      <c r="D30" t="s">
        <v>146</v>
      </c>
      <c r="J30" s="37"/>
      <c r="K30" s="37"/>
      <c r="L30" s="37"/>
      <c r="M30" s="37"/>
      <c r="N30" s="37"/>
      <c r="O30" s="37"/>
      <c r="P30" s="37"/>
    </row>
    <row r="31" spans="2:16" x14ac:dyDescent="0.25">
      <c r="D31" t="s">
        <v>149</v>
      </c>
      <c r="J31" s="37"/>
      <c r="K31" s="37"/>
      <c r="L31" s="37"/>
      <c r="M31" s="37"/>
      <c r="N31" s="37"/>
      <c r="O31" s="37"/>
      <c r="P31" s="37"/>
    </row>
    <row r="32" spans="2:16" x14ac:dyDescent="0.25">
      <c r="B32" t="s">
        <v>150</v>
      </c>
      <c r="D32" t="s">
        <v>152</v>
      </c>
      <c r="J32" s="37"/>
      <c r="K32" s="37"/>
      <c r="L32" s="37"/>
      <c r="M32" s="37"/>
      <c r="N32" s="37"/>
      <c r="O32" s="37"/>
      <c r="P32" s="37"/>
    </row>
    <row r="33" spans="2:16" x14ac:dyDescent="0.25">
      <c r="B33" t="s">
        <v>151</v>
      </c>
      <c r="J33" s="37"/>
      <c r="K33" s="37"/>
      <c r="L33" s="37"/>
      <c r="M33" s="37"/>
      <c r="N33" s="37"/>
      <c r="O33" s="37"/>
      <c r="P33" s="37"/>
    </row>
    <row r="34" spans="2:16" x14ac:dyDescent="0.25">
      <c r="B34" t="s">
        <v>153</v>
      </c>
      <c r="J34" s="37"/>
      <c r="K34" s="37"/>
      <c r="L34" s="37"/>
      <c r="M34" s="37"/>
      <c r="N34" s="37"/>
      <c r="O34" s="37"/>
      <c r="P34" s="37"/>
    </row>
    <row r="35" spans="2:16" x14ac:dyDescent="0.25">
      <c r="B35" t="s">
        <v>154</v>
      </c>
      <c r="J35" s="37"/>
      <c r="K35" s="37"/>
      <c r="L35" s="37"/>
      <c r="M35" s="37"/>
      <c r="N35" s="37"/>
      <c r="O35" s="37"/>
      <c r="P35" s="37"/>
    </row>
    <row r="36" spans="2:16" x14ac:dyDescent="0.25">
      <c r="J36" s="37"/>
      <c r="K36" s="37"/>
      <c r="L36" s="37"/>
      <c r="M36" s="37"/>
      <c r="N36" s="37"/>
      <c r="O36" s="37"/>
      <c r="P36" s="37"/>
    </row>
    <row r="37" spans="2:16" x14ac:dyDescent="0.25">
      <c r="J37" s="37"/>
      <c r="K37" s="37"/>
      <c r="L37" s="37"/>
      <c r="M37" s="37"/>
      <c r="N37" s="37"/>
      <c r="O37" s="37"/>
      <c r="P37" s="37"/>
    </row>
    <row r="38" spans="2:16" x14ac:dyDescent="0.25">
      <c r="J38" s="37"/>
      <c r="K38" s="37"/>
      <c r="L38" s="37"/>
      <c r="M38" s="37"/>
      <c r="N38" s="37"/>
      <c r="O38" s="37"/>
      <c r="P38" s="37"/>
    </row>
  </sheetData>
  <pageMargins left="0.70866141732283472" right="0.70866141732283472" top="0.78740157480314965" bottom="0.78740157480314965" header="0.31496062992125984" footer="0.31496062992125984"/>
  <pageSetup paperSize="9" scale="2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4"/>
  <sheetViews>
    <sheetView zoomScale="40" zoomScaleNormal="40" zoomScaleSheetLayoutView="400" workbookViewId="0">
      <selection activeCell="R96" sqref="R96"/>
    </sheetView>
  </sheetViews>
  <sheetFormatPr baseColWidth="10" defaultRowHeight="15" x14ac:dyDescent="0.25"/>
  <cols>
    <col min="1" max="1" width="21.85546875" customWidth="1"/>
    <col min="2" max="2" width="29.7109375" customWidth="1"/>
    <col min="3" max="3" width="42" customWidth="1"/>
    <col min="4" max="4" width="44.42578125" customWidth="1"/>
    <col min="5" max="5" width="35.7109375" customWidth="1"/>
    <col min="6" max="6" width="26.5703125" customWidth="1"/>
    <col min="7" max="7" width="58" customWidth="1"/>
    <col min="8" max="8" width="59.5703125" customWidth="1"/>
    <col min="9" max="9" width="50.42578125" customWidth="1"/>
    <col min="10" max="10" width="45.85546875" bestFit="1" customWidth="1"/>
  </cols>
  <sheetData>
    <row r="1" spans="1:30" x14ac:dyDescent="0.25">
      <c r="A1" s="6" t="s">
        <v>90</v>
      </c>
      <c r="B1" s="4"/>
      <c r="C1" s="4"/>
      <c r="D1" s="4"/>
      <c r="E1" s="4"/>
      <c r="F1" s="4"/>
      <c r="G1" s="4"/>
      <c r="H1" s="4"/>
      <c r="I1" s="4"/>
      <c r="J1" s="4"/>
    </row>
    <row r="2" spans="1:30" x14ac:dyDescent="0.25">
      <c r="A2" t="s">
        <v>105</v>
      </c>
      <c r="B2" t="s">
        <v>8</v>
      </c>
      <c r="C2" t="s">
        <v>9</v>
      </c>
      <c r="D2" t="s">
        <v>10</v>
      </c>
      <c r="E2" t="s">
        <v>11</v>
      </c>
      <c r="F2" t="s">
        <v>12</v>
      </c>
      <c r="G2" t="s">
        <v>13</v>
      </c>
      <c r="H2" t="s">
        <v>14</v>
      </c>
      <c r="I2" t="s">
        <v>15</v>
      </c>
      <c r="J2" t="s">
        <v>16</v>
      </c>
    </row>
    <row r="3" spans="1:30" x14ac:dyDescent="0.25">
      <c r="A3" t="s">
        <v>44</v>
      </c>
      <c r="B3" t="s">
        <v>92</v>
      </c>
      <c r="C3" t="s">
        <v>94</v>
      </c>
      <c r="D3" t="s">
        <v>96</v>
      </c>
      <c r="E3" t="s">
        <v>97</v>
      </c>
      <c r="F3" t="s">
        <v>98</v>
      </c>
      <c r="G3" t="s">
        <v>100</v>
      </c>
      <c r="H3" t="s">
        <v>102</v>
      </c>
      <c r="I3" t="s">
        <v>103</v>
      </c>
      <c r="J3" t="s">
        <v>53</v>
      </c>
    </row>
    <row r="4" spans="1:30" x14ac:dyDescent="0.25">
      <c r="A4">
        <v>1</v>
      </c>
      <c r="B4" t="s">
        <v>63</v>
      </c>
      <c r="C4" t="s">
        <v>58</v>
      </c>
      <c r="D4" t="s">
        <v>58</v>
      </c>
      <c r="E4" t="s">
        <v>60</v>
      </c>
      <c r="F4" t="s">
        <v>59</v>
      </c>
      <c r="G4" t="s">
        <v>58</v>
      </c>
      <c r="H4" t="s">
        <v>60</v>
      </c>
      <c r="I4" t="s">
        <v>63</v>
      </c>
      <c r="J4">
        <v>2</v>
      </c>
    </row>
    <row r="5" spans="1:30" x14ac:dyDescent="0.25">
      <c r="A5">
        <v>1</v>
      </c>
      <c r="B5" t="s">
        <v>58</v>
      </c>
      <c r="C5" t="s">
        <v>58</v>
      </c>
      <c r="D5" t="s">
        <v>59</v>
      </c>
      <c r="E5" t="s">
        <v>60</v>
      </c>
      <c r="F5" t="s">
        <v>60</v>
      </c>
      <c r="G5" t="s">
        <v>58</v>
      </c>
      <c r="H5" t="s">
        <v>58</v>
      </c>
      <c r="I5" t="s">
        <v>60</v>
      </c>
      <c r="J5" s="3">
        <v>5</v>
      </c>
      <c r="T5" s="3"/>
      <c r="AD5" s="3"/>
    </row>
    <row r="6" spans="1:30" x14ac:dyDescent="0.25">
      <c r="A6">
        <v>1</v>
      </c>
      <c r="B6" t="s">
        <v>59</v>
      </c>
      <c r="C6" t="s">
        <v>60</v>
      </c>
      <c r="D6" t="s">
        <v>63</v>
      </c>
      <c r="E6" t="s">
        <v>64</v>
      </c>
      <c r="F6" t="s">
        <v>59</v>
      </c>
      <c r="G6" t="s">
        <v>60</v>
      </c>
      <c r="H6" t="s">
        <v>60</v>
      </c>
      <c r="I6" t="s">
        <v>60</v>
      </c>
      <c r="J6">
        <v>4.5</v>
      </c>
    </row>
    <row r="7" spans="1:30" x14ac:dyDescent="0.25">
      <c r="A7">
        <v>1</v>
      </c>
      <c r="B7" t="s">
        <v>59</v>
      </c>
      <c r="C7" t="s">
        <v>60</v>
      </c>
      <c r="D7" t="s">
        <v>60</v>
      </c>
      <c r="E7" t="s">
        <v>63</v>
      </c>
      <c r="F7" t="s">
        <v>64</v>
      </c>
      <c r="G7" t="s">
        <v>64</v>
      </c>
      <c r="H7" t="s">
        <v>59</v>
      </c>
      <c r="I7" t="s">
        <v>60</v>
      </c>
      <c r="J7" t="s">
        <v>77</v>
      </c>
    </row>
    <row r="8" spans="1:30" x14ac:dyDescent="0.25">
      <c r="A8">
        <v>1</v>
      </c>
      <c r="B8" t="s">
        <v>59</v>
      </c>
      <c r="C8" t="s">
        <v>59</v>
      </c>
      <c r="D8" t="s">
        <v>60</v>
      </c>
      <c r="E8" t="s">
        <v>64</v>
      </c>
      <c r="F8" t="s">
        <v>60</v>
      </c>
      <c r="G8" t="s">
        <v>59</v>
      </c>
      <c r="H8" t="s">
        <v>64</v>
      </c>
      <c r="I8" t="s">
        <v>60</v>
      </c>
      <c r="J8" s="3">
        <v>3</v>
      </c>
    </row>
    <row r="9" spans="1:30" x14ac:dyDescent="0.25">
      <c r="A9">
        <v>1</v>
      </c>
      <c r="B9" t="s">
        <v>63</v>
      </c>
      <c r="C9" t="s">
        <v>59</v>
      </c>
      <c r="D9" t="s">
        <v>60</v>
      </c>
      <c r="E9" t="s">
        <v>58</v>
      </c>
      <c r="F9" t="s">
        <v>60</v>
      </c>
      <c r="G9" t="s">
        <v>58</v>
      </c>
      <c r="H9" t="s">
        <v>59</v>
      </c>
      <c r="I9" t="s">
        <v>59</v>
      </c>
      <c r="J9">
        <v>6</v>
      </c>
      <c r="K9" s="37"/>
      <c r="L9" s="37"/>
      <c r="M9" s="37"/>
      <c r="N9" s="37"/>
      <c r="O9" s="37"/>
    </row>
    <row r="10" spans="1:30" x14ac:dyDescent="0.25">
      <c r="A10">
        <v>1</v>
      </c>
      <c r="B10" t="s">
        <v>63</v>
      </c>
      <c r="C10" t="s">
        <v>60</v>
      </c>
      <c r="D10" t="s">
        <v>60</v>
      </c>
      <c r="E10" t="s">
        <v>63</v>
      </c>
      <c r="F10" t="s">
        <v>58</v>
      </c>
      <c r="G10" t="s">
        <v>60</v>
      </c>
      <c r="H10" t="s">
        <v>60</v>
      </c>
      <c r="I10" t="s">
        <v>59</v>
      </c>
      <c r="J10" t="s">
        <v>80</v>
      </c>
      <c r="K10" s="37"/>
      <c r="L10" s="37"/>
      <c r="M10" s="37"/>
      <c r="N10" s="37"/>
      <c r="O10" s="37"/>
    </row>
    <row r="11" spans="1:30" x14ac:dyDescent="0.25">
      <c r="A11">
        <v>1</v>
      </c>
      <c r="B11" t="s">
        <v>59</v>
      </c>
      <c r="C11" t="s">
        <v>64</v>
      </c>
      <c r="D11" t="s">
        <v>60</v>
      </c>
      <c r="E11" t="s">
        <v>60</v>
      </c>
      <c r="F11" t="s">
        <v>64</v>
      </c>
      <c r="G11" t="s">
        <v>60</v>
      </c>
      <c r="H11" t="s">
        <v>64</v>
      </c>
      <c r="I11" t="s">
        <v>59</v>
      </c>
      <c r="J11" t="s">
        <v>85</v>
      </c>
      <c r="K11" s="37"/>
      <c r="L11" s="37"/>
      <c r="M11" s="37"/>
      <c r="N11" s="37"/>
      <c r="O11" s="37"/>
    </row>
    <row r="12" spans="1:30" x14ac:dyDescent="0.25">
      <c r="A12">
        <v>1</v>
      </c>
      <c r="B12" t="s">
        <v>60</v>
      </c>
      <c r="C12" t="s">
        <v>58</v>
      </c>
      <c r="D12" t="s">
        <v>58</v>
      </c>
      <c r="E12" t="s">
        <v>58</v>
      </c>
      <c r="F12" t="s">
        <v>58</v>
      </c>
      <c r="G12" t="s">
        <v>58</v>
      </c>
      <c r="H12" t="s">
        <v>60</v>
      </c>
      <c r="I12" t="s">
        <v>60</v>
      </c>
      <c r="J12">
        <v>2</v>
      </c>
      <c r="K12" s="37"/>
      <c r="L12" s="37"/>
      <c r="M12" s="37"/>
      <c r="N12" s="37"/>
      <c r="O12" s="37"/>
    </row>
    <row r="13" spans="1:30" x14ac:dyDescent="0.25">
      <c r="A13">
        <v>1</v>
      </c>
      <c r="B13" t="s">
        <v>63</v>
      </c>
      <c r="C13" t="s">
        <v>59</v>
      </c>
      <c r="D13" t="s">
        <v>64</v>
      </c>
      <c r="E13" t="s">
        <v>59</v>
      </c>
      <c r="F13" t="s">
        <v>60</v>
      </c>
      <c r="G13" t="s">
        <v>64</v>
      </c>
      <c r="H13" t="s">
        <v>64</v>
      </c>
      <c r="I13" t="s">
        <v>64</v>
      </c>
      <c r="J13" t="s">
        <v>73</v>
      </c>
      <c r="K13" s="37"/>
      <c r="L13" s="37"/>
      <c r="M13" s="37"/>
      <c r="N13" s="37"/>
      <c r="O13" s="37"/>
    </row>
    <row r="14" spans="1:30" x14ac:dyDescent="0.25">
      <c r="A14">
        <v>1</v>
      </c>
      <c r="B14" t="s">
        <v>59</v>
      </c>
      <c r="C14" t="s">
        <v>60</v>
      </c>
      <c r="D14" t="s">
        <v>58</v>
      </c>
      <c r="E14" t="s">
        <v>63</v>
      </c>
      <c r="F14" t="s">
        <v>58</v>
      </c>
      <c r="G14" t="s">
        <v>64</v>
      </c>
      <c r="H14" t="s">
        <v>60</v>
      </c>
      <c r="I14" t="s">
        <v>58</v>
      </c>
      <c r="J14" s="3">
        <v>5</v>
      </c>
      <c r="K14" s="37"/>
      <c r="L14" s="37"/>
      <c r="M14" s="37"/>
      <c r="N14" s="37"/>
      <c r="O14" s="37"/>
    </row>
    <row r="15" spans="1:30" x14ac:dyDescent="0.25">
      <c r="A15">
        <v>1</v>
      </c>
      <c r="B15" t="s">
        <v>60</v>
      </c>
      <c r="C15" t="s">
        <v>59</v>
      </c>
      <c r="D15" t="s">
        <v>58</v>
      </c>
      <c r="E15" t="s">
        <v>58</v>
      </c>
      <c r="F15" t="s">
        <v>60</v>
      </c>
      <c r="G15" t="s">
        <v>59</v>
      </c>
      <c r="H15" t="s">
        <v>64</v>
      </c>
      <c r="I15" t="s">
        <v>60</v>
      </c>
      <c r="J15">
        <v>10</v>
      </c>
      <c r="K15" s="37"/>
      <c r="L15" s="37"/>
      <c r="M15" s="37"/>
      <c r="N15" s="37"/>
      <c r="O15" s="37"/>
    </row>
    <row r="16" spans="1:30" x14ac:dyDescent="0.25">
      <c r="A16">
        <v>1</v>
      </c>
      <c r="B16" t="s">
        <v>63</v>
      </c>
      <c r="C16" t="s">
        <v>60</v>
      </c>
      <c r="D16" t="s">
        <v>58</v>
      </c>
      <c r="E16" t="s">
        <v>64</v>
      </c>
      <c r="F16" t="s">
        <v>58</v>
      </c>
      <c r="G16" t="s">
        <v>59</v>
      </c>
      <c r="H16" t="s">
        <v>59</v>
      </c>
      <c r="I16" t="s">
        <v>63</v>
      </c>
      <c r="J16">
        <v>7.5</v>
      </c>
      <c r="K16" s="37"/>
      <c r="L16" s="37"/>
      <c r="M16" s="37"/>
      <c r="N16" s="37"/>
      <c r="O16" s="37"/>
    </row>
    <row r="17" spans="1:15" x14ac:dyDescent="0.25">
      <c r="K17" s="37"/>
      <c r="L17" s="37"/>
      <c r="M17" s="37"/>
      <c r="N17" s="37"/>
      <c r="O17" s="37"/>
    </row>
    <row r="18" spans="1:15" x14ac:dyDescent="0.25">
      <c r="K18" s="37"/>
      <c r="L18" s="37"/>
      <c r="M18" s="37"/>
      <c r="N18" s="37"/>
      <c r="O18" s="37"/>
    </row>
    <row r="19" spans="1:15" x14ac:dyDescent="0.25">
      <c r="K19" s="37"/>
      <c r="L19" s="37"/>
      <c r="M19" s="37"/>
      <c r="N19" s="37"/>
      <c r="O19" s="37"/>
    </row>
    <row r="20" spans="1:15" x14ac:dyDescent="0.25">
      <c r="A20" s="6" t="s">
        <v>91</v>
      </c>
      <c r="B20" s="4"/>
      <c r="C20" s="4"/>
      <c r="D20" s="4"/>
      <c r="E20" s="4"/>
      <c r="F20" s="4"/>
      <c r="G20" s="4"/>
      <c r="H20" s="4"/>
      <c r="I20" s="4"/>
      <c r="J20" s="4"/>
      <c r="K20" s="37"/>
      <c r="L20" s="37"/>
      <c r="M20" s="37"/>
      <c r="N20" s="37"/>
      <c r="O20" s="37"/>
    </row>
    <row r="21" spans="1:15" x14ac:dyDescent="0.25">
      <c r="A21" t="s">
        <v>105</v>
      </c>
      <c r="B21" t="s">
        <v>8</v>
      </c>
      <c r="C21" t="s">
        <v>9</v>
      </c>
      <c r="D21" t="s">
        <v>10</v>
      </c>
      <c r="E21" t="s">
        <v>11</v>
      </c>
      <c r="F21" t="s">
        <v>12</v>
      </c>
      <c r="G21" t="s">
        <v>13</v>
      </c>
      <c r="H21" t="s">
        <v>14</v>
      </c>
      <c r="I21" t="s">
        <v>15</v>
      </c>
      <c r="J21" t="s">
        <v>16</v>
      </c>
      <c r="K21" s="37"/>
      <c r="L21" s="37"/>
      <c r="M21" s="37"/>
      <c r="N21" s="37"/>
      <c r="O21" s="37"/>
    </row>
    <row r="22" spans="1:15" x14ac:dyDescent="0.25">
      <c r="A22" t="s">
        <v>44</v>
      </c>
      <c r="B22" t="s">
        <v>93</v>
      </c>
      <c r="C22" t="s">
        <v>95</v>
      </c>
      <c r="D22" t="s">
        <v>96</v>
      </c>
      <c r="E22" t="s">
        <v>97</v>
      </c>
      <c r="F22" t="s">
        <v>99</v>
      </c>
      <c r="G22" t="s">
        <v>100</v>
      </c>
      <c r="H22" t="s">
        <v>102</v>
      </c>
      <c r="I22" t="s">
        <v>104</v>
      </c>
      <c r="J22" t="s">
        <v>53</v>
      </c>
      <c r="K22" s="37"/>
      <c r="L22" s="37"/>
      <c r="M22" s="37"/>
      <c r="N22" s="37"/>
      <c r="O22" s="37"/>
    </row>
    <row r="23" spans="1:15" x14ac:dyDescent="0.25">
      <c r="A23">
        <v>3</v>
      </c>
      <c r="B23" t="s">
        <v>59</v>
      </c>
      <c r="C23" t="s">
        <v>58</v>
      </c>
      <c r="D23" t="s">
        <v>60</v>
      </c>
      <c r="E23" t="s">
        <v>58</v>
      </c>
      <c r="F23" t="s">
        <v>59</v>
      </c>
      <c r="G23" t="s">
        <v>60</v>
      </c>
      <c r="H23" t="s">
        <v>58</v>
      </c>
      <c r="I23" t="s">
        <v>60</v>
      </c>
      <c r="J23">
        <v>4</v>
      </c>
      <c r="K23" s="37"/>
      <c r="L23" s="37"/>
      <c r="M23" s="37"/>
      <c r="N23" s="37"/>
      <c r="O23" s="37"/>
    </row>
    <row r="24" spans="1:15" x14ac:dyDescent="0.25">
      <c r="A24">
        <v>3</v>
      </c>
      <c r="B24" t="s">
        <v>60</v>
      </c>
      <c r="C24" t="s">
        <v>60</v>
      </c>
      <c r="D24" t="s">
        <v>64</v>
      </c>
      <c r="E24" t="s">
        <v>59</v>
      </c>
      <c r="F24" t="s">
        <v>58</v>
      </c>
      <c r="G24" t="s">
        <v>64</v>
      </c>
      <c r="H24" t="s">
        <v>60</v>
      </c>
      <c r="I24" t="s">
        <v>64</v>
      </c>
      <c r="J24">
        <v>3</v>
      </c>
      <c r="K24" s="37"/>
      <c r="L24" s="37"/>
      <c r="M24" s="37"/>
      <c r="N24" s="37"/>
      <c r="O24" s="37"/>
    </row>
    <row r="25" spans="1:15" x14ac:dyDescent="0.25">
      <c r="A25">
        <v>3</v>
      </c>
      <c r="B25" t="s">
        <v>63</v>
      </c>
      <c r="C25" t="s">
        <v>60</v>
      </c>
      <c r="D25" t="s">
        <v>60</v>
      </c>
      <c r="E25" t="s">
        <v>63</v>
      </c>
      <c r="F25" t="s">
        <v>58</v>
      </c>
      <c r="G25" t="s">
        <v>60</v>
      </c>
      <c r="H25" t="s">
        <v>60</v>
      </c>
      <c r="I25" t="s">
        <v>59</v>
      </c>
      <c r="J25" t="s">
        <v>79</v>
      </c>
      <c r="K25" s="37"/>
      <c r="L25" s="37"/>
      <c r="M25" s="37"/>
      <c r="N25" s="37"/>
      <c r="O25" s="37"/>
    </row>
    <row r="26" spans="1:15" x14ac:dyDescent="0.25">
      <c r="A26">
        <v>3</v>
      </c>
      <c r="B26" t="s">
        <v>63</v>
      </c>
      <c r="C26" t="s">
        <v>58</v>
      </c>
      <c r="D26" t="s">
        <v>60</v>
      </c>
      <c r="E26" t="s">
        <v>63</v>
      </c>
      <c r="F26" t="s">
        <v>58</v>
      </c>
      <c r="G26" t="s">
        <v>59</v>
      </c>
      <c r="H26" t="s">
        <v>59</v>
      </c>
      <c r="I26" t="s">
        <v>60</v>
      </c>
      <c r="J26">
        <v>10</v>
      </c>
      <c r="K26" s="37"/>
      <c r="L26" s="37"/>
      <c r="M26" s="37"/>
      <c r="N26" s="37"/>
      <c r="O26" s="37"/>
    </row>
    <row r="27" spans="1:15" x14ac:dyDescent="0.25">
      <c r="A27">
        <v>3</v>
      </c>
      <c r="B27" t="s">
        <v>60</v>
      </c>
      <c r="C27" t="s">
        <v>60</v>
      </c>
      <c r="D27" t="s">
        <v>60</v>
      </c>
      <c r="E27" t="s">
        <v>59</v>
      </c>
      <c r="F27" t="s">
        <v>60</v>
      </c>
      <c r="G27" t="s">
        <v>58</v>
      </c>
      <c r="H27" t="s">
        <v>60</v>
      </c>
      <c r="I27" t="s">
        <v>60</v>
      </c>
      <c r="J27" s="3">
        <v>5</v>
      </c>
      <c r="K27" s="37"/>
      <c r="L27" s="37"/>
      <c r="M27" s="37"/>
      <c r="N27" s="37"/>
      <c r="O27" s="37"/>
    </row>
    <row r="28" spans="1:15" x14ac:dyDescent="0.25">
      <c r="A28">
        <v>3</v>
      </c>
      <c r="B28" t="s">
        <v>58</v>
      </c>
      <c r="C28" t="s">
        <v>58</v>
      </c>
      <c r="D28" t="s">
        <v>60</v>
      </c>
      <c r="E28" t="s">
        <v>58</v>
      </c>
      <c r="F28" t="s">
        <v>58</v>
      </c>
      <c r="G28" t="s">
        <v>58</v>
      </c>
      <c r="H28" t="s">
        <v>58</v>
      </c>
      <c r="I28" t="s">
        <v>58</v>
      </c>
      <c r="J28" t="s">
        <v>72</v>
      </c>
      <c r="K28" s="37"/>
      <c r="L28" s="37"/>
      <c r="M28" s="37"/>
      <c r="N28" s="37"/>
      <c r="O28" s="37"/>
    </row>
    <row r="29" spans="1:15" x14ac:dyDescent="0.25">
      <c r="A29">
        <v>3</v>
      </c>
      <c r="B29" t="s">
        <v>59</v>
      </c>
      <c r="C29" t="s">
        <v>58</v>
      </c>
      <c r="D29" t="s">
        <v>58</v>
      </c>
      <c r="E29" t="s">
        <v>59</v>
      </c>
      <c r="F29" t="s">
        <v>60</v>
      </c>
      <c r="G29" t="s">
        <v>60</v>
      </c>
      <c r="H29" t="s">
        <v>60</v>
      </c>
      <c r="I29" t="s">
        <v>58</v>
      </c>
      <c r="J29" s="3">
        <v>3</v>
      </c>
      <c r="K29" s="37"/>
      <c r="L29" s="37"/>
      <c r="M29" s="37"/>
      <c r="N29" s="37"/>
      <c r="O29" s="37"/>
    </row>
    <row r="30" spans="1:15" x14ac:dyDescent="0.25">
      <c r="A30">
        <v>3</v>
      </c>
      <c r="B30" t="s">
        <v>60</v>
      </c>
      <c r="C30" t="s">
        <v>60</v>
      </c>
      <c r="D30" t="s">
        <v>59</v>
      </c>
      <c r="E30" t="s">
        <v>63</v>
      </c>
      <c r="F30" t="s">
        <v>60</v>
      </c>
      <c r="G30" t="s">
        <v>60</v>
      </c>
      <c r="H30" t="s">
        <v>64</v>
      </c>
      <c r="I30" t="s">
        <v>59</v>
      </c>
      <c r="J30" s="2">
        <v>44415</v>
      </c>
      <c r="K30" s="37"/>
      <c r="L30" s="37"/>
      <c r="M30" s="37"/>
      <c r="N30" s="37"/>
      <c r="O30" s="37"/>
    </row>
    <row r="31" spans="1:15" x14ac:dyDescent="0.25">
      <c r="A31">
        <v>3</v>
      </c>
      <c r="B31" t="s">
        <v>60</v>
      </c>
      <c r="C31" t="s">
        <v>58</v>
      </c>
      <c r="D31" t="s">
        <v>58</v>
      </c>
      <c r="E31" t="s">
        <v>59</v>
      </c>
      <c r="F31" t="s">
        <v>60</v>
      </c>
      <c r="G31" t="s">
        <v>58</v>
      </c>
      <c r="H31" t="s">
        <v>58</v>
      </c>
      <c r="I31" t="s">
        <v>63</v>
      </c>
      <c r="J31">
        <v>4</v>
      </c>
      <c r="K31" s="37"/>
      <c r="L31" s="37"/>
      <c r="M31" s="37"/>
      <c r="N31" s="37"/>
      <c r="O31" s="37"/>
    </row>
    <row r="32" spans="1:15" x14ac:dyDescent="0.25">
      <c r="A32">
        <v>3</v>
      </c>
      <c r="B32" t="s">
        <v>63</v>
      </c>
      <c r="C32" t="s">
        <v>58</v>
      </c>
      <c r="D32" t="s">
        <v>58</v>
      </c>
      <c r="E32" t="s">
        <v>64</v>
      </c>
      <c r="F32" t="s">
        <v>58</v>
      </c>
      <c r="G32" t="s">
        <v>58</v>
      </c>
      <c r="H32" t="s">
        <v>58</v>
      </c>
      <c r="I32" t="s">
        <v>63</v>
      </c>
      <c r="J32">
        <v>3</v>
      </c>
      <c r="K32" s="37"/>
      <c r="L32" s="37"/>
      <c r="M32" s="37"/>
      <c r="N32" s="37"/>
      <c r="O32" s="37"/>
    </row>
    <row r="33" spans="1:15" x14ac:dyDescent="0.25">
      <c r="A33">
        <v>3</v>
      </c>
      <c r="B33" t="s">
        <v>60</v>
      </c>
      <c r="C33" t="s">
        <v>58</v>
      </c>
      <c r="D33" t="s">
        <v>58</v>
      </c>
      <c r="E33" t="s">
        <v>60</v>
      </c>
      <c r="F33" t="s">
        <v>58</v>
      </c>
      <c r="G33" t="s">
        <v>58</v>
      </c>
      <c r="H33" t="s">
        <v>58</v>
      </c>
      <c r="I33" t="s">
        <v>58</v>
      </c>
      <c r="J33">
        <v>3</v>
      </c>
      <c r="K33" s="37"/>
      <c r="L33" s="37"/>
      <c r="M33" s="37"/>
      <c r="N33" s="37"/>
      <c r="O33" s="37"/>
    </row>
    <row r="34" spans="1:15" x14ac:dyDescent="0.25">
      <c r="A34">
        <v>3</v>
      </c>
      <c r="B34" t="s">
        <v>64</v>
      </c>
      <c r="C34" t="s">
        <v>60</v>
      </c>
      <c r="D34" t="s">
        <v>58</v>
      </c>
      <c r="E34" t="s">
        <v>59</v>
      </c>
      <c r="F34" t="s">
        <v>64</v>
      </c>
      <c r="G34" t="s">
        <v>60</v>
      </c>
      <c r="H34" t="s">
        <v>60</v>
      </c>
      <c r="I34" t="s">
        <v>64</v>
      </c>
      <c r="J34" t="s">
        <v>73</v>
      </c>
      <c r="K34" s="37"/>
      <c r="L34" s="37"/>
      <c r="M34" s="37"/>
      <c r="N34" s="37"/>
      <c r="O34" s="37"/>
    </row>
    <row r="35" spans="1:15" x14ac:dyDescent="0.25">
      <c r="A35">
        <v>3</v>
      </c>
      <c r="B35" t="s">
        <v>60</v>
      </c>
      <c r="C35" t="s">
        <v>60</v>
      </c>
      <c r="D35" t="s">
        <v>60</v>
      </c>
      <c r="E35" t="s">
        <v>63</v>
      </c>
      <c r="F35" t="s">
        <v>60</v>
      </c>
      <c r="G35" t="s">
        <v>60</v>
      </c>
      <c r="H35" t="s">
        <v>58</v>
      </c>
      <c r="I35" t="s">
        <v>60</v>
      </c>
      <c r="J35" s="3">
        <v>2</v>
      </c>
      <c r="K35" s="37"/>
      <c r="L35" s="37"/>
      <c r="M35" s="37"/>
      <c r="N35" s="37"/>
      <c r="O35" s="37"/>
    </row>
    <row r="36" spans="1:15" x14ac:dyDescent="0.25">
      <c r="K36" s="37"/>
      <c r="L36" s="37"/>
      <c r="M36" s="37"/>
      <c r="N36" s="37"/>
      <c r="O36" s="37"/>
    </row>
    <row r="39" spans="1:15" x14ac:dyDescent="0.25">
      <c r="A39" s="6" t="s">
        <v>67</v>
      </c>
      <c r="B39" s="4"/>
      <c r="C39" s="4"/>
      <c r="D39" s="4"/>
      <c r="E39" s="4"/>
      <c r="F39" s="4"/>
      <c r="G39" s="4"/>
      <c r="H39" s="4"/>
      <c r="I39" s="4"/>
      <c r="J39" s="4"/>
    </row>
    <row r="40" spans="1:15" x14ac:dyDescent="0.25">
      <c r="A40" t="s">
        <v>105</v>
      </c>
      <c r="B40" t="s">
        <v>8</v>
      </c>
      <c r="C40" t="s">
        <v>9</v>
      </c>
      <c r="D40" t="s">
        <v>10</v>
      </c>
      <c r="E40" t="s">
        <v>11</v>
      </c>
      <c r="F40" t="s">
        <v>12</v>
      </c>
      <c r="G40" t="s">
        <v>13</v>
      </c>
      <c r="H40" t="s">
        <v>14</v>
      </c>
      <c r="I40" t="s">
        <v>15</v>
      </c>
      <c r="J40" t="s">
        <v>16</v>
      </c>
    </row>
    <row r="41" spans="1:15" x14ac:dyDescent="0.25">
      <c r="A41" t="s">
        <v>44</v>
      </c>
      <c r="B41" t="s">
        <v>93</v>
      </c>
      <c r="C41" t="s">
        <v>94</v>
      </c>
      <c r="D41" t="s">
        <v>96</v>
      </c>
      <c r="E41" t="s">
        <v>97</v>
      </c>
      <c r="F41" t="s">
        <v>98</v>
      </c>
      <c r="G41" t="s">
        <v>101</v>
      </c>
      <c r="H41" t="s">
        <v>102</v>
      </c>
      <c r="I41" t="s">
        <v>103</v>
      </c>
      <c r="J41" t="s">
        <v>53</v>
      </c>
    </row>
    <row r="42" spans="1:15" x14ac:dyDescent="0.25">
      <c r="A42">
        <v>2</v>
      </c>
      <c r="B42" t="s">
        <v>59</v>
      </c>
      <c r="C42" t="s">
        <v>60</v>
      </c>
      <c r="D42" t="s">
        <v>63</v>
      </c>
      <c r="E42" t="s">
        <v>64</v>
      </c>
      <c r="F42" t="s">
        <v>60</v>
      </c>
      <c r="G42" t="s">
        <v>60</v>
      </c>
      <c r="H42" t="s">
        <v>60</v>
      </c>
      <c r="I42" t="s">
        <v>59</v>
      </c>
      <c r="J42" t="s">
        <v>71</v>
      </c>
    </row>
    <row r="43" spans="1:15" x14ac:dyDescent="0.25">
      <c r="A43">
        <v>2</v>
      </c>
      <c r="B43" t="s">
        <v>59</v>
      </c>
      <c r="C43" t="s">
        <v>64</v>
      </c>
      <c r="D43" t="s">
        <v>60</v>
      </c>
      <c r="E43" t="s">
        <v>59</v>
      </c>
      <c r="F43" t="s">
        <v>60</v>
      </c>
      <c r="G43" t="s">
        <v>60</v>
      </c>
      <c r="H43" t="s">
        <v>60</v>
      </c>
      <c r="I43" t="s">
        <v>60</v>
      </c>
      <c r="J43" s="3">
        <v>5</v>
      </c>
    </row>
    <row r="44" spans="1:15" x14ac:dyDescent="0.25">
      <c r="A44">
        <v>2</v>
      </c>
      <c r="B44" t="s">
        <v>63</v>
      </c>
      <c r="C44" t="s">
        <v>60</v>
      </c>
      <c r="D44" t="s">
        <v>60</v>
      </c>
      <c r="E44" t="s">
        <v>63</v>
      </c>
      <c r="F44" t="s">
        <v>64</v>
      </c>
      <c r="G44" t="s">
        <v>58</v>
      </c>
      <c r="H44" t="s">
        <v>58</v>
      </c>
      <c r="I44" t="s">
        <v>63</v>
      </c>
      <c r="J44">
        <v>5</v>
      </c>
    </row>
    <row r="45" spans="1:15" x14ac:dyDescent="0.25">
      <c r="A45">
        <v>2</v>
      </c>
      <c r="B45" t="s">
        <v>63</v>
      </c>
      <c r="C45" t="s">
        <v>59</v>
      </c>
      <c r="D45" t="s">
        <v>60</v>
      </c>
      <c r="E45" t="s">
        <v>64</v>
      </c>
      <c r="F45" t="s">
        <v>59</v>
      </c>
      <c r="G45" t="s">
        <v>59</v>
      </c>
      <c r="H45" t="s">
        <v>64</v>
      </c>
      <c r="I45" t="s">
        <v>59</v>
      </c>
      <c r="J45" t="s">
        <v>73</v>
      </c>
    </row>
    <row r="46" spans="1:15" x14ac:dyDescent="0.25">
      <c r="A46">
        <v>2</v>
      </c>
      <c r="B46" t="s">
        <v>63</v>
      </c>
      <c r="C46" t="s">
        <v>60</v>
      </c>
      <c r="D46" t="s">
        <v>58</v>
      </c>
      <c r="E46" t="s">
        <v>63</v>
      </c>
      <c r="F46" t="s">
        <v>58</v>
      </c>
      <c r="G46" t="s">
        <v>58</v>
      </c>
      <c r="H46" t="s">
        <v>58</v>
      </c>
      <c r="I46" t="s">
        <v>63</v>
      </c>
      <c r="J46">
        <v>3</v>
      </c>
    </row>
    <row r="47" spans="1:15" x14ac:dyDescent="0.25">
      <c r="A47">
        <v>2</v>
      </c>
      <c r="B47" t="s">
        <v>59</v>
      </c>
      <c r="C47" t="s">
        <v>59</v>
      </c>
      <c r="D47" t="s">
        <v>60</v>
      </c>
      <c r="E47" t="s">
        <v>64</v>
      </c>
      <c r="F47" t="s">
        <v>58</v>
      </c>
      <c r="G47" t="s">
        <v>59</v>
      </c>
      <c r="H47" t="s">
        <v>60</v>
      </c>
      <c r="I47" t="s">
        <v>64</v>
      </c>
      <c r="J47">
        <v>5</v>
      </c>
    </row>
    <row r="48" spans="1:15" x14ac:dyDescent="0.25">
      <c r="A48">
        <v>2</v>
      </c>
      <c r="B48" t="s">
        <v>60</v>
      </c>
      <c r="C48" t="s">
        <v>58</v>
      </c>
      <c r="D48" t="s">
        <v>60</v>
      </c>
      <c r="E48" t="s">
        <v>60</v>
      </c>
      <c r="F48" t="s">
        <v>59</v>
      </c>
      <c r="G48" t="s">
        <v>60</v>
      </c>
      <c r="H48" t="s">
        <v>60</v>
      </c>
      <c r="I48" t="s">
        <v>60</v>
      </c>
      <c r="J48">
        <v>5.5</v>
      </c>
    </row>
    <row r="49" spans="1:10" x14ac:dyDescent="0.25">
      <c r="A49">
        <v>2</v>
      </c>
      <c r="B49" t="s">
        <v>59</v>
      </c>
      <c r="C49" t="s">
        <v>59</v>
      </c>
      <c r="D49" t="s">
        <v>64</v>
      </c>
      <c r="E49" t="s">
        <v>63</v>
      </c>
      <c r="F49" t="s">
        <v>60</v>
      </c>
      <c r="G49" t="s">
        <v>59</v>
      </c>
      <c r="H49" t="s">
        <v>59</v>
      </c>
      <c r="I49" t="s">
        <v>60</v>
      </c>
      <c r="J49">
        <v>20</v>
      </c>
    </row>
    <row r="50" spans="1:10" x14ac:dyDescent="0.25">
      <c r="A50">
        <v>2</v>
      </c>
      <c r="B50" t="s">
        <v>63</v>
      </c>
      <c r="C50" t="s">
        <v>59</v>
      </c>
      <c r="D50" t="s">
        <v>59</v>
      </c>
      <c r="E50" t="s">
        <v>63</v>
      </c>
      <c r="F50" t="s">
        <v>59</v>
      </c>
      <c r="G50" t="s">
        <v>64</v>
      </c>
      <c r="H50" t="s">
        <v>60</v>
      </c>
      <c r="I50" t="s">
        <v>60</v>
      </c>
      <c r="J50" t="s">
        <v>87</v>
      </c>
    </row>
    <row r="51" spans="1:10" x14ac:dyDescent="0.25">
      <c r="A51">
        <v>2</v>
      </c>
      <c r="B51" t="s">
        <v>60</v>
      </c>
      <c r="C51" t="s">
        <v>60</v>
      </c>
      <c r="D51" t="s">
        <v>60</v>
      </c>
      <c r="E51" t="s">
        <v>63</v>
      </c>
      <c r="F51" t="s">
        <v>58</v>
      </c>
      <c r="G51" t="s">
        <v>58</v>
      </c>
      <c r="H51" t="s">
        <v>58</v>
      </c>
      <c r="I51" t="s">
        <v>60</v>
      </c>
      <c r="J51" s="3">
        <v>4</v>
      </c>
    </row>
    <row r="52" spans="1:10" x14ac:dyDescent="0.25">
      <c r="A52">
        <v>2</v>
      </c>
      <c r="B52" t="s">
        <v>60</v>
      </c>
      <c r="C52" t="s">
        <v>58</v>
      </c>
      <c r="D52" t="s">
        <v>63</v>
      </c>
      <c r="E52" t="s">
        <v>59</v>
      </c>
      <c r="F52" t="s">
        <v>60</v>
      </c>
      <c r="G52" t="s">
        <v>58</v>
      </c>
      <c r="H52" t="s">
        <v>59</v>
      </c>
      <c r="I52" t="s">
        <v>63</v>
      </c>
      <c r="J52">
        <v>5</v>
      </c>
    </row>
    <row r="53" spans="1:10" x14ac:dyDescent="0.25">
      <c r="A53">
        <v>2</v>
      </c>
      <c r="B53" t="s">
        <v>59</v>
      </c>
      <c r="C53" t="s">
        <v>64</v>
      </c>
      <c r="D53" t="s">
        <v>60</v>
      </c>
      <c r="E53" t="s">
        <v>63</v>
      </c>
      <c r="F53" t="s">
        <v>60</v>
      </c>
      <c r="G53" t="s">
        <v>60</v>
      </c>
      <c r="H53" t="s">
        <v>59</v>
      </c>
      <c r="I53" t="s">
        <v>59</v>
      </c>
      <c r="J53" s="2">
        <v>44415</v>
      </c>
    </row>
    <row r="54" spans="1:10" x14ac:dyDescent="0.25">
      <c r="A54">
        <v>2</v>
      </c>
      <c r="B54" t="s">
        <v>63</v>
      </c>
      <c r="C54" t="s">
        <v>60</v>
      </c>
      <c r="D54" t="s">
        <v>60</v>
      </c>
      <c r="E54" t="s">
        <v>63</v>
      </c>
      <c r="F54" t="s">
        <v>60</v>
      </c>
      <c r="G54" t="s">
        <v>60</v>
      </c>
      <c r="H54" t="s">
        <v>60</v>
      </c>
      <c r="I54" t="s">
        <v>60</v>
      </c>
      <c r="J54" t="s">
        <v>81</v>
      </c>
    </row>
  </sheetData>
  <conditionalFormatting sqref="B4:B16">
    <cfRule type="expression" dxfId="199" priority="7">
      <formula>B4="strongly agree"</formula>
    </cfRule>
    <cfRule type="expression" dxfId="198" priority="8">
      <formula>B4="somewhat agree"</formula>
    </cfRule>
    <cfRule type="expression" dxfId="197" priority="9">
      <formula>B4="somewhat disagree"</formula>
    </cfRule>
    <cfRule type="expression" dxfId="196" priority="10">
      <formula>B4="Strongly disagree"</formula>
    </cfRule>
  </conditionalFormatting>
  <conditionalFormatting sqref="B4:I16">
    <cfRule type="expression" dxfId="195" priority="6">
      <formula>B4="Strongly disagree"</formula>
    </cfRule>
  </conditionalFormatting>
  <conditionalFormatting sqref="B4:I54">
    <cfRule type="expression" dxfId="194" priority="1">
      <formula>B4="somewhat agree"</formula>
    </cfRule>
    <cfRule type="expression" dxfId="193" priority="2">
      <formula>B4="Strongly agree"</formula>
    </cfRule>
    <cfRule type="expression" dxfId="192" priority="3">
      <formula>B4="somewhat agree"</formula>
    </cfRule>
    <cfRule type="expression" dxfId="191" priority="4">
      <formula>B4="somewhat disagree"</formula>
    </cfRule>
    <cfRule type="expression" dxfId="190" priority="5">
      <formula>B4="Strongly disagree"</formula>
    </cfRule>
  </conditionalFormatting>
  <pageMargins left="0.70866141732283472" right="0.70866141732283472" top="0.78740157480314965" bottom="0.78740157480314965" header="0.31496062992125984" footer="0.31496062992125984"/>
  <pageSetup paperSize="9" scale="2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zoomScale="70" zoomScaleNormal="70" zoomScaleSheetLayoutView="400" workbookViewId="0">
      <selection activeCell="R96" sqref="R96"/>
    </sheetView>
  </sheetViews>
  <sheetFormatPr baseColWidth="10" defaultRowHeight="15" x14ac:dyDescent="0.25"/>
  <cols>
    <col min="2" max="2" width="35.7109375" bestFit="1" customWidth="1"/>
    <col min="3" max="3" width="52.140625" bestFit="1" customWidth="1"/>
    <col min="4" max="4" width="56.7109375" bestFit="1" customWidth="1"/>
    <col min="5" max="5" width="41" bestFit="1" customWidth="1"/>
    <col min="6" max="6" width="28.7109375" bestFit="1" customWidth="1"/>
    <col min="7" max="7" width="75" bestFit="1" customWidth="1"/>
    <col min="8" max="8" width="75.28515625" bestFit="1" customWidth="1"/>
    <col min="9" max="9" width="64.85546875" bestFit="1" customWidth="1"/>
  </cols>
  <sheetData>
    <row r="1" spans="1:15" x14ac:dyDescent="0.25">
      <c r="B1" s="8" t="s">
        <v>113</v>
      </c>
      <c r="C1" s="9" t="s">
        <v>111</v>
      </c>
      <c r="D1" s="10" t="s">
        <v>112</v>
      </c>
      <c r="E1" s="7" t="s">
        <v>114</v>
      </c>
      <c r="F1" s="11" t="s">
        <v>58</v>
      </c>
    </row>
    <row r="2" spans="1:15" x14ac:dyDescent="0.25">
      <c r="B2" s="12">
        <v>1</v>
      </c>
      <c r="C2" s="12">
        <v>2</v>
      </c>
      <c r="D2" s="12">
        <v>3</v>
      </c>
      <c r="E2" s="12">
        <v>4</v>
      </c>
      <c r="F2" s="12">
        <v>5</v>
      </c>
    </row>
    <row r="6" spans="1:15" ht="15.75" thickBot="1" x14ac:dyDescent="0.3">
      <c r="A6" s="20" t="s">
        <v>115</v>
      </c>
      <c r="B6" s="19"/>
      <c r="C6" s="16"/>
      <c r="D6" s="16"/>
      <c r="E6" s="16"/>
      <c r="F6" s="16"/>
      <c r="G6" s="16"/>
      <c r="H6" s="16"/>
      <c r="I6" s="16"/>
      <c r="J6" s="16"/>
    </row>
    <row r="7" spans="1:15" x14ac:dyDescent="0.25">
      <c r="B7" t="s">
        <v>8</v>
      </c>
      <c r="C7" t="s">
        <v>9</v>
      </c>
      <c r="D7" t="s">
        <v>10</v>
      </c>
      <c r="E7" t="s">
        <v>11</v>
      </c>
      <c r="F7" t="s">
        <v>12</v>
      </c>
      <c r="G7" t="s">
        <v>13</v>
      </c>
      <c r="H7" t="s">
        <v>14</v>
      </c>
      <c r="I7" t="s">
        <v>15</v>
      </c>
      <c r="J7" t="s">
        <v>16</v>
      </c>
    </row>
    <row r="8" spans="1:15" x14ac:dyDescent="0.25">
      <c r="B8" s="5" t="s">
        <v>92</v>
      </c>
      <c r="C8" s="5" t="s">
        <v>94</v>
      </c>
      <c r="D8" s="5" t="s">
        <v>96</v>
      </c>
      <c r="E8" s="5" t="s">
        <v>97</v>
      </c>
      <c r="F8" s="5" t="s">
        <v>98</v>
      </c>
      <c r="G8" s="5" t="s">
        <v>100</v>
      </c>
      <c r="H8" s="5" t="s">
        <v>102</v>
      </c>
      <c r="I8" s="5" t="s">
        <v>103</v>
      </c>
      <c r="J8" t="s">
        <v>53</v>
      </c>
    </row>
    <row r="9" spans="1:15" x14ac:dyDescent="0.25">
      <c r="A9" t="s">
        <v>61</v>
      </c>
      <c r="B9" s="12">
        <v>1</v>
      </c>
      <c r="C9" s="12">
        <v>5</v>
      </c>
      <c r="D9" s="12">
        <v>5</v>
      </c>
      <c r="E9" s="12">
        <v>4</v>
      </c>
      <c r="F9" s="12">
        <v>2</v>
      </c>
      <c r="G9" s="12">
        <v>5</v>
      </c>
      <c r="H9" s="12">
        <v>4</v>
      </c>
      <c r="I9" s="12">
        <v>1</v>
      </c>
      <c r="J9" s="12">
        <v>2</v>
      </c>
      <c r="K9" s="12"/>
    </row>
    <row r="10" spans="1:15" x14ac:dyDescent="0.25">
      <c r="A10" t="s">
        <v>68</v>
      </c>
      <c r="B10" s="12">
        <v>5</v>
      </c>
      <c r="C10" s="12">
        <v>5</v>
      </c>
      <c r="D10" s="12">
        <v>2</v>
      </c>
      <c r="E10" s="12">
        <v>4</v>
      </c>
      <c r="F10" s="12">
        <v>4</v>
      </c>
      <c r="G10" s="12">
        <v>5</v>
      </c>
      <c r="H10" s="12">
        <v>5</v>
      </c>
      <c r="I10" s="12">
        <v>4</v>
      </c>
      <c r="J10" s="21">
        <v>5</v>
      </c>
      <c r="K10" s="12"/>
    </row>
    <row r="11" spans="1:15" x14ac:dyDescent="0.25">
      <c r="A11" t="s">
        <v>68</v>
      </c>
      <c r="B11" s="12">
        <v>2</v>
      </c>
      <c r="C11" s="12">
        <v>4</v>
      </c>
      <c r="D11" s="12">
        <v>1</v>
      </c>
      <c r="E11" s="12">
        <v>3</v>
      </c>
      <c r="F11" s="12">
        <v>2</v>
      </c>
      <c r="G11" s="12">
        <v>4</v>
      </c>
      <c r="H11" s="12">
        <v>4</v>
      </c>
      <c r="I11" s="12">
        <v>4</v>
      </c>
      <c r="J11" s="12">
        <v>4.5</v>
      </c>
      <c r="K11" s="12"/>
      <c r="L11" s="37"/>
      <c r="M11" s="37"/>
      <c r="N11" s="37"/>
      <c r="O11" s="37"/>
    </row>
    <row r="12" spans="1:15" x14ac:dyDescent="0.25">
      <c r="A12" t="s">
        <v>68</v>
      </c>
      <c r="B12" s="12">
        <v>2</v>
      </c>
      <c r="C12" s="12">
        <v>4</v>
      </c>
      <c r="D12" s="12">
        <v>4</v>
      </c>
      <c r="E12" s="12">
        <v>1</v>
      </c>
      <c r="F12" s="12">
        <v>3</v>
      </c>
      <c r="G12" s="12">
        <v>3</v>
      </c>
      <c r="H12" s="12">
        <v>2</v>
      </c>
      <c r="I12" s="12">
        <v>4</v>
      </c>
      <c r="J12" s="12">
        <v>7</v>
      </c>
      <c r="K12" s="12"/>
      <c r="L12" s="37"/>
      <c r="M12" s="37"/>
      <c r="N12" s="37"/>
      <c r="O12" s="37"/>
    </row>
    <row r="13" spans="1:15" x14ac:dyDescent="0.25">
      <c r="A13" t="s">
        <v>68</v>
      </c>
      <c r="B13" s="12">
        <v>2</v>
      </c>
      <c r="C13" s="12">
        <v>2</v>
      </c>
      <c r="D13" s="12">
        <v>4</v>
      </c>
      <c r="E13" s="12">
        <v>3</v>
      </c>
      <c r="F13" s="12">
        <v>4</v>
      </c>
      <c r="G13" s="12">
        <v>2</v>
      </c>
      <c r="H13" s="12">
        <v>3</v>
      </c>
      <c r="I13" s="12">
        <v>4</v>
      </c>
      <c r="J13" s="21">
        <v>3</v>
      </c>
      <c r="K13" s="12"/>
      <c r="L13" s="37"/>
      <c r="M13" s="37"/>
      <c r="N13" s="37"/>
      <c r="O13" s="37"/>
    </row>
    <row r="14" spans="1:15" x14ac:dyDescent="0.25">
      <c r="A14" t="s">
        <v>61</v>
      </c>
      <c r="B14" s="12">
        <v>1</v>
      </c>
      <c r="C14" s="12">
        <v>2</v>
      </c>
      <c r="D14" s="12">
        <v>4</v>
      </c>
      <c r="E14" s="12">
        <v>5</v>
      </c>
      <c r="F14" s="12">
        <v>4</v>
      </c>
      <c r="G14" s="12">
        <v>5</v>
      </c>
      <c r="H14" s="12">
        <v>2</v>
      </c>
      <c r="I14" s="12">
        <v>2</v>
      </c>
      <c r="J14" s="12">
        <v>6</v>
      </c>
      <c r="K14" s="12"/>
      <c r="L14" s="37"/>
      <c r="M14" s="37"/>
      <c r="N14" s="37"/>
      <c r="O14" s="37"/>
    </row>
    <row r="15" spans="1:15" x14ac:dyDescent="0.25">
      <c r="A15" t="s">
        <v>68</v>
      </c>
      <c r="B15" s="12">
        <v>1</v>
      </c>
      <c r="C15" s="12">
        <v>4</v>
      </c>
      <c r="D15" s="12">
        <v>4</v>
      </c>
      <c r="E15" s="12">
        <v>1</v>
      </c>
      <c r="F15" s="12">
        <v>5</v>
      </c>
      <c r="G15" s="12">
        <v>4</v>
      </c>
      <c r="H15" s="12">
        <v>4</v>
      </c>
      <c r="I15" s="12">
        <v>2</v>
      </c>
      <c r="J15" s="12">
        <v>10</v>
      </c>
      <c r="K15" s="12"/>
      <c r="L15" s="37"/>
      <c r="M15" s="37"/>
      <c r="N15" s="37"/>
      <c r="O15" s="37"/>
    </row>
    <row r="16" spans="1:15" x14ac:dyDescent="0.25">
      <c r="A16" t="s">
        <v>61</v>
      </c>
      <c r="B16" s="12">
        <v>2</v>
      </c>
      <c r="C16" s="12">
        <v>3</v>
      </c>
      <c r="D16" s="12">
        <v>4</v>
      </c>
      <c r="E16" s="12">
        <v>4</v>
      </c>
      <c r="F16" s="12">
        <v>3</v>
      </c>
      <c r="G16" s="12">
        <v>4</v>
      </c>
      <c r="H16" s="12">
        <v>3</v>
      </c>
      <c r="I16" s="12">
        <v>2</v>
      </c>
      <c r="J16" s="12" t="s">
        <v>85</v>
      </c>
      <c r="K16" s="12"/>
      <c r="L16" s="37"/>
      <c r="M16" s="37"/>
      <c r="N16" s="37"/>
      <c r="O16" s="37"/>
    </row>
    <row r="17" spans="1:15" x14ac:dyDescent="0.25">
      <c r="A17" t="s">
        <v>61</v>
      </c>
      <c r="B17" s="12">
        <v>4</v>
      </c>
      <c r="C17" s="12">
        <v>5</v>
      </c>
      <c r="D17" s="12">
        <v>5</v>
      </c>
      <c r="E17" s="12">
        <v>5</v>
      </c>
      <c r="F17" s="12">
        <v>5</v>
      </c>
      <c r="G17" s="12">
        <v>5</v>
      </c>
      <c r="H17" s="12">
        <v>4</v>
      </c>
      <c r="I17" s="12">
        <v>4</v>
      </c>
      <c r="J17" s="12">
        <v>2</v>
      </c>
      <c r="K17" s="12"/>
      <c r="L17" s="37"/>
      <c r="M17" s="37"/>
      <c r="N17" s="37"/>
      <c r="O17" s="37"/>
    </row>
    <row r="18" spans="1:15" x14ac:dyDescent="0.25">
      <c r="A18" t="s">
        <v>61</v>
      </c>
      <c r="B18" s="12">
        <v>1</v>
      </c>
      <c r="C18" s="12">
        <v>2</v>
      </c>
      <c r="D18" s="12">
        <v>3</v>
      </c>
      <c r="E18" s="12">
        <v>2</v>
      </c>
      <c r="F18" s="12">
        <v>4</v>
      </c>
      <c r="G18" s="12">
        <v>3</v>
      </c>
      <c r="H18" s="12">
        <v>3</v>
      </c>
      <c r="I18" s="12">
        <v>3</v>
      </c>
      <c r="J18" s="12">
        <v>3</v>
      </c>
      <c r="K18" s="12"/>
      <c r="L18" s="37"/>
      <c r="M18" s="37"/>
      <c r="N18" s="37"/>
      <c r="O18" s="37"/>
    </row>
    <row r="19" spans="1:15" x14ac:dyDescent="0.25">
      <c r="A19" t="s">
        <v>61</v>
      </c>
      <c r="B19" s="12">
        <v>2</v>
      </c>
      <c r="C19" s="12">
        <v>4</v>
      </c>
      <c r="D19" s="12">
        <v>5</v>
      </c>
      <c r="E19" s="12">
        <v>1</v>
      </c>
      <c r="F19" s="12">
        <v>5</v>
      </c>
      <c r="G19" s="12">
        <v>3</v>
      </c>
      <c r="H19" s="12">
        <v>4</v>
      </c>
      <c r="I19" s="12">
        <v>5</v>
      </c>
      <c r="J19" s="21">
        <v>5</v>
      </c>
      <c r="K19" s="12"/>
      <c r="L19" s="37"/>
      <c r="M19" s="37"/>
      <c r="N19" s="37"/>
      <c r="O19" s="37"/>
    </row>
    <row r="20" spans="1:15" x14ac:dyDescent="0.25">
      <c r="A20" t="s">
        <v>61</v>
      </c>
      <c r="B20" s="12">
        <v>4</v>
      </c>
      <c r="C20" s="12">
        <v>2</v>
      </c>
      <c r="D20" s="12">
        <v>5</v>
      </c>
      <c r="E20" s="12">
        <v>5</v>
      </c>
      <c r="F20" s="12">
        <v>4</v>
      </c>
      <c r="G20" s="12">
        <v>2</v>
      </c>
      <c r="H20" s="12">
        <v>3</v>
      </c>
      <c r="I20" s="12">
        <v>4</v>
      </c>
      <c r="J20" s="12">
        <v>10</v>
      </c>
      <c r="K20" s="12"/>
      <c r="L20" s="37"/>
      <c r="M20" s="37"/>
      <c r="N20" s="37"/>
      <c r="O20" s="37"/>
    </row>
    <row r="21" spans="1:15" ht="15.75" thickBot="1" x14ac:dyDescent="0.3">
      <c r="A21" t="s">
        <v>68</v>
      </c>
      <c r="B21" s="17">
        <v>1</v>
      </c>
      <c r="C21" s="17">
        <v>4</v>
      </c>
      <c r="D21" s="17">
        <v>5</v>
      </c>
      <c r="E21" s="17">
        <v>3</v>
      </c>
      <c r="F21" s="17">
        <v>5</v>
      </c>
      <c r="G21" s="17">
        <v>2</v>
      </c>
      <c r="H21" s="17">
        <v>2</v>
      </c>
      <c r="I21" s="17">
        <v>1</v>
      </c>
      <c r="J21" s="17">
        <v>7.5</v>
      </c>
      <c r="K21" s="12"/>
      <c r="L21" s="37"/>
      <c r="M21" s="37"/>
      <c r="N21" s="37"/>
      <c r="O21" s="37"/>
    </row>
    <row r="22" spans="1:15" x14ac:dyDescent="0.25">
      <c r="B22" s="14"/>
      <c r="C22" s="14"/>
      <c r="D22" s="14"/>
      <c r="E22" s="14"/>
      <c r="F22" s="14"/>
      <c r="G22" s="14"/>
      <c r="H22" s="14"/>
      <c r="I22" s="14"/>
      <c r="J22" s="14"/>
      <c r="L22" s="37"/>
      <c r="M22" s="37"/>
      <c r="N22" s="37"/>
      <c r="O22" s="37"/>
    </row>
    <row r="23" spans="1:15" x14ac:dyDescent="0.25">
      <c r="A23" s="5" t="s">
        <v>116</v>
      </c>
      <c r="B23" s="23">
        <f t="shared" ref="B23:J23" si="0">MEDIAN(B9:B21)</f>
        <v>2</v>
      </c>
      <c r="C23" s="25">
        <f t="shared" si="0"/>
        <v>4</v>
      </c>
      <c r="D23" s="25">
        <f t="shared" si="0"/>
        <v>4</v>
      </c>
      <c r="E23" s="22">
        <f t="shared" si="0"/>
        <v>3</v>
      </c>
      <c r="F23" s="25">
        <f t="shared" si="0"/>
        <v>4</v>
      </c>
      <c r="G23" s="25">
        <f t="shared" si="0"/>
        <v>4</v>
      </c>
      <c r="H23" s="22">
        <f t="shared" si="0"/>
        <v>3</v>
      </c>
      <c r="I23" s="25">
        <f t="shared" si="0"/>
        <v>4</v>
      </c>
      <c r="J23" s="22">
        <f t="shared" si="0"/>
        <v>5</v>
      </c>
      <c r="L23" s="37"/>
      <c r="M23" s="37"/>
      <c r="N23" s="37"/>
      <c r="O23" s="37"/>
    </row>
    <row r="24" spans="1:15" x14ac:dyDescent="0.25">
      <c r="L24" s="37"/>
      <c r="M24" s="37"/>
      <c r="N24" s="37"/>
      <c r="O24" s="37"/>
    </row>
    <row r="25" spans="1:15" x14ac:dyDescent="0.25">
      <c r="B25">
        <f>AVERAGE(B9:B21)</f>
        <v>2.1538461538461537</v>
      </c>
      <c r="C25">
        <f t="shared" ref="C25:I25" si="1">AVERAGE(C9:C21)</f>
        <v>3.5384615384615383</v>
      </c>
      <c r="D25">
        <f t="shared" si="1"/>
        <v>3.9230769230769229</v>
      </c>
      <c r="E25">
        <f t="shared" si="1"/>
        <v>3.1538461538461537</v>
      </c>
      <c r="F25">
        <f t="shared" si="1"/>
        <v>3.8461538461538463</v>
      </c>
      <c r="G25">
        <f t="shared" si="1"/>
        <v>3.6153846153846154</v>
      </c>
      <c r="H25">
        <f t="shared" si="1"/>
        <v>3.3076923076923075</v>
      </c>
      <c r="I25">
        <f t="shared" si="1"/>
        <v>3.0769230769230771</v>
      </c>
      <c r="L25" s="37"/>
      <c r="M25" s="37"/>
      <c r="N25" s="37"/>
      <c r="O25" s="37"/>
    </row>
    <row r="26" spans="1:15" x14ac:dyDescent="0.25">
      <c r="L26" s="37"/>
      <c r="M26" s="37"/>
      <c r="N26" s="37"/>
      <c r="O26" s="37"/>
    </row>
    <row r="27" spans="1:15" x14ac:dyDescent="0.25">
      <c r="L27" s="37"/>
      <c r="M27" s="37"/>
      <c r="N27" s="37"/>
      <c r="O27" s="37"/>
    </row>
    <row r="28" spans="1:15" x14ac:dyDescent="0.25">
      <c r="L28" s="37"/>
      <c r="M28" s="37"/>
      <c r="N28" s="37"/>
      <c r="O28" s="37"/>
    </row>
    <row r="29" spans="1:15" x14ac:dyDescent="0.25">
      <c r="L29" s="37"/>
      <c r="M29" s="37"/>
      <c r="N29" s="37"/>
      <c r="O29" s="37"/>
    </row>
    <row r="30" spans="1:15" x14ac:dyDescent="0.25">
      <c r="L30" s="37"/>
      <c r="M30" s="37"/>
      <c r="N30" s="37"/>
      <c r="O30" s="37"/>
    </row>
    <row r="31" spans="1:15" x14ac:dyDescent="0.25">
      <c r="L31" s="37"/>
      <c r="M31" s="37"/>
      <c r="N31" s="37"/>
      <c r="O31" s="37"/>
    </row>
    <row r="32" spans="1:15" x14ac:dyDescent="0.25">
      <c r="L32" s="37"/>
      <c r="M32" s="37"/>
      <c r="N32" s="37"/>
      <c r="O32" s="37"/>
    </row>
    <row r="33" spans="12:15" x14ac:dyDescent="0.25">
      <c r="L33" s="37"/>
      <c r="M33" s="37"/>
      <c r="N33" s="37"/>
      <c r="O33" s="37"/>
    </row>
    <row r="34" spans="12:15" x14ac:dyDescent="0.25">
      <c r="L34" s="37"/>
      <c r="M34" s="37"/>
      <c r="N34" s="37"/>
      <c r="O34" s="37"/>
    </row>
    <row r="35" spans="12:15" x14ac:dyDescent="0.25">
      <c r="L35" s="37"/>
      <c r="M35" s="37"/>
      <c r="N35" s="37"/>
      <c r="O35" s="37"/>
    </row>
    <row r="36" spans="12:15" x14ac:dyDescent="0.25">
      <c r="L36" s="37"/>
      <c r="M36" s="37"/>
      <c r="N36" s="37"/>
      <c r="O36" s="37"/>
    </row>
  </sheetData>
  <conditionalFormatting sqref="B9:B21">
    <cfRule type="expression" dxfId="189" priority="11">
      <formula>B9="strongly agree"</formula>
    </cfRule>
    <cfRule type="expression" dxfId="188" priority="12">
      <formula>B9="somewhat agree"</formula>
    </cfRule>
    <cfRule type="expression" dxfId="187" priority="13">
      <formula>B9="somewhat disagree"</formula>
    </cfRule>
    <cfRule type="expression" dxfId="186" priority="14">
      <formula>B9="Strongly disagree"</formula>
    </cfRule>
  </conditionalFormatting>
  <conditionalFormatting sqref="B9:I21 K9:K21">
    <cfRule type="expression" dxfId="185" priority="1">
      <formula>B9=5</formula>
    </cfRule>
    <cfRule type="expression" dxfId="184" priority="2">
      <formula>B9=4</formula>
    </cfRule>
    <cfRule type="expression" dxfId="183" priority="3">
      <formula>B9=2</formula>
    </cfRule>
    <cfRule type="expression" dxfId="182" priority="4">
      <formula>B9=1</formula>
    </cfRule>
    <cfRule type="expression" dxfId="181" priority="10">
      <formula>B9="Strongly disagree"</formula>
    </cfRule>
  </conditionalFormatting>
  <conditionalFormatting sqref="B9:I21 K9:K21">
    <cfRule type="expression" dxfId="180" priority="5">
      <formula>B9="somewhat agree"</formula>
    </cfRule>
    <cfRule type="expression" dxfId="179" priority="6">
      <formula>B9="Strongly agree"</formula>
    </cfRule>
    <cfRule type="expression" dxfId="178" priority="7">
      <formula>B9="somewhat agree"</formula>
    </cfRule>
    <cfRule type="expression" dxfId="177" priority="8">
      <formula>B9="somewhat disagree"</formula>
    </cfRule>
    <cfRule type="expression" dxfId="176" priority="9">
      <formula>B9="Strongly disagree"</formula>
    </cfRule>
  </conditionalFormatting>
  <pageMargins left="0.70866141732283472" right="0.70866141732283472" top="0.78740157480314965" bottom="0.78740157480314965" header="0.31496062992125984" footer="0.31496062992125984"/>
  <pageSetup paperSize="9" scale="2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30" zoomScaleNormal="30" zoomScaleSheetLayoutView="400" workbookViewId="0">
      <selection activeCell="R96" sqref="R96"/>
    </sheetView>
  </sheetViews>
  <sheetFormatPr baseColWidth="10" defaultRowHeight="15" x14ac:dyDescent="0.25"/>
  <cols>
    <col min="1" max="1" width="17.7109375" customWidth="1"/>
    <col min="2" max="2" width="42.140625" customWidth="1"/>
    <col min="3" max="3" width="52.85546875" bestFit="1" customWidth="1"/>
    <col min="4" max="4" width="56.7109375" bestFit="1" customWidth="1"/>
    <col min="5" max="5" width="41" bestFit="1" customWidth="1"/>
    <col min="6" max="6" width="30.42578125" bestFit="1" customWidth="1"/>
    <col min="7" max="7" width="58.28515625" bestFit="1" customWidth="1"/>
    <col min="8" max="8" width="75.28515625" bestFit="1" customWidth="1"/>
    <col min="9" max="9" width="65.42578125" bestFit="1" customWidth="1"/>
  </cols>
  <sheetData>
    <row r="1" spans="1:15" x14ac:dyDescent="0.25">
      <c r="B1" s="8" t="s">
        <v>113</v>
      </c>
      <c r="C1" s="9" t="s">
        <v>111</v>
      </c>
      <c r="D1" s="10" t="s">
        <v>112</v>
      </c>
      <c r="E1" s="7" t="s">
        <v>114</v>
      </c>
      <c r="F1" s="11" t="s">
        <v>58</v>
      </c>
    </row>
    <row r="2" spans="1:15" x14ac:dyDescent="0.25">
      <c r="B2" s="12">
        <v>1</v>
      </c>
      <c r="C2" s="12">
        <v>2</v>
      </c>
      <c r="D2" s="12">
        <v>3</v>
      </c>
      <c r="E2" s="12">
        <v>4</v>
      </c>
      <c r="F2" s="12">
        <v>5</v>
      </c>
    </row>
    <row r="6" spans="1:15" ht="15.75" thickBot="1" x14ac:dyDescent="0.3">
      <c r="A6" s="13" t="s">
        <v>91</v>
      </c>
      <c r="B6" s="15"/>
      <c r="C6" s="15"/>
      <c r="D6" s="15"/>
      <c r="E6" s="15"/>
      <c r="F6" s="15"/>
      <c r="G6" s="15"/>
      <c r="H6" s="15"/>
      <c r="I6" s="15"/>
      <c r="J6" s="15"/>
    </row>
    <row r="7" spans="1:15" x14ac:dyDescent="0.25">
      <c r="B7" t="s">
        <v>8</v>
      </c>
      <c r="C7" t="s">
        <v>9</v>
      </c>
      <c r="D7" t="s">
        <v>10</v>
      </c>
      <c r="E7" t="s">
        <v>11</v>
      </c>
      <c r="F7" t="s">
        <v>12</v>
      </c>
      <c r="G7" t="s">
        <v>13</v>
      </c>
      <c r="H7" t="s">
        <v>14</v>
      </c>
      <c r="I7" t="s">
        <v>15</v>
      </c>
      <c r="J7" t="s">
        <v>16</v>
      </c>
    </row>
    <row r="8" spans="1:15" x14ac:dyDescent="0.25">
      <c r="B8" s="5" t="s">
        <v>93</v>
      </c>
      <c r="C8" s="5" t="s">
        <v>95</v>
      </c>
      <c r="D8" s="5" t="s">
        <v>96</v>
      </c>
      <c r="E8" s="5" t="s">
        <v>97</v>
      </c>
      <c r="F8" s="5" t="s">
        <v>99</v>
      </c>
      <c r="G8" s="5" t="s">
        <v>100</v>
      </c>
      <c r="H8" s="5" t="s">
        <v>102</v>
      </c>
      <c r="I8" s="5" t="s">
        <v>104</v>
      </c>
      <c r="J8" t="s">
        <v>53</v>
      </c>
    </row>
    <row r="9" spans="1:15" x14ac:dyDescent="0.25">
      <c r="A9" t="s">
        <v>61</v>
      </c>
      <c r="B9" s="12">
        <v>2</v>
      </c>
      <c r="C9" s="12">
        <v>5</v>
      </c>
      <c r="D9" s="12">
        <v>4</v>
      </c>
      <c r="E9" s="12">
        <v>5</v>
      </c>
      <c r="F9" s="12">
        <v>2</v>
      </c>
      <c r="G9" s="12">
        <v>4</v>
      </c>
      <c r="H9" s="12">
        <v>5</v>
      </c>
      <c r="I9" s="12">
        <v>4</v>
      </c>
      <c r="J9">
        <v>4</v>
      </c>
    </row>
    <row r="10" spans="1:15" x14ac:dyDescent="0.25">
      <c r="A10" t="s">
        <v>61</v>
      </c>
      <c r="B10" s="12">
        <v>4</v>
      </c>
      <c r="C10" s="12">
        <v>4</v>
      </c>
      <c r="D10" s="12">
        <v>3</v>
      </c>
      <c r="E10" s="12">
        <v>2</v>
      </c>
      <c r="F10" s="12">
        <v>5</v>
      </c>
      <c r="G10" s="12">
        <v>3</v>
      </c>
      <c r="H10" s="12">
        <v>4</v>
      </c>
      <c r="I10" s="12">
        <v>3</v>
      </c>
      <c r="J10">
        <v>3</v>
      </c>
    </row>
    <row r="11" spans="1:15" x14ac:dyDescent="0.25">
      <c r="A11" t="s">
        <v>68</v>
      </c>
      <c r="B11" s="12">
        <v>1</v>
      </c>
      <c r="C11" s="12">
        <v>4</v>
      </c>
      <c r="D11" s="12">
        <v>4</v>
      </c>
      <c r="E11" s="12">
        <v>1</v>
      </c>
      <c r="F11" s="12">
        <v>5</v>
      </c>
      <c r="G11" s="12">
        <v>4</v>
      </c>
      <c r="H11" s="12">
        <v>4</v>
      </c>
      <c r="I11" s="12">
        <v>2</v>
      </c>
      <c r="J11" t="s">
        <v>79</v>
      </c>
    </row>
    <row r="12" spans="1:15" x14ac:dyDescent="0.25">
      <c r="A12" t="s">
        <v>61</v>
      </c>
      <c r="B12" s="12">
        <v>1</v>
      </c>
      <c r="C12" s="12">
        <v>5</v>
      </c>
      <c r="D12" s="12">
        <v>4</v>
      </c>
      <c r="E12" s="12">
        <v>1</v>
      </c>
      <c r="F12" s="12">
        <v>5</v>
      </c>
      <c r="G12" s="12">
        <v>2</v>
      </c>
      <c r="H12" s="12">
        <v>2</v>
      </c>
      <c r="I12" s="12">
        <v>4</v>
      </c>
      <c r="J12">
        <v>10</v>
      </c>
    </row>
    <row r="13" spans="1:15" x14ac:dyDescent="0.25">
      <c r="A13" t="s">
        <v>68</v>
      </c>
      <c r="B13" s="12">
        <v>4</v>
      </c>
      <c r="C13" s="12">
        <v>4</v>
      </c>
      <c r="D13" s="12">
        <v>4</v>
      </c>
      <c r="E13" s="12">
        <v>2</v>
      </c>
      <c r="F13" s="12">
        <v>4</v>
      </c>
      <c r="G13" s="12">
        <v>5</v>
      </c>
      <c r="H13" s="12">
        <v>4</v>
      </c>
      <c r="I13" s="12">
        <v>4</v>
      </c>
      <c r="J13" s="3">
        <v>5</v>
      </c>
      <c r="L13" s="37"/>
      <c r="M13" s="37"/>
      <c r="N13" s="37"/>
      <c r="O13" s="37"/>
    </row>
    <row r="14" spans="1:15" x14ac:dyDescent="0.25">
      <c r="A14" t="s">
        <v>61</v>
      </c>
      <c r="B14" s="12">
        <v>5</v>
      </c>
      <c r="C14" s="12">
        <v>5</v>
      </c>
      <c r="D14" s="12">
        <v>4</v>
      </c>
      <c r="E14" s="12">
        <v>5</v>
      </c>
      <c r="F14" s="12">
        <v>5</v>
      </c>
      <c r="G14" s="12">
        <v>5</v>
      </c>
      <c r="H14" s="12">
        <v>5</v>
      </c>
      <c r="I14" s="12">
        <v>5</v>
      </c>
      <c r="J14" t="s">
        <v>72</v>
      </c>
      <c r="L14" s="37"/>
      <c r="M14" s="37"/>
      <c r="N14" s="37"/>
      <c r="O14" s="37"/>
    </row>
    <row r="15" spans="1:15" x14ac:dyDescent="0.25">
      <c r="A15" t="s">
        <v>61</v>
      </c>
      <c r="B15" s="12">
        <v>2</v>
      </c>
      <c r="C15" s="12">
        <v>5</v>
      </c>
      <c r="D15" s="12">
        <v>5</v>
      </c>
      <c r="E15" s="12">
        <v>2</v>
      </c>
      <c r="F15" s="12">
        <v>4</v>
      </c>
      <c r="G15" s="12">
        <v>4</v>
      </c>
      <c r="H15" s="12">
        <v>4</v>
      </c>
      <c r="I15" s="12">
        <v>5</v>
      </c>
      <c r="J15" s="3">
        <v>3</v>
      </c>
      <c r="L15" s="37"/>
      <c r="M15" s="37"/>
      <c r="N15" s="37"/>
      <c r="O15" s="37"/>
    </row>
    <row r="16" spans="1:15" x14ac:dyDescent="0.25">
      <c r="A16" t="s">
        <v>68</v>
      </c>
      <c r="B16" s="12">
        <v>4</v>
      </c>
      <c r="C16" s="12">
        <v>4</v>
      </c>
      <c r="D16" s="12">
        <v>2</v>
      </c>
      <c r="E16" s="12">
        <v>1</v>
      </c>
      <c r="F16" s="12">
        <v>4</v>
      </c>
      <c r="G16" s="12">
        <v>4</v>
      </c>
      <c r="H16" s="12">
        <v>3</v>
      </c>
      <c r="I16" s="12">
        <v>2</v>
      </c>
      <c r="J16" s="2">
        <v>44415</v>
      </c>
      <c r="L16" s="37"/>
      <c r="M16" s="37"/>
      <c r="N16" s="37"/>
      <c r="O16" s="37"/>
    </row>
    <row r="17" spans="1:15" x14ac:dyDescent="0.25">
      <c r="A17" t="s">
        <v>68</v>
      </c>
      <c r="B17" s="12">
        <v>4</v>
      </c>
      <c r="C17" s="12">
        <v>5</v>
      </c>
      <c r="D17" s="12">
        <v>5</v>
      </c>
      <c r="E17" s="12">
        <v>2</v>
      </c>
      <c r="F17" s="12">
        <v>4</v>
      </c>
      <c r="G17" s="12">
        <v>5</v>
      </c>
      <c r="H17" s="12">
        <v>5</v>
      </c>
      <c r="I17" s="12">
        <v>1</v>
      </c>
      <c r="J17">
        <v>4</v>
      </c>
      <c r="L17" s="37"/>
      <c r="M17" s="37"/>
      <c r="N17" s="37"/>
      <c r="O17" s="37"/>
    </row>
    <row r="18" spans="1:15" x14ac:dyDescent="0.25">
      <c r="A18" t="s">
        <v>61</v>
      </c>
      <c r="B18" s="12">
        <v>1</v>
      </c>
      <c r="C18" s="12">
        <v>5</v>
      </c>
      <c r="D18" s="12">
        <v>5</v>
      </c>
      <c r="E18" s="12">
        <v>3</v>
      </c>
      <c r="F18" s="12">
        <v>5</v>
      </c>
      <c r="G18" s="12">
        <v>5</v>
      </c>
      <c r="H18" s="12">
        <v>5</v>
      </c>
      <c r="I18" s="12">
        <v>1</v>
      </c>
      <c r="J18">
        <v>3</v>
      </c>
      <c r="L18" s="37"/>
      <c r="M18" s="37"/>
      <c r="N18" s="37"/>
      <c r="O18" s="37"/>
    </row>
    <row r="19" spans="1:15" x14ac:dyDescent="0.25">
      <c r="A19" t="s">
        <v>68</v>
      </c>
      <c r="B19" s="12">
        <v>4</v>
      </c>
      <c r="C19" s="12">
        <v>5</v>
      </c>
      <c r="D19" s="12">
        <v>5</v>
      </c>
      <c r="E19" s="12">
        <v>4</v>
      </c>
      <c r="F19" s="12">
        <v>5</v>
      </c>
      <c r="G19" s="12">
        <v>5</v>
      </c>
      <c r="H19" s="12">
        <v>5</v>
      </c>
      <c r="I19" s="12">
        <v>5</v>
      </c>
      <c r="J19">
        <v>3</v>
      </c>
      <c r="L19" s="37"/>
      <c r="M19" s="37"/>
      <c r="N19" s="37"/>
      <c r="O19" s="37"/>
    </row>
    <row r="20" spans="1:15" x14ac:dyDescent="0.25">
      <c r="A20" t="s">
        <v>61</v>
      </c>
      <c r="B20" s="12">
        <v>3</v>
      </c>
      <c r="C20" s="12">
        <v>4</v>
      </c>
      <c r="D20" s="12">
        <v>5</v>
      </c>
      <c r="E20" s="12">
        <v>2</v>
      </c>
      <c r="F20" s="12">
        <v>3</v>
      </c>
      <c r="G20" s="12">
        <v>4</v>
      </c>
      <c r="H20" s="12">
        <v>4</v>
      </c>
      <c r="I20" s="12">
        <v>3</v>
      </c>
      <c r="J20" t="s">
        <v>73</v>
      </c>
      <c r="L20" s="37"/>
      <c r="M20" s="37"/>
      <c r="N20" s="37"/>
      <c r="O20" s="37"/>
    </row>
    <row r="21" spans="1:15" ht="15.75" thickBot="1" x14ac:dyDescent="0.3">
      <c r="A21" t="s">
        <v>68</v>
      </c>
      <c r="B21" s="17">
        <v>4</v>
      </c>
      <c r="C21" s="17">
        <v>4</v>
      </c>
      <c r="D21" s="17">
        <v>4</v>
      </c>
      <c r="E21" s="17">
        <v>1</v>
      </c>
      <c r="F21" s="17">
        <v>4</v>
      </c>
      <c r="G21" s="17">
        <v>4</v>
      </c>
      <c r="H21" s="17">
        <v>5</v>
      </c>
      <c r="I21" s="17">
        <v>4</v>
      </c>
      <c r="J21" s="26">
        <v>2</v>
      </c>
      <c r="L21" s="37"/>
      <c r="M21" s="37"/>
      <c r="N21" s="37"/>
      <c r="O21" s="37"/>
    </row>
    <row r="22" spans="1:15" x14ac:dyDescent="0.25">
      <c r="L22" s="37"/>
      <c r="M22" s="37"/>
      <c r="N22" s="37"/>
      <c r="O22" s="37"/>
    </row>
    <row r="23" spans="1:15" x14ac:dyDescent="0.25">
      <c r="A23" s="5" t="s">
        <v>116</v>
      </c>
      <c r="B23" s="25">
        <f t="shared" ref="B23:J23" si="0">MEDIAN(B9:B21)</f>
        <v>4</v>
      </c>
      <c r="C23" s="28">
        <f t="shared" si="0"/>
        <v>5</v>
      </c>
      <c r="D23" s="25">
        <f t="shared" si="0"/>
        <v>4</v>
      </c>
      <c r="E23" s="29">
        <f t="shared" si="0"/>
        <v>2</v>
      </c>
      <c r="F23" s="25">
        <f t="shared" si="0"/>
        <v>4</v>
      </c>
      <c r="G23" s="25">
        <f t="shared" si="0"/>
        <v>4</v>
      </c>
      <c r="H23" s="25">
        <f t="shared" si="0"/>
        <v>4</v>
      </c>
      <c r="I23" s="25">
        <f t="shared" si="0"/>
        <v>4</v>
      </c>
      <c r="J23">
        <f t="shared" si="0"/>
        <v>3.5</v>
      </c>
      <c r="L23" s="37"/>
      <c r="M23" s="37"/>
      <c r="N23" s="37"/>
      <c r="O23" s="37"/>
    </row>
    <row r="24" spans="1:15" x14ac:dyDescent="0.25">
      <c r="L24" s="37"/>
      <c r="M24" s="37"/>
      <c r="N24" s="37"/>
      <c r="O24" s="37"/>
    </row>
    <row r="25" spans="1:15" x14ac:dyDescent="0.25">
      <c r="B25">
        <f>AVERAGE(B9:B21)</f>
        <v>3</v>
      </c>
      <c r="C25">
        <f t="shared" ref="C25:I25" si="1">AVERAGE(C9:C21)</f>
        <v>4.5384615384615383</v>
      </c>
      <c r="D25">
        <f t="shared" si="1"/>
        <v>4.1538461538461542</v>
      </c>
      <c r="E25">
        <f t="shared" si="1"/>
        <v>2.3846153846153846</v>
      </c>
      <c r="F25">
        <f t="shared" si="1"/>
        <v>4.2307692307692308</v>
      </c>
      <c r="G25">
        <f t="shared" si="1"/>
        <v>4.1538461538461542</v>
      </c>
      <c r="H25">
        <f t="shared" si="1"/>
        <v>4.2307692307692308</v>
      </c>
      <c r="I25">
        <f t="shared" si="1"/>
        <v>3.3076923076923075</v>
      </c>
      <c r="L25" s="37"/>
      <c r="M25" s="37"/>
      <c r="N25" s="37"/>
      <c r="O25" s="37"/>
    </row>
    <row r="26" spans="1:15" x14ac:dyDescent="0.25">
      <c r="L26" s="37"/>
      <c r="M26" s="37"/>
      <c r="N26" s="37"/>
      <c r="O26" s="37"/>
    </row>
    <row r="27" spans="1:15" x14ac:dyDescent="0.25">
      <c r="L27" s="37"/>
      <c r="M27" s="37"/>
      <c r="N27" s="37"/>
      <c r="O27" s="37"/>
    </row>
    <row r="28" spans="1:15" x14ac:dyDescent="0.25">
      <c r="L28" s="37"/>
      <c r="M28" s="37"/>
      <c r="N28" s="37"/>
      <c r="O28" s="37"/>
    </row>
    <row r="29" spans="1:15" x14ac:dyDescent="0.25">
      <c r="L29" s="37"/>
      <c r="M29" s="37"/>
      <c r="N29" s="37"/>
      <c r="O29" s="37"/>
    </row>
    <row r="30" spans="1:15" x14ac:dyDescent="0.25">
      <c r="L30" s="37"/>
      <c r="M30" s="37"/>
      <c r="N30" s="37"/>
      <c r="O30" s="37"/>
    </row>
    <row r="31" spans="1:15" x14ac:dyDescent="0.25">
      <c r="L31" s="37"/>
      <c r="M31" s="37"/>
      <c r="N31" s="37"/>
      <c r="O31" s="37"/>
    </row>
    <row r="32" spans="1:15" x14ac:dyDescent="0.25">
      <c r="L32" s="37"/>
      <c r="M32" s="37"/>
      <c r="N32" s="37"/>
      <c r="O32" s="37"/>
    </row>
    <row r="33" spans="12:15" x14ac:dyDescent="0.25">
      <c r="L33" s="37"/>
      <c r="M33" s="37"/>
      <c r="N33" s="37"/>
      <c r="O33" s="37"/>
    </row>
    <row r="34" spans="12:15" x14ac:dyDescent="0.25">
      <c r="L34" s="37"/>
      <c r="M34" s="37"/>
      <c r="N34" s="37"/>
      <c r="O34" s="37"/>
    </row>
    <row r="35" spans="12:15" x14ac:dyDescent="0.25">
      <c r="L35" s="37"/>
      <c r="M35" s="37"/>
      <c r="N35" s="37"/>
      <c r="O35" s="37"/>
    </row>
    <row r="36" spans="12:15" x14ac:dyDescent="0.25">
      <c r="L36" s="37"/>
      <c r="M36" s="37"/>
      <c r="N36" s="37"/>
      <c r="O36" s="37"/>
    </row>
    <row r="37" spans="12:15" x14ac:dyDescent="0.25">
      <c r="L37" s="37"/>
      <c r="M37" s="37"/>
      <c r="N37" s="37"/>
      <c r="O37" s="37"/>
    </row>
  </sheetData>
  <conditionalFormatting sqref="B6:I21">
    <cfRule type="expression" dxfId="175" priority="5">
      <formula>B6="somewhat agree"</formula>
    </cfRule>
    <cfRule type="expression" dxfId="174" priority="6">
      <formula>B6="Strongly agree"</formula>
    </cfRule>
    <cfRule type="expression" dxfId="173" priority="7">
      <formula>B6="somewhat agree"</formula>
    </cfRule>
    <cfRule type="expression" dxfId="172" priority="8">
      <formula>B6="somewhat disagree"</formula>
    </cfRule>
    <cfRule type="expression" dxfId="171" priority="9">
      <formula>B6="Strongly disagree"</formula>
    </cfRule>
  </conditionalFormatting>
  <conditionalFormatting sqref="B9:I21">
    <cfRule type="expression" dxfId="170" priority="1">
      <formula>B9=5</formula>
    </cfRule>
    <cfRule type="expression" dxfId="169" priority="2">
      <formula>B9=4</formula>
    </cfRule>
    <cfRule type="expression" dxfId="168" priority="3">
      <formula>B9=2</formula>
    </cfRule>
    <cfRule type="expression" dxfId="167" priority="4">
      <formula>B9=1</formula>
    </cfRule>
  </conditionalFormatting>
  <pageMargins left="0.70866141732283472" right="0.70866141732283472" top="0.78740157480314965" bottom="0.78740157480314965" header="0.31496062992125984" footer="0.31496062992125984"/>
  <pageSetup paperSize="9" scale="2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zoomScale="30" zoomScaleNormal="30" zoomScaleSheetLayoutView="400" workbookViewId="0">
      <selection activeCell="R96" sqref="R96"/>
    </sheetView>
  </sheetViews>
  <sheetFormatPr baseColWidth="10" defaultRowHeight="15" x14ac:dyDescent="0.25"/>
  <cols>
    <col min="1" max="1" width="21.85546875" bestFit="1" customWidth="1"/>
    <col min="2" max="2" width="36.28515625" bestFit="1" customWidth="1"/>
    <col min="3" max="3" width="52.140625" bestFit="1" customWidth="1"/>
    <col min="4" max="4" width="56.7109375" bestFit="1" customWidth="1"/>
    <col min="5" max="5" width="41" bestFit="1" customWidth="1"/>
    <col min="6" max="6" width="28.7109375" bestFit="1" customWidth="1"/>
    <col min="7" max="7" width="57.7109375" bestFit="1" customWidth="1"/>
    <col min="8" max="8" width="65.28515625" bestFit="1" customWidth="1"/>
    <col min="9" max="9" width="64.85546875" bestFit="1" customWidth="1"/>
  </cols>
  <sheetData>
    <row r="1" spans="1:18" x14ac:dyDescent="0.25">
      <c r="B1" s="8" t="s">
        <v>113</v>
      </c>
      <c r="C1" s="9" t="s">
        <v>111</v>
      </c>
      <c r="D1" s="10" t="s">
        <v>112</v>
      </c>
      <c r="E1" s="7" t="s">
        <v>114</v>
      </c>
      <c r="F1" s="11" t="s">
        <v>58</v>
      </c>
    </row>
    <row r="2" spans="1:18" x14ac:dyDescent="0.25">
      <c r="B2" s="12">
        <v>1</v>
      </c>
      <c r="C2" s="12">
        <v>2</v>
      </c>
      <c r="D2" s="12">
        <v>3</v>
      </c>
      <c r="E2" s="12">
        <v>4</v>
      </c>
      <c r="F2" s="12">
        <v>5</v>
      </c>
    </row>
    <row r="6" spans="1:18" ht="15.75" thickBot="1" x14ac:dyDescent="0.3">
      <c r="A6" s="13" t="s">
        <v>67</v>
      </c>
      <c r="B6" s="15"/>
      <c r="C6" s="15"/>
      <c r="D6" s="15"/>
      <c r="E6" s="15"/>
      <c r="F6" s="15"/>
      <c r="G6" s="15"/>
      <c r="H6" s="15"/>
      <c r="I6" s="15"/>
      <c r="J6" s="15"/>
    </row>
    <row r="7" spans="1:18" x14ac:dyDescent="0.25">
      <c r="B7" t="s">
        <v>8</v>
      </c>
      <c r="C7" t="s">
        <v>9</v>
      </c>
      <c r="D7" t="s">
        <v>10</v>
      </c>
      <c r="E7" t="s">
        <v>11</v>
      </c>
      <c r="F7" t="s">
        <v>12</v>
      </c>
      <c r="G7" t="s">
        <v>13</v>
      </c>
      <c r="H7" t="s">
        <v>14</v>
      </c>
      <c r="I7" t="s">
        <v>15</v>
      </c>
      <c r="J7" t="s">
        <v>16</v>
      </c>
    </row>
    <row r="8" spans="1:18" x14ac:dyDescent="0.25">
      <c r="B8" s="5" t="s">
        <v>93</v>
      </c>
      <c r="C8" s="5" t="s">
        <v>94</v>
      </c>
      <c r="D8" s="5" t="s">
        <v>96</v>
      </c>
      <c r="E8" s="5" t="s">
        <v>97</v>
      </c>
      <c r="F8" s="5" t="s">
        <v>98</v>
      </c>
      <c r="G8" s="5" t="s">
        <v>101</v>
      </c>
      <c r="H8" s="5" t="s">
        <v>102</v>
      </c>
      <c r="I8" s="5" t="s">
        <v>103</v>
      </c>
      <c r="J8" s="5" t="s">
        <v>53</v>
      </c>
    </row>
    <row r="9" spans="1:18" x14ac:dyDescent="0.25">
      <c r="A9" t="s">
        <v>61</v>
      </c>
      <c r="B9" s="12">
        <v>2</v>
      </c>
      <c r="C9" s="12">
        <v>4</v>
      </c>
      <c r="D9" s="12">
        <v>1</v>
      </c>
      <c r="E9" s="12">
        <v>3</v>
      </c>
      <c r="F9" s="12">
        <v>4</v>
      </c>
      <c r="G9" s="12">
        <v>4</v>
      </c>
      <c r="H9" s="12">
        <v>4</v>
      </c>
      <c r="I9" s="12">
        <v>2</v>
      </c>
      <c r="J9" t="s">
        <v>71</v>
      </c>
    </row>
    <row r="10" spans="1:18" x14ac:dyDescent="0.25">
      <c r="A10" t="s">
        <v>61</v>
      </c>
      <c r="B10" s="12">
        <v>2</v>
      </c>
      <c r="C10" s="12">
        <v>3</v>
      </c>
      <c r="D10" s="12">
        <v>4</v>
      </c>
      <c r="E10" s="12">
        <v>2</v>
      </c>
      <c r="F10" s="12">
        <v>4</v>
      </c>
      <c r="G10" s="12">
        <v>4</v>
      </c>
      <c r="H10" s="12">
        <v>4</v>
      </c>
      <c r="I10" s="12">
        <v>4</v>
      </c>
      <c r="J10" s="3">
        <v>5</v>
      </c>
    </row>
    <row r="11" spans="1:18" x14ac:dyDescent="0.25">
      <c r="A11" t="s">
        <v>68</v>
      </c>
      <c r="B11" s="12">
        <v>1</v>
      </c>
      <c r="C11" s="12">
        <v>4</v>
      </c>
      <c r="D11" s="12">
        <v>4</v>
      </c>
      <c r="E11" s="12">
        <v>1</v>
      </c>
      <c r="F11" s="12">
        <v>3</v>
      </c>
      <c r="G11" s="12">
        <v>5</v>
      </c>
      <c r="H11" s="12">
        <v>5</v>
      </c>
      <c r="I11" s="12">
        <v>1</v>
      </c>
      <c r="J11">
        <v>5</v>
      </c>
    </row>
    <row r="12" spans="1:18" x14ac:dyDescent="0.25">
      <c r="A12" t="s">
        <v>61</v>
      </c>
      <c r="B12" s="12">
        <v>1</v>
      </c>
      <c r="C12" s="12">
        <v>2</v>
      </c>
      <c r="D12" s="12">
        <v>4</v>
      </c>
      <c r="E12" s="12">
        <v>3</v>
      </c>
      <c r="F12" s="12">
        <v>2</v>
      </c>
      <c r="G12" s="12">
        <v>2</v>
      </c>
      <c r="H12" s="12">
        <v>3</v>
      </c>
      <c r="I12" s="12">
        <v>2</v>
      </c>
      <c r="J12" t="s">
        <v>73</v>
      </c>
    </row>
    <row r="13" spans="1:18" x14ac:dyDescent="0.25">
      <c r="A13" t="s">
        <v>61</v>
      </c>
      <c r="B13" s="12">
        <v>1</v>
      </c>
      <c r="C13" s="12">
        <v>4</v>
      </c>
      <c r="D13" s="12">
        <v>5</v>
      </c>
      <c r="E13" s="12">
        <v>1</v>
      </c>
      <c r="F13" s="12">
        <v>5</v>
      </c>
      <c r="G13" s="12">
        <v>5</v>
      </c>
      <c r="H13" s="12">
        <v>5</v>
      </c>
      <c r="I13" s="12">
        <v>1</v>
      </c>
      <c r="J13">
        <v>3</v>
      </c>
    </row>
    <row r="14" spans="1:18" x14ac:dyDescent="0.25">
      <c r="A14" t="s">
        <v>61</v>
      </c>
      <c r="B14" s="12">
        <v>2</v>
      </c>
      <c r="C14" s="12">
        <v>2</v>
      </c>
      <c r="D14" s="12">
        <v>4</v>
      </c>
      <c r="E14" s="12">
        <v>3</v>
      </c>
      <c r="F14" s="12">
        <v>5</v>
      </c>
      <c r="G14" s="12">
        <v>2</v>
      </c>
      <c r="H14" s="12">
        <v>4</v>
      </c>
      <c r="I14" s="12">
        <v>3</v>
      </c>
      <c r="J14">
        <v>5</v>
      </c>
      <c r="L14" s="37"/>
      <c r="M14" s="37"/>
      <c r="N14" s="37"/>
      <c r="O14" s="37"/>
      <c r="P14" s="37"/>
      <c r="Q14" s="37"/>
      <c r="R14" s="37"/>
    </row>
    <row r="15" spans="1:18" x14ac:dyDescent="0.25">
      <c r="A15" t="s">
        <v>68</v>
      </c>
      <c r="B15" s="12">
        <v>4</v>
      </c>
      <c r="C15" s="12">
        <v>5</v>
      </c>
      <c r="D15" s="12">
        <v>4</v>
      </c>
      <c r="E15" s="12">
        <v>4</v>
      </c>
      <c r="F15" s="12">
        <v>2</v>
      </c>
      <c r="G15" s="12">
        <v>4</v>
      </c>
      <c r="H15" s="12">
        <v>4</v>
      </c>
      <c r="I15" s="12">
        <v>4</v>
      </c>
      <c r="J15">
        <v>5.5</v>
      </c>
      <c r="L15" s="37"/>
      <c r="M15" s="37"/>
      <c r="N15" s="37"/>
      <c r="O15" s="37"/>
      <c r="P15" s="37"/>
      <c r="Q15" s="37"/>
      <c r="R15" s="37"/>
    </row>
    <row r="16" spans="1:18" x14ac:dyDescent="0.25">
      <c r="A16" t="s">
        <v>61</v>
      </c>
      <c r="B16" s="12">
        <v>2</v>
      </c>
      <c r="C16" s="12">
        <v>2</v>
      </c>
      <c r="D16" s="12">
        <v>3</v>
      </c>
      <c r="E16" s="12">
        <v>1</v>
      </c>
      <c r="F16" s="12">
        <v>4</v>
      </c>
      <c r="G16" s="12">
        <v>2</v>
      </c>
      <c r="H16" s="12">
        <v>2</v>
      </c>
      <c r="I16" s="12">
        <v>4</v>
      </c>
      <c r="J16">
        <v>20</v>
      </c>
      <c r="L16" s="37"/>
      <c r="M16" s="37"/>
      <c r="N16" s="37"/>
      <c r="O16" s="37"/>
      <c r="P16" s="37"/>
      <c r="Q16" s="37"/>
      <c r="R16" s="37"/>
    </row>
    <row r="17" spans="1:18" x14ac:dyDescent="0.25">
      <c r="A17" t="s">
        <v>68</v>
      </c>
      <c r="B17" s="12">
        <v>1</v>
      </c>
      <c r="C17" s="12">
        <v>2</v>
      </c>
      <c r="D17" s="12">
        <v>2</v>
      </c>
      <c r="E17" s="12">
        <v>1</v>
      </c>
      <c r="F17" s="12">
        <v>2</v>
      </c>
      <c r="G17" s="12">
        <v>3</v>
      </c>
      <c r="H17" s="12">
        <v>4</v>
      </c>
      <c r="I17" s="12">
        <v>4</v>
      </c>
      <c r="J17" t="s">
        <v>87</v>
      </c>
      <c r="L17" s="37"/>
      <c r="M17" s="37"/>
      <c r="N17" s="37"/>
      <c r="O17" s="37"/>
      <c r="P17" s="37"/>
      <c r="Q17" s="37"/>
      <c r="R17" s="37"/>
    </row>
    <row r="18" spans="1:18" x14ac:dyDescent="0.25">
      <c r="A18" t="s">
        <v>68</v>
      </c>
      <c r="B18" s="12">
        <v>4</v>
      </c>
      <c r="C18" s="12">
        <v>4</v>
      </c>
      <c r="D18" s="12">
        <v>4</v>
      </c>
      <c r="E18" s="12">
        <v>1</v>
      </c>
      <c r="F18" s="12">
        <v>5</v>
      </c>
      <c r="G18" s="12">
        <v>5</v>
      </c>
      <c r="H18" s="12">
        <v>5</v>
      </c>
      <c r="I18" s="12">
        <v>4</v>
      </c>
      <c r="J18" s="3">
        <v>4</v>
      </c>
      <c r="L18" s="37"/>
      <c r="M18" s="37"/>
      <c r="N18" s="37"/>
      <c r="O18" s="37"/>
      <c r="P18" s="37"/>
      <c r="Q18" s="37"/>
      <c r="R18" s="37"/>
    </row>
    <row r="19" spans="1:18" x14ac:dyDescent="0.25">
      <c r="A19" t="s">
        <v>61</v>
      </c>
      <c r="B19" s="12">
        <v>4</v>
      </c>
      <c r="C19" s="12">
        <v>5</v>
      </c>
      <c r="D19" s="12">
        <v>1</v>
      </c>
      <c r="E19" s="12">
        <v>2</v>
      </c>
      <c r="F19" s="12">
        <v>4</v>
      </c>
      <c r="G19" s="12">
        <v>5</v>
      </c>
      <c r="H19" s="12">
        <v>2</v>
      </c>
      <c r="I19" s="12">
        <v>1</v>
      </c>
      <c r="J19">
        <v>5</v>
      </c>
      <c r="L19" s="37"/>
      <c r="M19" s="37"/>
      <c r="N19" s="37"/>
      <c r="O19" s="37"/>
      <c r="P19" s="37"/>
      <c r="Q19" s="37"/>
      <c r="R19" s="37"/>
    </row>
    <row r="20" spans="1:18" x14ac:dyDescent="0.25">
      <c r="A20" t="s">
        <v>68</v>
      </c>
      <c r="B20" s="12">
        <v>2</v>
      </c>
      <c r="C20" s="12">
        <v>3</v>
      </c>
      <c r="D20" s="12">
        <v>4</v>
      </c>
      <c r="E20" s="12">
        <v>1</v>
      </c>
      <c r="F20" s="12">
        <v>4</v>
      </c>
      <c r="G20" s="12">
        <v>4</v>
      </c>
      <c r="H20" s="12">
        <v>2</v>
      </c>
      <c r="I20" s="12">
        <v>2</v>
      </c>
      <c r="J20" s="2">
        <v>44415</v>
      </c>
      <c r="L20" s="37"/>
      <c r="M20" s="37"/>
      <c r="N20" s="37"/>
      <c r="O20" s="37"/>
      <c r="P20" s="37"/>
      <c r="Q20" s="37"/>
      <c r="R20" s="37"/>
    </row>
    <row r="21" spans="1:18" ht="15.75" thickBot="1" x14ac:dyDescent="0.3">
      <c r="A21" t="s">
        <v>68</v>
      </c>
      <c r="B21" s="17">
        <v>1</v>
      </c>
      <c r="C21" s="27">
        <v>4</v>
      </c>
      <c r="D21" s="27">
        <v>4</v>
      </c>
      <c r="E21" s="17">
        <v>1</v>
      </c>
      <c r="F21" s="17">
        <v>4</v>
      </c>
      <c r="G21" s="17">
        <v>4</v>
      </c>
      <c r="H21" s="17">
        <v>4</v>
      </c>
      <c r="I21" s="17">
        <v>4</v>
      </c>
      <c r="J21" s="15" t="s">
        <v>81</v>
      </c>
      <c r="L21" s="37"/>
      <c r="M21" s="37"/>
      <c r="N21" s="37"/>
      <c r="O21" s="37"/>
      <c r="P21" s="37"/>
      <c r="Q21" s="37"/>
      <c r="R21" s="37"/>
    </row>
    <row r="22" spans="1:18" x14ac:dyDescent="0.25">
      <c r="B22" s="18"/>
      <c r="C22" s="32"/>
      <c r="D22" s="32"/>
      <c r="E22" s="18"/>
      <c r="F22" s="18"/>
      <c r="G22" s="18"/>
      <c r="H22" s="18"/>
      <c r="I22" s="18"/>
      <c r="J22" s="14"/>
      <c r="L22" s="37"/>
      <c r="M22" s="37"/>
      <c r="N22" s="37"/>
      <c r="O22" s="37"/>
      <c r="P22" s="37"/>
      <c r="Q22" s="37"/>
      <c r="R22" s="37"/>
    </row>
    <row r="23" spans="1:18" x14ac:dyDescent="0.25">
      <c r="A23" s="5" t="s">
        <v>116</v>
      </c>
      <c r="B23" s="29">
        <f t="shared" ref="B23:J23" si="0">MEDIAN(B9:B21)</f>
        <v>2</v>
      </c>
      <c r="C23" s="25">
        <f t="shared" si="0"/>
        <v>4</v>
      </c>
      <c r="D23" s="25">
        <f t="shared" si="0"/>
        <v>4</v>
      </c>
      <c r="E23" s="30">
        <f t="shared" si="0"/>
        <v>1</v>
      </c>
      <c r="F23" s="25">
        <f t="shared" si="0"/>
        <v>4</v>
      </c>
      <c r="G23" s="25">
        <f t="shared" si="0"/>
        <v>4</v>
      </c>
      <c r="H23" s="25">
        <f t="shared" si="0"/>
        <v>4</v>
      </c>
      <c r="I23" s="22">
        <f t="shared" si="0"/>
        <v>3</v>
      </c>
      <c r="J23" s="31">
        <f t="shared" si="0"/>
        <v>5</v>
      </c>
      <c r="L23" s="37"/>
      <c r="M23" s="37"/>
      <c r="N23" s="37"/>
      <c r="O23" s="37"/>
      <c r="P23" s="37"/>
      <c r="Q23" s="37"/>
      <c r="R23" s="37"/>
    </row>
    <row r="24" spans="1:18" x14ac:dyDescent="0.25">
      <c r="L24" s="37"/>
      <c r="M24" s="37"/>
      <c r="N24" s="37"/>
      <c r="O24" s="37"/>
      <c r="P24" s="37"/>
      <c r="Q24" s="37"/>
      <c r="R24" s="37"/>
    </row>
    <row r="25" spans="1:18" x14ac:dyDescent="0.25">
      <c r="B25">
        <f>AVERAGE(B9:B21)</f>
        <v>2.0769230769230771</v>
      </c>
      <c r="C25">
        <f t="shared" ref="C25:I25" si="1">AVERAGE(C9:C21)</f>
        <v>3.3846153846153846</v>
      </c>
      <c r="D25">
        <f t="shared" si="1"/>
        <v>3.3846153846153846</v>
      </c>
      <c r="E25">
        <f t="shared" si="1"/>
        <v>1.8461538461538463</v>
      </c>
      <c r="F25">
        <f t="shared" si="1"/>
        <v>3.6923076923076925</v>
      </c>
      <c r="G25">
        <f t="shared" si="1"/>
        <v>3.7692307692307692</v>
      </c>
      <c r="H25">
        <f t="shared" si="1"/>
        <v>3.6923076923076925</v>
      </c>
      <c r="I25">
        <f t="shared" si="1"/>
        <v>2.7692307692307692</v>
      </c>
      <c r="L25" s="37"/>
      <c r="M25" s="37"/>
      <c r="N25" s="37"/>
      <c r="O25" s="37"/>
      <c r="P25" s="37"/>
      <c r="Q25" s="37"/>
      <c r="R25" s="37"/>
    </row>
    <row r="26" spans="1:18" x14ac:dyDescent="0.25">
      <c r="L26" s="37"/>
      <c r="M26" s="37"/>
      <c r="N26" s="37"/>
      <c r="O26" s="37"/>
      <c r="P26" s="37"/>
      <c r="Q26" s="37"/>
      <c r="R26" s="37"/>
    </row>
    <row r="27" spans="1:18" x14ac:dyDescent="0.25">
      <c r="L27" s="37"/>
      <c r="M27" s="37"/>
      <c r="N27" s="37"/>
      <c r="O27" s="37"/>
      <c r="P27" s="37"/>
      <c r="Q27" s="37"/>
      <c r="R27" s="37"/>
    </row>
    <row r="28" spans="1:18" x14ac:dyDescent="0.25">
      <c r="L28" s="37"/>
      <c r="M28" s="37"/>
      <c r="N28" s="37"/>
      <c r="O28" s="37"/>
      <c r="P28" s="37"/>
      <c r="Q28" s="37"/>
      <c r="R28" s="37"/>
    </row>
    <row r="29" spans="1:18" x14ac:dyDescent="0.25">
      <c r="L29" s="37"/>
      <c r="M29" s="37"/>
      <c r="N29" s="37"/>
      <c r="O29" s="37"/>
      <c r="P29" s="37"/>
      <c r="Q29" s="37"/>
      <c r="R29" s="37"/>
    </row>
    <row r="30" spans="1:18" x14ac:dyDescent="0.25">
      <c r="L30" s="37"/>
      <c r="M30" s="37"/>
      <c r="N30" s="37"/>
      <c r="O30" s="37"/>
      <c r="P30" s="37"/>
      <c r="Q30" s="37"/>
      <c r="R30" s="37"/>
    </row>
    <row r="31" spans="1:18" x14ac:dyDescent="0.25">
      <c r="L31" s="37"/>
      <c r="M31" s="37"/>
      <c r="N31" s="37"/>
      <c r="O31" s="37"/>
      <c r="P31" s="37"/>
      <c r="Q31" s="37"/>
      <c r="R31" s="37"/>
    </row>
    <row r="32" spans="1:18" x14ac:dyDescent="0.25">
      <c r="L32" s="37"/>
      <c r="M32" s="37"/>
      <c r="N32" s="37"/>
      <c r="O32" s="37"/>
      <c r="P32" s="37"/>
      <c r="Q32" s="37"/>
      <c r="R32" s="37"/>
    </row>
    <row r="33" spans="12:18" x14ac:dyDescent="0.25">
      <c r="L33" s="37"/>
      <c r="M33" s="37"/>
      <c r="N33" s="37"/>
      <c r="O33" s="37"/>
      <c r="P33" s="37"/>
      <c r="Q33" s="37"/>
      <c r="R33" s="37"/>
    </row>
    <row r="34" spans="12:18" x14ac:dyDescent="0.25">
      <c r="L34" s="37"/>
      <c r="M34" s="37"/>
      <c r="N34" s="37"/>
      <c r="O34" s="37"/>
      <c r="P34" s="37"/>
      <c r="Q34" s="37"/>
      <c r="R34" s="37"/>
    </row>
    <row r="35" spans="12:18" x14ac:dyDescent="0.25">
      <c r="L35" s="37"/>
      <c r="M35" s="37"/>
      <c r="N35" s="37"/>
      <c r="O35" s="37"/>
      <c r="P35" s="37"/>
      <c r="Q35" s="37"/>
      <c r="R35" s="37"/>
    </row>
    <row r="36" spans="12:18" x14ac:dyDescent="0.25">
      <c r="L36" s="37"/>
      <c r="M36" s="37"/>
      <c r="N36" s="37"/>
      <c r="O36" s="37"/>
      <c r="P36" s="37"/>
      <c r="Q36" s="37"/>
      <c r="R36" s="37"/>
    </row>
    <row r="37" spans="12:18" x14ac:dyDescent="0.25">
      <c r="L37" s="37"/>
      <c r="M37" s="37"/>
      <c r="N37" s="37"/>
      <c r="O37" s="37"/>
      <c r="P37" s="37"/>
      <c r="Q37" s="37"/>
      <c r="R37" s="37"/>
    </row>
    <row r="38" spans="12:18" x14ac:dyDescent="0.25">
      <c r="L38" s="37"/>
      <c r="M38" s="37"/>
      <c r="N38" s="37"/>
      <c r="O38" s="37"/>
      <c r="P38" s="37"/>
      <c r="Q38" s="37"/>
      <c r="R38" s="37"/>
    </row>
  </sheetData>
  <conditionalFormatting sqref="B6:I22">
    <cfRule type="expression" dxfId="166" priority="5">
      <formula>B6="somewhat agree"</formula>
    </cfRule>
    <cfRule type="expression" dxfId="165" priority="6">
      <formula>B6="Strongly agree"</formula>
    </cfRule>
    <cfRule type="expression" dxfId="164" priority="7">
      <formula>B6="somewhat agree"</formula>
    </cfRule>
    <cfRule type="expression" dxfId="163" priority="8">
      <formula>B6="somewhat disagree"</formula>
    </cfRule>
    <cfRule type="expression" dxfId="162" priority="9">
      <formula>B6="Strongly disagree"</formula>
    </cfRule>
  </conditionalFormatting>
  <conditionalFormatting sqref="B9:I22">
    <cfRule type="expression" dxfId="161" priority="1">
      <formula>B9=5</formula>
    </cfRule>
    <cfRule type="expression" dxfId="160" priority="2">
      <formula>B9=4</formula>
    </cfRule>
    <cfRule type="expression" dxfId="159" priority="3">
      <formula>B9=2</formula>
    </cfRule>
    <cfRule type="expression" dxfId="158" priority="4">
      <formula>B9=1</formula>
    </cfRule>
  </conditionalFormatting>
  <pageMargins left="0.70866141732283472" right="0.70866141732283472" top="0.78740157480314965" bottom="0.78740157480314965" header="0.31496062992125984" footer="0.31496062992125984"/>
  <pageSetup paperSize="9" scale="2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A31" zoomScale="60" zoomScaleNormal="60" zoomScaleSheetLayoutView="400" workbookViewId="0">
      <selection activeCell="R96" sqref="R96"/>
    </sheetView>
  </sheetViews>
  <sheetFormatPr baseColWidth="10" defaultRowHeight="15" x14ac:dyDescent="0.25"/>
  <cols>
    <col min="1" max="1" width="58.85546875" bestFit="1" customWidth="1"/>
    <col min="2" max="2" width="16.28515625" bestFit="1" customWidth="1"/>
    <col min="3" max="3" width="18.42578125" bestFit="1" customWidth="1"/>
    <col min="4" max="4" width="24.7109375" bestFit="1" customWidth="1"/>
    <col min="5" max="5" width="15.7109375" bestFit="1" customWidth="1"/>
    <col min="6" max="6" width="13.5703125" bestFit="1" customWidth="1"/>
  </cols>
  <sheetData>
    <row r="1" spans="1:16" x14ac:dyDescent="0.25">
      <c r="B1" s="8" t="s">
        <v>113</v>
      </c>
      <c r="C1" s="9" t="s">
        <v>111</v>
      </c>
      <c r="D1" s="10" t="s">
        <v>112</v>
      </c>
      <c r="E1" s="7" t="s">
        <v>114</v>
      </c>
      <c r="F1" s="11" t="s">
        <v>58</v>
      </c>
    </row>
    <row r="2" spans="1:16" x14ac:dyDescent="0.25">
      <c r="B2" s="12">
        <v>1</v>
      </c>
      <c r="C2" s="12">
        <v>2</v>
      </c>
      <c r="D2" s="12">
        <v>3</v>
      </c>
      <c r="E2" s="12">
        <v>4</v>
      </c>
      <c r="F2" s="12">
        <v>5</v>
      </c>
    </row>
    <row r="4" spans="1:16" ht="15.75" thickBot="1" x14ac:dyDescent="0.3">
      <c r="A4" s="15"/>
      <c r="B4" s="15" t="s">
        <v>90</v>
      </c>
      <c r="C4" s="15" t="s">
        <v>91</v>
      </c>
      <c r="D4" s="15" t="s">
        <v>67</v>
      </c>
    </row>
    <row r="5" spans="1:16" x14ac:dyDescent="0.25">
      <c r="A5" s="33" t="s">
        <v>92</v>
      </c>
      <c r="B5" s="29">
        <v>2</v>
      </c>
      <c r="C5" s="35">
        <v>4</v>
      </c>
      <c r="D5" s="29">
        <v>2</v>
      </c>
      <c r="E5" s="5"/>
      <c r="F5" s="5"/>
      <c r="G5" s="5"/>
      <c r="H5" s="5"/>
    </row>
    <row r="6" spans="1:16" x14ac:dyDescent="0.25">
      <c r="A6" s="33" t="s">
        <v>94</v>
      </c>
      <c r="B6" s="35">
        <v>4</v>
      </c>
      <c r="C6" s="24">
        <v>5</v>
      </c>
      <c r="D6" s="35">
        <v>4</v>
      </c>
    </row>
    <row r="7" spans="1:16" x14ac:dyDescent="0.25">
      <c r="A7" s="33" t="s">
        <v>96</v>
      </c>
      <c r="B7" s="35">
        <v>4</v>
      </c>
      <c r="C7" s="35">
        <v>4</v>
      </c>
      <c r="D7" s="35">
        <v>4</v>
      </c>
    </row>
    <row r="8" spans="1:16" x14ac:dyDescent="0.25">
      <c r="A8" s="33" t="s">
        <v>97</v>
      </c>
      <c r="B8" s="22">
        <v>3</v>
      </c>
      <c r="C8" s="29">
        <v>2</v>
      </c>
      <c r="D8" s="36">
        <v>1</v>
      </c>
    </row>
    <row r="9" spans="1:16" x14ac:dyDescent="0.25">
      <c r="A9" s="33" t="s">
        <v>98</v>
      </c>
      <c r="B9" s="35">
        <v>4</v>
      </c>
      <c r="C9" s="35">
        <v>4</v>
      </c>
      <c r="D9" s="35">
        <v>4</v>
      </c>
    </row>
    <row r="10" spans="1:16" x14ac:dyDescent="0.25">
      <c r="A10" s="33" t="s">
        <v>100</v>
      </c>
      <c r="B10" s="35">
        <v>4</v>
      </c>
      <c r="C10" s="35">
        <v>4</v>
      </c>
      <c r="D10" s="35">
        <v>4</v>
      </c>
    </row>
    <row r="11" spans="1:16" x14ac:dyDescent="0.25">
      <c r="A11" s="33" t="s">
        <v>102</v>
      </c>
      <c r="B11" s="22">
        <v>3</v>
      </c>
      <c r="C11" s="35">
        <v>4</v>
      </c>
      <c r="D11" s="35">
        <v>4</v>
      </c>
    </row>
    <row r="12" spans="1:16" x14ac:dyDescent="0.25">
      <c r="A12" s="33" t="s">
        <v>103</v>
      </c>
      <c r="B12" s="35">
        <v>4</v>
      </c>
      <c r="C12" s="35">
        <v>4</v>
      </c>
      <c r="D12" s="22">
        <v>3</v>
      </c>
    </row>
    <row r="13" spans="1:16" x14ac:dyDescent="0.25">
      <c r="B13" s="34"/>
      <c r="I13" s="37"/>
      <c r="J13" s="37"/>
      <c r="K13" s="37"/>
      <c r="L13" s="37"/>
      <c r="M13" s="37"/>
      <c r="N13" s="37"/>
      <c r="O13" s="37"/>
      <c r="P13" s="37"/>
    </row>
    <row r="14" spans="1:16" x14ac:dyDescent="0.25">
      <c r="I14" s="37"/>
      <c r="J14" s="37"/>
      <c r="K14" s="37"/>
      <c r="L14" s="37"/>
      <c r="M14" s="37"/>
      <c r="N14" s="37"/>
      <c r="O14" s="37"/>
      <c r="P14" s="37"/>
    </row>
    <row r="15" spans="1:16" x14ac:dyDescent="0.25">
      <c r="I15" s="37"/>
      <c r="J15" s="37"/>
      <c r="K15" s="37"/>
      <c r="L15" s="37"/>
      <c r="M15" s="37"/>
      <c r="N15" s="37"/>
      <c r="O15" s="37"/>
      <c r="P15" s="37"/>
    </row>
    <row r="16" spans="1:16" x14ac:dyDescent="0.25">
      <c r="I16" s="37"/>
      <c r="J16" s="37"/>
      <c r="K16" s="37"/>
      <c r="L16" s="37"/>
      <c r="M16" s="37"/>
      <c r="N16" s="37"/>
      <c r="O16" s="37"/>
      <c r="P16" s="37"/>
    </row>
    <row r="17" spans="9:16" x14ac:dyDescent="0.25">
      <c r="I17" s="37"/>
      <c r="J17" s="37"/>
      <c r="K17" s="37"/>
      <c r="L17" s="37"/>
      <c r="M17" s="37"/>
      <c r="N17" s="37"/>
      <c r="O17" s="37"/>
      <c r="P17" s="37"/>
    </row>
    <row r="18" spans="9:16" x14ac:dyDescent="0.25">
      <c r="I18" s="37"/>
      <c r="J18" s="37"/>
      <c r="K18" s="37"/>
      <c r="L18" s="37"/>
      <c r="M18" s="37"/>
      <c r="N18" s="37"/>
      <c r="O18" s="37"/>
      <c r="P18" s="37"/>
    </row>
    <row r="19" spans="9:16" x14ac:dyDescent="0.25">
      <c r="I19" s="37"/>
      <c r="J19" s="37"/>
      <c r="K19" s="37"/>
      <c r="L19" s="37"/>
      <c r="M19" s="37"/>
      <c r="N19" s="37"/>
      <c r="O19" s="37"/>
      <c r="P19" s="37"/>
    </row>
    <row r="20" spans="9:16" x14ac:dyDescent="0.25">
      <c r="I20" s="37"/>
      <c r="J20" s="37"/>
      <c r="K20" s="37"/>
      <c r="L20" s="37"/>
      <c r="M20" s="37"/>
      <c r="N20" s="37"/>
      <c r="O20" s="37"/>
      <c r="P20" s="37"/>
    </row>
    <row r="21" spans="9:16" x14ac:dyDescent="0.25">
      <c r="I21" s="37"/>
      <c r="J21" s="37"/>
      <c r="K21" s="37"/>
      <c r="L21" s="37"/>
      <c r="M21" s="37"/>
      <c r="N21" s="37"/>
      <c r="O21" s="37"/>
      <c r="P21" s="37"/>
    </row>
    <row r="22" spans="9:16" x14ac:dyDescent="0.25">
      <c r="I22" s="37"/>
      <c r="J22" s="37"/>
      <c r="K22" s="37"/>
      <c r="L22" s="37"/>
      <c r="M22" s="37"/>
      <c r="N22" s="37"/>
      <c r="O22" s="37"/>
      <c r="P22" s="37"/>
    </row>
    <row r="23" spans="9:16" x14ac:dyDescent="0.25">
      <c r="I23" s="37"/>
      <c r="J23" s="37"/>
      <c r="K23" s="37"/>
      <c r="L23" s="37"/>
      <c r="M23" s="37"/>
      <c r="N23" s="37"/>
      <c r="O23" s="37"/>
      <c r="P23" s="37"/>
    </row>
    <row r="24" spans="9:16" x14ac:dyDescent="0.25">
      <c r="I24" s="37"/>
      <c r="J24" s="37"/>
      <c r="K24" s="37"/>
      <c r="L24" s="37"/>
      <c r="M24" s="37"/>
      <c r="N24" s="37"/>
      <c r="O24" s="37"/>
      <c r="P24" s="37"/>
    </row>
    <row r="25" spans="9:16" x14ac:dyDescent="0.25">
      <c r="I25" s="37"/>
      <c r="J25" s="37"/>
      <c r="K25" s="37"/>
      <c r="L25" s="37"/>
      <c r="M25" s="37"/>
      <c r="N25" s="37"/>
      <c r="O25" s="37"/>
      <c r="P25" s="37"/>
    </row>
    <row r="26" spans="9:16" x14ac:dyDescent="0.25">
      <c r="I26" s="37"/>
      <c r="J26" s="37"/>
      <c r="K26" s="37"/>
      <c r="L26" s="37"/>
      <c r="M26" s="37"/>
      <c r="N26" s="37"/>
      <c r="O26" s="37"/>
      <c r="P26" s="37"/>
    </row>
    <row r="27" spans="9:16" x14ac:dyDescent="0.25">
      <c r="I27" s="37"/>
      <c r="J27" s="37"/>
      <c r="K27" s="37"/>
      <c r="L27" s="37"/>
      <c r="M27" s="37"/>
      <c r="N27" s="37"/>
      <c r="O27" s="37"/>
      <c r="P27" s="37"/>
    </row>
    <row r="28" spans="9:16" x14ac:dyDescent="0.25">
      <c r="I28" s="37"/>
      <c r="J28" s="37"/>
      <c r="K28" s="37"/>
      <c r="L28" s="37"/>
      <c r="M28" s="37"/>
      <c r="N28" s="37"/>
      <c r="O28" s="37"/>
      <c r="P28" s="37"/>
    </row>
    <row r="29" spans="9:16" x14ac:dyDescent="0.25">
      <c r="I29" s="37"/>
      <c r="J29" s="37"/>
      <c r="K29" s="37"/>
      <c r="L29" s="37"/>
      <c r="M29" s="37"/>
      <c r="N29" s="37"/>
      <c r="O29" s="37"/>
      <c r="P29" s="37"/>
    </row>
    <row r="30" spans="9:16" x14ac:dyDescent="0.25">
      <c r="I30" s="37"/>
      <c r="J30" s="37"/>
      <c r="K30" s="37"/>
      <c r="L30" s="37"/>
      <c r="M30" s="37"/>
      <c r="N30" s="37"/>
      <c r="O30" s="37"/>
      <c r="P30" s="37"/>
    </row>
    <row r="31" spans="9:16" x14ac:dyDescent="0.25">
      <c r="I31" s="37"/>
      <c r="J31" s="37"/>
      <c r="K31" s="37"/>
      <c r="L31" s="37"/>
      <c r="M31" s="37"/>
      <c r="N31" s="37"/>
      <c r="O31" s="37"/>
      <c r="P31" s="37"/>
    </row>
    <row r="32" spans="9:16" x14ac:dyDescent="0.25">
      <c r="I32" s="37"/>
      <c r="J32" s="37"/>
      <c r="K32" s="37"/>
      <c r="L32" s="37"/>
      <c r="M32" s="37"/>
      <c r="N32" s="37"/>
      <c r="O32" s="37"/>
      <c r="P32" s="37"/>
    </row>
    <row r="33" spans="9:16" x14ac:dyDescent="0.25">
      <c r="I33" s="37"/>
      <c r="J33" s="37"/>
      <c r="K33" s="37"/>
      <c r="L33" s="37"/>
      <c r="M33" s="37"/>
      <c r="N33" s="37"/>
      <c r="O33" s="37"/>
      <c r="P33" s="37"/>
    </row>
    <row r="34" spans="9:16" x14ac:dyDescent="0.25">
      <c r="I34" s="37"/>
      <c r="J34" s="37"/>
      <c r="K34" s="37"/>
      <c r="L34" s="37"/>
      <c r="M34" s="37"/>
      <c r="N34" s="37"/>
      <c r="O34" s="37"/>
      <c r="P34" s="37"/>
    </row>
    <row r="35" spans="9:16" x14ac:dyDescent="0.25">
      <c r="I35" s="37"/>
      <c r="J35" s="37"/>
      <c r="K35" s="37"/>
      <c r="L35" s="37"/>
      <c r="M35" s="37"/>
      <c r="N35" s="37"/>
      <c r="O35" s="37"/>
      <c r="P35" s="37"/>
    </row>
    <row r="36" spans="9:16" x14ac:dyDescent="0.25">
      <c r="I36" s="37"/>
      <c r="J36" s="37"/>
      <c r="K36" s="37"/>
      <c r="L36" s="37"/>
      <c r="M36" s="37"/>
      <c r="N36" s="37"/>
      <c r="O36" s="37"/>
      <c r="P36" s="37"/>
    </row>
    <row r="37" spans="9:16" x14ac:dyDescent="0.25">
      <c r="I37" s="37"/>
      <c r="J37" s="37"/>
      <c r="K37" s="37"/>
      <c r="L37" s="37"/>
      <c r="M37" s="37"/>
      <c r="N37" s="37"/>
      <c r="O37" s="37"/>
      <c r="P37" s="37"/>
    </row>
    <row r="38" spans="9:16" x14ac:dyDescent="0.25">
      <c r="I38" s="37"/>
      <c r="J38" s="37"/>
      <c r="K38" s="37"/>
      <c r="L38" s="37"/>
      <c r="M38" s="37"/>
      <c r="N38" s="37"/>
      <c r="O38" s="37"/>
      <c r="P38" s="37"/>
    </row>
    <row r="39" spans="9:16" x14ac:dyDescent="0.25">
      <c r="I39" s="37"/>
      <c r="J39" s="37"/>
      <c r="K39" s="37"/>
      <c r="L39" s="37"/>
      <c r="M39" s="37"/>
      <c r="N39" s="37"/>
      <c r="O39" s="37"/>
      <c r="P39" s="37"/>
    </row>
    <row r="40" spans="9:16" x14ac:dyDescent="0.25">
      <c r="I40" s="37"/>
      <c r="J40" s="37"/>
      <c r="K40" s="37"/>
      <c r="L40" s="37"/>
      <c r="M40" s="37"/>
      <c r="N40" s="37"/>
      <c r="O40" s="37"/>
      <c r="P40" s="37"/>
    </row>
    <row r="41" spans="9:16" x14ac:dyDescent="0.25">
      <c r="I41" s="37"/>
      <c r="J41" s="37"/>
      <c r="K41" s="37"/>
      <c r="L41" s="37"/>
      <c r="M41" s="37"/>
      <c r="N41" s="37"/>
      <c r="O41" s="37"/>
      <c r="P41" s="37"/>
    </row>
    <row r="42" spans="9:16" x14ac:dyDescent="0.25">
      <c r="I42" s="37"/>
      <c r="J42" s="37"/>
      <c r="K42" s="37"/>
      <c r="L42" s="37"/>
      <c r="M42" s="37"/>
      <c r="N42" s="37"/>
      <c r="O42" s="37"/>
      <c r="P42" s="37"/>
    </row>
  </sheetData>
  <pageMargins left="0.70866141732283472" right="0.70866141732283472" top="0.78740157480314965" bottom="0.78740157480314965" header="0.31496062992125984" footer="0.31496062992125984"/>
  <pageSetup paperSize="9" scale="2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242"/>
  <sheetViews>
    <sheetView tabSelected="1" zoomScale="50" zoomScaleNormal="50" zoomScaleSheetLayoutView="400" workbookViewId="0">
      <selection activeCell="S229" sqref="S229"/>
    </sheetView>
  </sheetViews>
  <sheetFormatPr baseColWidth="10" defaultRowHeight="15" x14ac:dyDescent="0.25"/>
  <cols>
    <col min="1" max="1" width="35.7109375" bestFit="1" customWidth="1"/>
    <col min="2" max="2" width="28.28515625" bestFit="1" customWidth="1"/>
    <col min="3" max="3" width="40.5703125" bestFit="1" customWidth="1"/>
    <col min="4" max="4" width="31.85546875" customWidth="1"/>
    <col min="5" max="5" width="45.7109375" customWidth="1"/>
    <col min="6" max="6" width="41" customWidth="1"/>
    <col min="7" max="7" width="26" customWidth="1"/>
    <col min="8" max="8" width="42.85546875" customWidth="1"/>
    <col min="9" max="9" width="64.85546875" bestFit="1" customWidth="1"/>
    <col min="10" max="10" width="13.42578125" bestFit="1" customWidth="1"/>
  </cols>
  <sheetData>
    <row r="3" spans="1:17" ht="15.75" thickBot="1" x14ac:dyDescent="0.3">
      <c r="A3" s="20" t="s">
        <v>115</v>
      </c>
      <c r="B3" s="19"/>
      <c r="C3" s="16"/>
      <c r="D3" s="16"/>
      <c r="E3" s="16"/>
      <c r="F3" s="16"/>
      <c r="G3" s="16"/>
      <c r="H3" s="16"/>
      <c r="I3" s="16"/>
      <c r="J3" s="16"/>
    </row>
    <row r="4" spans="1:17" x14ac:dyDescent="0.25">
      <c r="B4" t="s">
        <v>8</v>
      </c>
      <c r="C4" t="s">
        <v>9</v>
      </c>
      <c r="D4" t="s">
        <v>10</v>
      </c>
      <c r="E4" t="s">
        <v>11</v>
      </c>
      <c r="F4" t="s">
        <v>12</v>
      </c>
      <c r="G4" t="s">
        <v>13</v>
      </c>
      <c r="H4" t="s">
        <v>14</v>
      </c>
      <c r="I4" t="s">
        <v>15</v>
      </c>
      <c r="J4" t="s">
        <v>16</v>
      </c>
    </row>
    <row r="5" spans="1:17" x14ac:dyDescent="0.25">
      <c r="B5" s="5" t="s">
        <v>92</v>
      </c>
      <c r="C5" s="5" t="s">
        <v>94</v>
      </c>
      <c r="D5" s="5" t="s">
        <v>96</v>
      </c>
      <c r="E5" s="5" t="s">
        <v>97</v>
      </c>
      <c r="F5" s="5" t="s">
        <v>98</v>
      </c>
      <c r="G5" s="5" t="s">
        <v>100</v>
      </c>
      <c r="H5" s="5" t="s">
        <v>102</v>
      </c>
      <c r="I5" s="5" t="s">
        <v>103</v>
      </c>
      <c r="J5" t="s">
        <v>53</v>
      </c>
    </row>
    <row r="6" spans="1:17" x14ac:dyDescent="0.25">
      <c r="A6" t="s">
        <v>68</v>
      </c>
      <c r="B6" s="12">
        <v>5</v>
      </c>
      <c r="C6" s="12">
        <v>5</v>
      </c>
      <c r="D6" s="12">
        <v>2</v>
      </c>
      <c r="E6" s="12">
        <v>4</v>
      </c>
      <c r="F6" s="12">
        <v>4</v>
      </c>
      <c r="G6" s="12">
        <v>5</v>
      </c>
      <c r="H6" s="12">
        <v>5</v>
      </c>
      <c r="I6" s="12">
        <v>4</v>
      </c>
      <c r="J6" s="40" t="s">
        <v>119</v>
      </c>
      <c r="K6" s="12"/>
    </row>
    <row r="7" spans="1:17" x14ac:dyDescent="0.25">
      <c r="A7" t="s">
        <v>68</v>
      </c>
      <c r="B7" s="12">
        <v>2</v>
      </c>
      <c r="C7" s="12">
        <v>4</v>
      </c>
      <c r="D7" s="12">
        <v>1</v>
      </c>
      <c r="E7" s="12">
        <v>3</v>
      </c>
      <c r="F7" s="12">
        <v>2</v>
      </c>
      <c r="G7" s="12">
        <v>4</v>
      </c>
      <c r="H7" s="12">
        <v>4</v>
      </c>
      <c r="I7" s="12">
        <v>4</v>
      </c>
      <c r="J7" s="40">
        <v>4.5</v>
      </c>
      <c r="K7" s="12"/>
    </row>
    <row r="8" spans="1:17" x14ac:dyDescent="0.25">
      <c r="A8" t="s">
        <v>68</v>
      </c>
      <c r="B8" s="12">
        <v>2</v>
      </c>
      <c r="C8" s="12">
        <v>4</v>
      </c>
      <c r="D8" s="12">
        <v>4</v>
      </c>
      <c r="E8" s="12">
        <v>1</v>
      </c>
      <c r="F8" s="12">
        <v>3</v>
      </c>
      <c r="G8" s="12">
        <v>3</v>
      </c>
      <c r="H8" s="12">
        <v>2</v>
      </c>
      <c r="I8" s="12">
        <v>4</v>
      </c>
      <c r="J8" s="42">
        <v>7</v>
      </c>
      <c r="K8" s="12"/>
    </row>
    <row r="9" spans="1:17" x14ac:dyDescent="0.25">
      <c r="A9" t="s">
        <v>68</v>
      </c>
      <c r="B9" s="12">
        <v>2</v>
      </c>
      <c r="C9" s="12">
        <v>2</v>
      </c>
      <c r="D9" s="12">
        <v>4</v>
      </c>
      <c r="E9" s="12">
        <v>3</v>
      </c>
      <c r="F9" s="12">
        <v>4</v>
      </c>
      <c r="G9" s="12">
        <v>2</v>
      </c>
      <c r="H9" s="12">
        <v>3</v>
      </c>
      <c r="I9" s="12">
        <v>4</v>
      </c>
      <c r="J9" s="40">
        <v>3</v>
      </c>
      <c r="K9" s="12"/>
    </row>
    <row r="10" spans="1:17" x14ac:dyDescent="0.25">
      <c r="A10" t="s">
        <v>68</v>
      </c>
      <c r="B10" s="12">
        <v>1</v>
      </c>
      <c r="C10" s="12">
        <v>4</v>
      </c>
      <c r="D10" s="12">
        <v>4</v>
      </c>
      <c r="E10" s="12">
        <v>1</v>
      </c>
      <c r="F10" s="12">
        <v>5</v>
      </c>
      <c r="G10" s="12">
        <v>4</v>
      </c>
      <c r="H10" s="12">
        <v>4</v>
      </c>
      <c r="I10" s="12">
        <v>2</v>
      </c>
      <c r="J10" s="42">
        <v>10</v>
      </c>
      <c r="K10" s="12"/>
    </row>
    <row r="11" spans="1:17" ht="15.75" thickBot="1" x14ac:dyDescent="0.3">
      <c r="A11" s="15" t="s">
        <v>68</v>
      </c>
      <c r="B11" s="17">
        <v>1</v>
      </c>
      <c r="C11" s="17">
        <v>4</v>
      </c>
      <c r="D11" s="17">
        <v>5</v>
      </c>
      <c r="E11" s="17">
        <v>3</v>
      </c>
      <c r="F11" s="17">
        <v>5</v>
      </c>
      <c r="G11" s="17">
        <v>2</v>
      </c>
      <c r="H11" s="17">
        <v>2</v>
      </c>
      <c r="I11" s="17">
        <v>1</v>
      </c>
      <c r="J11" s="43">
        <v>7.5</v>
      </c>
      <c r="K11" s="12"/>
    </row>
    <row r="12" spans="1:17" x14ac:dyDescent="0.25">
      <c r="A12" s="37" t="s">
        <v>118</v>
      </c>
      <c r="B12" s="18">
        <f>MEDIAN(B6:B11)</f>
        <v>2</v>
      </c>
      <c r="C12" s="18">
        <f t="shared" ref="C12:H12" si="0">MEDIAN(C6:C11)</f>
        <v>4</v>
      </c>
      <c r="D12" s="18">
        <f t="shared" si="0"/>
        <v>4</v>
      </c>
      <c r="E12" s="18">
        <f t="shared" si="0"/>
        <v>3</v>
      </c>
      <c r="F12" s="18">
        <f t="shared" si="0"/>
        <v>4</v>
      </c>
      <c r="G12" s="18">
        <f>MEDIAN(G6:G11)</f>
        <v>3.5</v>
      </c>
      <c r="H12" s="18">
        <f t="shared" si="0"/>
        <v>3.5</v>
      </c>
      <c r="I12" s="18">
        <f>MEDIAN(I6:I11)</f>
        <v>4</v>
      </c>
      <c r="J12" s="38">
        <f>MEDIAN(J6:J11)</f>
        <v>7</v>
      </c>
      <c r="K12" s="12"/>
      <c r="L12" s="37"/>
      <c r="M12" s="37"/>
      <c r="N12" s="37"/>
      <c r="O12" s="37"/>
      <c r="P12" s="37"/>
      <c r="Q12" s="37"/>
    </row>
    <row r="13" spans="1:17" x14ac:dyDescent="0.25">
      <c r="A13" s="14"/>
      <c r="B13" s="18"/>
      <c r="C13" s="18"/>
      <c r="D13" s="18"/>
      <c r="E13" s="18"/>
      <c r="F13" s="18"/>
      <c r="G13" s="18"/>
      <c r="H13" s="18"/>
      <c r="I13" s="18"/>
      <c r="J13" s="18"/>
      <c r="K13" s="12"/>
      <c r="L13" s="37"/>
      <c r="M13" s="37"/>
      <c r="N13" s="37"/>
      <c r="O13" s="37"/>
      <c r="P13" s="37"/>
      <c r="Q13" s="37"/>
    </row>
    <row r="14" spans="1:17" x14ac:dyDescent="0.25">
      <c r="L14" s="37"/>
      <c r="M14" s="37"/>
      <c r="N14" s="37"/>
      <c r="O14" s="37"/>
      <c r="P14" s="37"/>
      <c r="Q14" s="37"/>
    </row>
    <row r="15" spans="1:17" x14ac:dyDescent="0.25">
      <c r="A15" t="s">
        <v>61</v>
      </c>
      <c r="B15" s="12">
        <v>1</v>
      </c>
      <c r="C15" s="12">
        <v>5</v>
      </c>
      <c r="D15" s="12">
        <v>5</v>
      </c>
      <c r="E15" s="12">
        <v>4</v>
      </c>
      <c r="F15" s="12">
        <v>2</v>
      </c>
      <c r="G15" s="12">
        <v>5</v>
      </c>
      <c r="H15" s="12">
        <v>4</v>
      </c>
      <c r="I15" s="12">
        <v>1</v>
      </c>
      <c r="J15" s="39">
        <v>2</v>
      </c>
      <c r="K15" s="12"/>
      <c r="L15" s="37"/>
      <c r="M15" s="37"/>
      <c r="N15" s="37"/>
      <c r="O15" s="37"/>
      <c r="P15" s="37"/>
      <c r="Q15" s="37"/>
    </row>
    <row r="16" spans="1:17" x14ac:dyDescent="0.25">
      <c r="A16" t="s">
        <v>61</v>
      </c>
      <c r="B16" s="12">
        <v>1</v>
      </c>
      <c r="C16" s="12">
        <v>2</v>
      </c>
      <c r="D16" s="12">
        <v>4</v>
      </c>
      <c r="E16" s="12">
        <v>5</v>
      </c>
      <c r="F16" s="12">
        <v>4</v>
      </c>
      <c r="G16" s="12">
        <v>5</v>
      </c>
      <c r="H16" s="12">
        <v>2</v>
      </c>
      <c r="I16" s="12">
        <v>2</v>
      </c>
      <c r="J16" s="39">
        <v>6</v>
      </c>
      <c r="K16" s="12"/>
      <c r="L16" s="37"/>
      <c r="M16" s="37"/>
      <c r="N16" s="37"/>
      <c r="O16" s="37"/>
      <c r="P16" s="37"/>
      <c r="Q16" s="37"/>
    </row>
    <row r="17" spans="1:17" x14ac:dyDescent="0.25">
      <c r="A17" t="s">
        <v>61</v>
      </c>
      <c r="B17" s="12">
        <v>2</v>
      </c>
      <c r="C17" s="12">
        <v>3</v>
      </c>
      <c r="D17" s="12">
        <v>4</v>
      </c>
      <c r="E17" s="12">
        <v>4</v>
      </c>
      <c r="F17" s="12">
        <v>3</v>
      </c>
      <c r="G17" s="12">
        <v>4</v>
      </c>
      <c r="H17" s="12">
        <v>3</v>
      </c>
      <c r="I17" s="12">
        <v>2</v>
      </c>
      <c r="J17" s="39" t="s">
        <v>85</v>
      </c>
      <c r="K17" s="12"/>
      <c r="L17" s="37"/>
      <c r="M17" s="37"/>
      <c r="N17" s="37"/>
      <c r="O17" s="37"/>
      <c r="P17" s="37"/>
      <c r="Q17" s="37"/>
    </row>
    <row r="18" spans="1:17" x14ac:dyDescent="0.25">
      <c r="A18" t="s">
        <v>61</v>
      </c>
      <c r="B18" s="12">
        <v>4</v>
      </c>
      <c r="C18" s="12">
        <v>5</v>
      </c>
      <c r="D18" s="12">
        <v>5</v>
      </c>
      <c r="E18" s="12">
        <v>5</v>
      </c>
      <c r="F18" s="12">
        <v>5</v>
      </c>
      <c r="G18" s="12">
        <v>5</v>
      </c>
      <c r="H18" s="12">
        <v>4</v>
      </c>
      <c r="I18" s="12">
        <v>4</v>
      </c>
      <c r="J18" s="39">
        <v>2</v>
      </c>
      <c r="K18" s="12"/>
      <c r="L18" s="37"/>
      <c r="M18" s="37"/>
      <c r="N18" s="37"/>
      <c r="O18" s="37"/>
      <c r="P18" s="37"/>
      <c r="Q18" s="37"/>
    </row>
    <row r="19" spans="1:17" x14ac:dyDescent="0.25">
      <c r="A19" t="s">
        <v>61</v>
      </c>
      <c r="B19" s="12">
        <v>1</v>
      </c>
      <c r="C19" s="12">
        <v>2</v>
      </c>
      <c r="D19" s="12">
        <v>3</v>
      </c>
      <c r="E19" s="12">
        <v>2</v>
      </c>
      <c r="F19" s="12">
        <v>4</v>
      </c>
      <c r="G19" s="12">
        <v>3</v>
      </c>
      <c r="H19" s="12">
        <v>3</v>
      </c>
      <c r="I19" s="12">
        <v>3</v>
      </c>
      <c r="J19" s="39">
        <v>3</v>
      </c>
      <c r="K19" s="12"/>
      <c r="L19" s="37"/>
      <c r="M19" s="37"/>
      <c r="N19" s="37"/>
      <c r="O19" s="37"/>
      <c r="P19" s="37"/>
      <c r="Q19" s="37"/>
    </row>
    <row r="20" spans="1:17" x14ac:dyDescent="0.25">
      <c r="A20" t="s">
        <v>61</v>
      </c>
      <c r="B20" s="12">
        <v>2</v>
      </c>
      <c r="C20" s="12">
        <v>4</v>
      </c>
      <c r="D20" s="12">
        <v>5</v>
      </c>
      <c r="E20" s="12">
        <v>1</v>
      </c>
      <c r="F20" s="12">
        <v>5</v>
      </c>
      <c r="G20" s="12">
        <v>3</v>
      </c>
      <c r="H20" s="12">
        <v>4</v>
      </c>
      <c r="I20" s="12">
        <v>5</v>
      </c>
      <c r="J20" s="39">
        <v>5</v>
      </c>
      <c r="K20" s="12"/>
      <c r="L20" s="37"/>
      <c r="M20" s="37"/>
      <c r="N20" s="37"/>
      <c r="O20" s="37"/>
      <c r="P20" s="37"/>
      <c r="Q20" s="37"/>
    </row>
    <row r="21" spans="1:17" ht="15.75" thickBot="1" x14ac:dyDescent="0.3">
      <c r="A21" s="15" t="s">
        <v>61</v>
      </c>
      <c r="B21" s="17">
        <v>4</v>
      </c>
      <c r="C21" s="17">
        <v>2</v>
      </c>
      <c r="D21" s="17">
        <v>5</v>
      </c>
      <c r="E21" s="17">
        <v>5</v>
      </c>
      <c r="F21" s="17">
        <v>4</v>
      </c>
      <c r="G21" s="17">
        <v>2</v>
      </c>
      <c r="H21" s="17">
        <v>3</v>
      </c>
      <c r="I21" s="17">
        <v>4</v>
      </c>
      <c r="J21" s="41">
        <v>10</v>
      </c>
      <c r="K21" s="12"/>
      <c r="L21" s="37"/>
      <c r="M21" s="37"/>
      <c r="N21" s="37"/>
      <c r="O21" s="37"/>
      <c r="P21" s="37"/>
      <c r="Q21" s="37"/>
    </row>
    <row r="22" spans="1:17" x14ac:dyDescent="0.25">
      <c r="A22" s="37" t="s">
        <v>118</v>
      </c>
      <c r="B22" s="12">
        <f>MEDIAN(B15:B21)</f>
        <v>2</v>
      </c>
      <c r="C22" s="12">
        <f>MEDIAN(C15:C21)</f>
        <v>3</v>
      </c>
      <c r="D22" s="12">
        <f t="shared" ref="D22:I22" si="1">MEDIAN(D15:D21)</f>
        <v>5</v>
      </c>
      <c r="E22" s="12">
        <f t="shared" si="1"/>
        <v>4</v>
      </c>
      <c r="F22" s="12">
        <f t="shared" si="1"/>
        <v>4</v>
      </c>
      <c r="G22" s="12">
        <f t="shared" si="1"/>
        <v>4</v>
      </c>
      <c r="H22" s="12">
        <f t="shared" si="1"/>
        <v>3</v>
      </c>
      <c r="I22" s="12">
        <f t="shared" si="1"/>
        <v>3</v>
      </c>
      <c r="J22" s="44">
        <f>MEDIAN(J15:J21)</f>
        <v>4</v>
      </c>
      <c r="L22" s="37"/>
      <c r="M22" s="37"/>
      <c r="N22" s="37"/>
      <c r="O22" s="37"/>
      <c r="P22" s="37"/>
      <c r="Q22" s="37"/>
    </row>
    <row r="23" spans="1:17" x14ac:dyDescent="0.25">
      <c r="L23" s="37"/>
      <c r="M23" s="37"/>
      <c r="N23" s="37"/>
      <c r="O23" s="37"/>
      <c r="P23" s="37"/>
      <c r="Q23" s="37"/>
    </row>
    <row r="24" spans="1:17" x14ac:dyDescent="0.25">
      <c r="L24" s="37"/>
      <c r="M24" s="37"/>
      <c r="N24" s="37"/>
      <c r="O24" s="37"/>
      <c r="P24" s="37"/>
      <c r="Q24" s="37"/>
    </row>
    <row r="25" spans="1:17" x14ac:dyDescent="0.25">
      <c r="L25" s="37"/>
      <c r="M25" s="37"/>
      <c r="N25" s="37"/>
      <c r="O25" s="37"/>
      <c r="P25" s="37"/>
      <c r="Q25" s="37"/>
    </row>
    <row r="26" spans="1:17" x14ac:dyDescent="0.25">
      <c r="L26" s="37"/>
      <c r="M26" s="37"/>
      <c r="N26" s="37"/>
      <c r="O26" s="37"/>
      <c r="P26" s="37"/>
      <c r="Q26" s="37"/>
    </row>
    <row r="27" spans="1:17" x14ac:dyDescent="0.25">
      <c r="L27" s="37"/>
      <c r="M27" s="37"/>
      <c r="N27" s="37"/>
      <c r="O27" s="37"/>
      <c r="P27" s="37"/>
      <c r="Q27" s="37"/>
    </row>
    <row r="28" spans="1:17" ht="15.75" thickBot="1" x14ac:dyDescent="0.3">
      <c r="A28" s="13" t="s">
        <v>91</v>
      </c>
      <c r="B28" s="15"/>
      <c r="C28" s="15"/>
      <c r="D28" s="15"/>
      <c r="E28" s="15"/>
      <c r="F28" s="15"/>
      <c r="G28" s="15"/>
      <c r="H28" s="15"/>
      <c r="I28" s="15"/>
      <c r="J28" s="15"/>
      <c r="L28" s="37"/>
      <c r="M28" s="37"/>
      <c r="N28" s="37"/>
      <c r="O28" s="37"/>
      <c r="P28" s="37"/>
      <c r="Q28" s="37"/>
    </row>
    <row r="29" spans="1:17" x14ac:dyDescent="0.25">
      <c r="B29" t="s">
        <v>8</v>
      </c>
      <c r="C29" t="s">
        <v>9</v>
      </c>
      <c r="D29" t="s">
        <v>10</v>
      </c>
      <c r="E29" t="s">
        <v>11</v>
      </c>
      <c r="F29" t="s">
        <v>12</v>
      </c>
      <c r="G29" t="s">
        <v>13</v>
      </c>
      <c r="H29" t="s">
        <v>14</v>
      </c>
      <c r="I29" t="s">
        <v>15</v>
      </c>
      <c r="J29" t="s">
        <v>16</v>
      </c>
      <c r="L29" s="37"/>
      <c r="M29" s="37"/>
      <c r="N29" s="37"/>
      <c r="O29" s="37"/>
      <c r="P29" s="37"/>
      <c r="Q29" s="37"/>
    </row>
    <row r="30" spans="1:17" x14ac:dyDescent="0.25">
      <c r="B30" s="5" t="s">
        <v>93</v>
      </c>
      <c r="C30" s="5" t="s">
        <v>95</v>
      </c>
      <c r="D30" s="5" t="s">
        <v>96</v>
      </c>
      <c r="E30" s="5" t="s">
        <v>97</v>
      </c>
      <c r="F30" s="5" t="s">
        <v>99</v>
      </c>
      <c r="G30" s="5" t="s">
        <v>100</v>
      </c>
      <c r="H30" s="5" t="s">
        <v>102</v>
      </c>
      <c r="I30" s="5" t="s">
        <v>104</v>
      </c>
      <c r="J30" t="s">
        <v>53</v>
      </c>
      <c r="L30" s="37"/>
      <c r="M30" s="37"/>
      <c r="N30" s="37"/>
      <c r="O30" s="37"/>
      <c r="P30" s="37"/>
      <c r="Q30" s="37"/>
    </row>
    <row r="31" spans="1:17" x14ac:dyDescent="0.25">
      <c r="A31" t="s">
        <v>68</v>
      </c>
      <c r="B31" s="12">
        <v>1</v>
      </c>
      <c r="C31" s="12">
        <v>4</v>
      </c>
      <c r="D31" s="12">
        <v>4</v>
      </c>
      <c r="E31" s="12">
        <v>1</v>
      </c>
      <c r="F31" s="12">
        <v>5</v>
      </c>
      <c r="G31" s="12">
        <v>4</v>
      </c>
      <c r="H31" s="12">
        <v>4</v>
      </c>
      <c r="I31" s="12">
        <v>2</v>
      </c>
      <c r="J31" s="46" t="s">
        <v>79</v>
      </c>
      <c r="L31" s="37"/>
      <c r="M31" s="37"/>
      <c r="N31" s="37"/>
      <c r="O31" s="37"/>
      <c r="P31" s="37"/>
      <c r="Q31" s="37"/>
    </row>
    <row r="32" spans="1:17" x14ac:dyDescent="0.25">
      <c r="A32" t="s">
        <v>68</v>
      </c>
      <c r="B32" s="12">
        <v>4</v>
      </c>
      <c r="C32" s="12">
        <v>4</v>
      </c>
      <c r="D32" s="12">
        <v>4</v>
      </c>
      <c r="E32" s="12">
        <v>2</v>
      </c>
      <c r="F32" s="12">
        <v>4</v>
      </c>
      <c r="G32" s="12">
        <v>5</v>
      </c>
      <c r="H32" s="12">
        <v>4</v>
      </c>
      <c r="I32" s="12">
        <v>4</v>
      </c>
      <c r="J32" s="46">
        <v>5</v>
      </c>
      <c r="L32" s="37"/>
      <c r="M32" s="37"/>
      <c r="N32" s="37"/>
      <c r="O32" s="37"/>
      <c r="P32" s="37"/>
      <c r="Q32" s="37"/>
    </row>
    <row r="33" spans="1:17" x14ac:dyDescent="0.25">
      <c r="A33" t="s">
        <v>68</v>
      </c>
      <c r="B33" s="12">
        <v>4</v>
      </c>
      <c r="C33" s="12">
        <v>4</v>
      </c>
      <c r="D33" s="12">
        <v>2</v>
      </c>
      <c r="E33" s="12">
        <v>1</v>
      </c>
      <c r="F33" s="12">
        <v>4</v>
      </c>
      <c r="G33" s="12">
        <v>4</v>
      </c>
      <c r="H33" s="12">
        <v>3</v>
      </c>
      <c r="I33" s="12">
        <v>2</v>
      </c>
      <c r="J33" s="46">
        <v>7</v>
      </c>
      <c r="L33" s="37"/>
      <c r="M33" s="37"/>
      <c r="N33" s="37"/>
      <c r="O33" s="37"/>
      <c r="P33" s="37"/>
      <c r="Q33" s="37"/>
    </row>
    <row r="34" spans="1:17" x14ac:dyDescent="0.25">
      <c r="A34" t="s">
        <v>68</v>
      </c>
      <c r="B34" s="12">
        <v>4</v>
      </c>
      <c r="C34" s="12">
        <v>5</v>
      </c>
      <c r="D34" s="12">
        <v>5</v>
      </c>
      <c r="E34" s="12">
        <v>2</v>
      </c>
      <c r="F34" s="12">
        <v>4</v>
      </c>
      <c r="G34" s="12">
        <v>5</v>
      </c>
      <c r="H34" s="12">
        <v>5</v>
      </c>
      <c r="I34" s="12">
        <v>1</v>
      </c>
      <c r="J34" s="46">
        <v>4</v>
      </c>
      <c r="L34" s="37"/>
      <c r="M34" s="37"/>
      <c r="N34" s="37"/>
      <c r="O34" s="37"/>
      <c r="P34" s="37"/>
      <c r="Q34" s="37"/>
    </row>
    <row r="35" spans="1:17" x14ac:dyDescent="0.25">
      <c r="A35" t="s">
        <v>68</v>
      </c>
      <c r="B35" s="12">
        <v>4</v>
      </c>
      <c r="C35" s="12">
        <v>5</v>
      </c>
      <c r="D35" s="12">
        <v>5</v>
      </c>
      <c r="E35" s="12">
        <v>4</v>
      </c>
      <c r="F35" s="12">
        <v>5</v>
      </c>
      <c r="G35" s="12">
        <v>5</v>
      </c>
      <c r="H35" s="12">
        <v>5</v>
      </c>
      <c r="I35" s="12">
        <v>5</v>
      </c>
      <c r="J35" s="46">
        <v>3</v>
      </c>
    </row>
    <row r="36" spans="1:17" ht="15.75" thickBot="1" x14ac:dyDescent="0.3">
      <c r="A36" s="15" t="s">
        <v>68</v>
      </c>
      <c r="B36" s="17">
        <v>4</v>
      </c>
      <c r="C36" s="17">
        <v>4</v>
      </c>
      <c r="D36" s="17">
        <v>4</v>
      </c>
      <c r="E36" s="17">
        <v>1</v>
      </c>
      <c r="F36" s="17">
        <v>4</v>
      </c>
      <c r="G36" s="17">
        <v>4</v>
      </c>
      <c r="H36" s="17">
        <v>5</v>
      </c>
      <c r="I36" s="17">
        <v>4</v>
      </c>
      <c r="J36" s="47">
        <v>2</v>
      </c>
    </row>
    <row r="37" spans="1:17" x14ac:dyDescent="0.25">
      <c r="A37" s="37" t="s">
        <v>118</v>
      </c>
      <c r="B37" s="18">
        <f t="shared" ref="B37:J37" si="2">MEDIAN(B31:B36)</f>
        <v>4</v>
      </c>
      <c r="C37" s="18">
        <f t="shared" si="2"/>
        <v>4</v>
      </c>
      <c r="D37" s="18">
        <f t="shared" si="2"/>
        <v>4</v>
      </c>
      <c r="E37" s="18">
        <f t="shared" si="2"/>
        <v>1.5</v>
      </c>
      <c r="F37" s="18">
        <f t="shared" si="2"/>
        <v>4</v>
      </c>
      <c r="G37" s="18">
        <f t="shared" si="2"/>
        <v>4.5</v>
      </c>
      <c r="H37" s="18">
        <f t="shared" si="2"/>
        <v>4.5</v>
      </c>
      <c r="I37" s="18">
        <f t="shared" si="2"/>
        <v>3</v>
      </c>
      <c r="J37" s="45">
        <f t="shared" si="2"/>
        <v>4</v>
      </c>
    </row>
    <row r="40" spans="1:17" x14ac:dyDescent="0.25">
      <c r="A40" t="s">
        <v>61</v>
      </c>
      <c r="B40" s="12">
        <v>2</v>
      </c>
      <c r="C40" s="12">
        <v>5</v>
      </c>
      <c r="D40" s="12">
        <v>4</v>
      </c>
      <c r="E40" s="12">
        <v>5</v>
      </c>
      <c r="F40" s="12">
        <v>2</v>
      </c>
      <c r="G40" s="12">
        <v>4</v>
      </c>
      <c r="H40" s="12">
        <v>5</v>
      </c>
      <c r="I40" s="12">
        <v>4</v>
      </c>
      <c r="J40" s="46">
        <v>4</v>
      </c>
    </row>
    <row r="41" spans="1:17" x14ac:dyDescent="0.25">
      <c r="A41" t="s">
        <v>61</v>
      </c>
      <c r="B41" s="12">
        <v>4</v>
      </c>
      <c r="C41" s="12">
        <v>4</v>
      </c>
      <c r="D41" s="12">
        <v>3</v>
      </c>
      <c r="E41" s="12">
        <v>2</v>
      </c>
      <c r="F41" s="12">
        <v>5</v>
      </c>
      <c r="G41" s="12">
        <v>3</v>
      </c>
      <c r="H41" s="12">
        <v>4</v>
      </c>
      <c r="I41" s="12">
        <v>3</v>
      </c>
      <c r="J41" s="46">
        <v>3</v>
      </c>
    </row>
    <row r="42" spans="1:17" x14ac:dyDescent="0.25">
      <c r="A42" t="s">
        <v>61</v>
      </c>
      <c r="B42" s="12">
        <v>1</v>
      </c>
      <c r="C42" s="12">
        <v>5</v>
      </c>
      <c r="D42" s="12">
        <v>4</v>
      </c>
      <c r="E42" s="12">
        <v>1</v>
      </c>
      <c r="F42" s="12">
        <v>5</v>
      </c>
      <c r="G42" s="12">
        <v>2</v>
      </c>
      <c r="H42" s="12">
        <v>2</v>
      </c>
      <c r="I42" s="12">
        <v>4</v>
      </c>
      <c r="J42" s="46">
        <v>10</v>
      </c>
    </row>
    <row r="43" spans="1:17" x14ac:dyDescent="0.25">
      <c r="A43" t="s">
        <v>61</v>
      </c>
      <c r="B43" s="12">
        <v>5</v>
      </c>
      <c r="C43" s="12">
        <v>5</v>
      </c>
      <c r="D43" s="12">
        <v>4</v>
      </c>
      <c r="E43" s="12">
        <v>5</v>
      </c>
      <c r="F43" s="12">
        <v>5</v>
      </c>
      <c r="G43" s="12">
        <v>5</v>
      </c>
      <c r="H43" s="12">
        <v>5</v>
      </c>
      <c r="I43" s="12">
        <v>5</v>
      </c>
      <c r="J43" s="46" t="s">
        <v>72</v>
      </c>
    </row>
    <row r="44" spans="1:17" x14ac:dyDescent="0.25">
      <c r="A44" t="s">
        <v>61</v>
      </c>
      <c r="B44" s="12">
        <v>2</v>
      </c>
      <c r="C44" s="12">
        <v>5</v>
      </c>
      <c r="D44" s="12">
        <v>5</v>
      </c>
      <c r="E44" s="12">
        <v>2</v>
      </c>
      <c r="F44" s="12">
        <v>4</v>
      </c>
      <c r="G44" s="12">
        <v>4</v>
      </c>
      <c r="H44" s="12">
        <v>4</v>
      </c>
      <c r="I44" s="12">
        <v>5</v>
      </c>
      <c r="J44" s="46">
        <v>3</v>
      </c>
    </row>
    <row r="45" spans="1:17" x14ac:dyDescent="0.25">
      <c r="A45" t="s">
        <v>61</v>
      </c>
      <c r="B45" s="12">
        <v>1</v>
      </c>
      <c r="C45" s="12">
        <v>5</v>
      </c>
      <c r="D45" s="12">
        <v>5</v>
      </c>
      <c r="E45" s="12">
        <v>3</v>
      </c>
      <c r="F45" s="12">
        <v>5</v>
      </c>
      <c r="G45" s="12">
        <v>5</v>
      </c>
      <c r="H45" s="12">
        <v>5</v>
      </c>
      <c r="I45" s="12">
        <v>1</v>
      </c>
      <c r="J45" s="46">
        <v>3</v>
      </c>
    </row>
    <row r="46" spans="1:17" ht="15.75" thickBot="1" x14ac:dyDescent="0.3">
      <c r="A46" s="15" t="s">
        <v>61</v>
      </c>
      <c r="B46" s="17">
        <v>3</v>
      </c>
      <c r="C46" s="17">
        <v>4</v>
      </c>
      <c r="D46" s="17">
        <v>5</v>
      </c>
      <c r="E46" s="17">
        <v>2</v>
      </c>
      <c r="F46" s="17">
        <v>3</v>
      </c>
      <c r="G46" s="17">
        <v>4</v>
      </c>
      <c r="H46" s="17">
        <v>4</v>
      </c>
      <c r="I46" s="17">
        <v>3</v>
      </c>
      <c r="J46" s="47" t="s">
        <v>73</v>
      </c>
    </row>
    <row r="47" spans="1:17" x14ac:dyDescent="0.25">
      <c r="B47" s="12">
        <f>MEDIAN(B40:B46)</f>
        <v>2</v>
      </c>
      <c r="C47" s="12">
        <f t="shared" ref="C47:I47" si="3">MEDIAN(C40:C46)</f>
        <v>5</v>
      </c>
      <c r="D47" s="12">
        <f t="shared" si="3"/>
        <v>4</v>
      </c>
      <c r="E47" s="12">
        <f t="shared" si="3"/>
        <v>2</v>
      </c>
      <c r="F47" s="12">
        <f t="shared" si="3"/>
        <v>5</v>
      </c>
      <c r="G47" s="12">
        <f t="shared" si="3"/>
        <v>4</v>
      </c>
      <c r="H47" s="12">
        <f t="shared" si="3"/>
        <v>4</v>
      </c>
      <c r="I47" s="12">
        <f t="shared" si="3"/>
        <v>4</v>
      </c>
      <c r="J47" s="44">
        <f>MEDIAN(J40:J46)</f>
        <v>3</v>
      </c>
    </row>
    <row r="52" spans="1:10" ht="15.75" thickBot="1" x14ac:dyDescent="0.3">
      <c r="A52" s="13" t="s">
        <v>67</v>
      </c>
      <c r="B52" s="15"/>
      <c r="C52" s="15"/>
      <c r="D52" s="15"/>
      <c r="E52" s="15"/>
      <c r="F52" s="15"/>
      <c r="G52" s="15"/>
      <c r="H52" s="15"/>
      <c r="I52" s="15"/>
      <c r="J52" s="15"/>
    </row>
    <row r="53" spans="1:10" x14ac:dyDescent="0.25">
      <c r="B53" t="s">
        <v>8</v>
      </c>
      <c r="C53" t="s">
        <v>9</v>
      </c>
      <c r="D53" t="s">
        <v>10</v>
      </c>
      <c r="E53" t="s">
        <v>11</v>
      </c>
      <c r="F53" t="s">
        <v>12</v>
      </c>
      <c r="G53" t="s">
        <v>13</v>
      </c>
      <c r="H53" t="s">
        <v>14</v>
      </c>
      <c r="I53" t="s">
        <v>15</v>
      </c>
      <c r="J53" t="s">
        <v>16</v>
      </c>
    </row>
    <row r="54" spans="1:10" x14ac:dyDescent="0.25">
      <c r="B54" s="5" t="s">
        <v>93</v>
      </c>
      <c r="C54" s="5" t="s">
        <v>94</v>
      </c>
      <c r="D54" s="5" t="s">
        <v>96</v>
      </c>
      <c r="E54" s="5" t="s">
        <v>97</v>
      </c>
      <c r="F54" s="5" t="s">
        <v>98</v>
      </c>
      <c r="G54" s="5" t="s">
        <v>101</v>
      </c>
      <c r="H54" s="5" t="s">
        <v>102</v>
      </c>
      <c r="I54" s="5" t="s">
        <v>103</v>
      </c>
      <c r="J54" s="5" t="s">
        <v>53</v>
      </c>
    </row>
    <row r="55" spans="1:10" x14ac:dyDescent="0.25">
      <c r="A55" t="s">
        <v>68</v>
      </c>
      <c r="B55" s="12">
        <v>1</v>
      </c>
      <c r="C55" s="12">
        <v>4</v>
      </c>
      <c r="D55" s="12">
        <v>4</v>
      </c>
      <c r="E55" s="12">
        <v>1</v>
      </c>
      <c r="F55" s="12">
        <v>3</v>
      </c>
      <c r="G55" s="12">
        <v>5</v>
      </c>
      <c r="H55" s="12">
        <v>5</v>
      </c>
      <c r="I55" s="12">
        <v>1</v>
      </c>
      <c r="J55" s="46">
        <v>5</v>
      </c>
    </row>
    <row r="56" spans="1:10" x14ac:dyDescent="0.25">
      <c r="A56" t="s">
        <v>68</v>
      </c>
      <c r="B56" s="12">
        <v>4</v>
      </c>
      <c r="C56" s="12">
        <v>5</v>
      </c>
      <c r="D56" s="12">
        <v>4</v>
      </c>
      <c r="E56" s="12">
        <v>4</v>
      </c>
      <c r="F56" s="12">
        <v>2</v>
      </c>
      <c r="G56" s="12">
        <v>4</v>
      </c>
      <c r="H56" s="12">
        <v>4</v>
      </c>
      <c r="I56" s="12">
        <v>4</v>
      </c>
      <c r="J56" s="46">
        <v>5.5</v>
      </c>
    </row>
    <row r="57" spans="1:10" x14ac:dyDescent="0.25">
      <c r="A57" t="s">
        <v>68</v>
      </c>
      <c r="B57" s="12">
        <v>1</v>
      </c>
      <c r="C57" s="12">
        <v>2</v>
      </c>
      <c r="D57" s="12">
        <v>2</v>
      </c>
      <c r="E57" s="12">
        <v>1</v>
      </c>
      <c r="F57" s="12">
        <v>2</v>
      </c>
      <c r="G57" s="12">
        <v>3</v>
      </c>
      <c r="H57" s="12">
        <v>4</v>
      </c>
      <c r="I57" s="12">
        <v>4</v>
      </c>
      <c r="J57" s="46" t="s">
        <v>87</v>
      </c>
    </row>
    <row r="58" spans="1:10" x14ac:dyDescent="0.25">
      <c r="A58" t="s">
        <v>68</v>
      </c>
      <c r="B58" s="12">
        <v>4</v>
      </c>
      <c r="C58" s="12">
        <v>4</v>
      </c>
      <c r="D58" s="12">
        <v>4</v>
      </c>
      <c r="E58" s="12">
        <v>1</v>
      </c>
      <c r="F58" s="12">
        <v>5</v>
      </c>
      <c r="G58" s="12">
        <v>5</v>
      </c>
      <c r="H58" s="12">
        <v>5</v>
      </c>
      <c r="I58" s="12">
        <v>4</v>
      </c>
      <c r="J58" s="46">
        <v>4</v>
      </c>
    </row>
    <row r="59" spans="1:10" x14ac:dyDescent="0.25">
      <c r="A59" t="s">
        <v>68</v>
      </c>
      <c r="B59" s="12">
        <v>2</v>
      </c>
      <c r="C59" s="12">
        <v>3</v>
      </c>
      <c r="D59" s="12">
        <v>4</v>
      </c>
      <c r="E59" s="12">
        <v>1</v>
      </c>
      <c r="F59" s="12">
        <v>4</v>
      </c>
      <c r="G59" s="12">
        <v>4</v>
      </c>
      <c r="H59" s="12">
        <v>2</v>
      </c>
      <c r="I59" s="12">
        <v>2</v>
      </c>
      <c r="J59" s="46">
        <v>7</v>
      </c>
    </row>
    <row r="60" spans="1:10" ht="15.75" thickBot="1" x14ac:dyDescent="0.3">
      <c r="A60" s="15" t="s">
        <v>68</v>
      </c>
      <c r="B60" s="17">
        <v>1</v>
      </c>
      <c r="C60" s="27">
        <v>4</v>
      </c>
      <c r="D60" s="27">
        <v>4</v>
      </c>
      <c r="E60" s="17">
        <v>1</v>
      </c>
      <c r="F60" s="17">
        <v>4</v>
      </c>
      <c r="G60" s="17">
        <v>4</v>
      </c>
      <c r="H60" s="17">
        <v>4</v>
      </c>
      <c r="I60" s="17">
        <v>4</v>
      </c>
      <c r="J60" s="47">
        <v>17</v>
      </c>
    </row>
    <row r="61" spans="1:10" x14ac:dyDescent="0.25">
      <c r="A61" s="14"/>
      <c r="B61" s="18">
        <f>MEDIAN(B55:B60)</f>
        <v>1.5</v>
      </c>
      <c r="C61" s="18">
        <f t="shared" ref="C61:I61" si="4">MEDIAN(C55:C60)</f>
        <v>4</v>
      </c>
      <c r="D61" s="18">
        <f t="shared" si="4"/>
        <v>4</v>
      </c>
      <c r="E61" s="18">
        <f t="shared" si="4"/>
        <v>1</v>
      </c>
      <c r="F61" s="18">
        <f t="shared" si="4"/>
        <v>3.5</v>
      </c>
      <c r="G61" s="18">
        <f t="shared" si="4"/>
        <v>4</v>
      </c>
      <c r="H61" s="18">
        <f t="shared" si="4"/>
        <v>4</v>
      </c>
      <c r="I61" s="18">
        <f t="shared" si="4"/>
        <v>4</v>
      </c>
      <c r="J61" s="48">
        <f>MEDIAN(J55:J60)</f>
        <v>5.5</v>
      </c>
    </row>
    <row r="64" spans="1:10" x14ac:dyDescent="0.25">
      <c r="A64" t="s">
        <v>61</v>
      </c>
      <c r="B64" s="12">
        <v>2</v>
      </c>
      <c r="C64" s="12">
        <v>4</v>
      </c>
      <c r="D64" s="12">
        <v>1</v>
      </c>
      <c r="E64" s="12">
        <v>3</v>
      </c>
      <c r="F64" s="12">
        <v>4</v>
      </c>
      <c r="G64" s="12">
        <v>4</v>
      </c>
      <c r="H64" s="12">
        <v>4</v>
      </c>
      <c r="I64" s="12">
        <v>2</v>
      </c>
      <c r="J64" s="46" t="s">
        <v>71</v>
      </c>
    </row>
    <row r="65" spans="1:12" x14ac:dyDescent="0.25">
      <c r="A65" t="s">
        <v>61</v>
      </c>
      <c r="B65" s="12">
        <v>2</v>
      </c>
      <c r="C65" s="12">
        <v>3</v>
      </c>
      <c r="D65" s="12">
        <v>4</v>
      </c>
      <c r="E65" s="12">
        <v>2</v>
      </c>
      <c r="F65" s="12">
        <v>4</v>
      </c>
      <c r="G65" s="12">
        <v>4</v>
      </c>
      <c r="H65" s="12">
        <v>4</v>
      </c>
      <c r="I65" s="12">
        <v>4</v>
      </c>
      <c r="J65" s="46">
        <v>5</v>
      </c>
    </row>
    <row r="66" spans="1:12" x14ac:dyDescent="0.25">
      <c r="A66" t="s">
        <v>61</v>
      </c>
      <c r="B66" s="12">
        <v>1</v>
      </c>
      <c r="C66" s="12">
        <v>2</v>
      </c>
      <c r="D66" s="12">
        <v>4</v>
      </c>
      <c r="E66" s="12">
        <v>3</v>
      </c>
      <c r="F66" s="12">
        <v>2</v>
      </c>
      <c r="G66" s="12">
        <v>2</v>
      </c>
      <c r="H66" s="12">
        <v>3</v>
      </c>
      <c r="I66" s="12">
        <v>2</v>
      </c>
      <c r="J66" s="46" t="s">
        <v>73</v>
      </c>
    </row>
    <row r="67" spans="1:12" x14ac:dyDescent="0.25">
      <c r="A67" t="s">
        <v>61</v>
      </c>
      <c r="B67" s="12">
        <v>1</v>
      </c>
      <c r="C67" s="12">
        <v>4</v>
      </c>
      <c r="D67" s="12">
        <v>5</v>
      </c>
      <c r="E67" s="12">
        <v>1</v>
      </c>
      <c r="F67" s="12">
        <v>5</v>
      </c>
      <c r="G67" s="12">
        <v>5</v>
      </c>
      <c r="H67" s="12">
        <v>5</v>
      </c>
      <c r="I67" s="12">
        <v>1</v>
      </c>
      <c r="J67" s="46">
        <v>3</v>
      </c>
    </row>
    <row r="68" spans="1:12" x14ac:dyDescent="0.25">
      <c r="A68" t="s">
        <v>61</v>
      </c>
      <c r="B68" s="12">
        <v>2</v>
      </c>
      <c r="C68" s="12">
        <v>2</v>
      </c>
      <c r="D68" s="12">
        <v>4</v>
      </c>
      <c r="E68" s="12">
        <v>3</v>
      </c>
      <c r="F68" s="12">
        <v>5</v>
      </c>
      <c r="G68" s="12">
        <v>2</v>
      </c>
      <c r="H68" s="12">
        <v>4</v>
      </c>
      <c r="I68" s="12">
        <v>3</v>
      </c>
      <c r="J68" s="46">
        <v>5</v>
      </c>
    </row>
    <row r="69" spans="1:12" x14ac:dyDescent="0.25">
      <c r="A69" t="s">
        <v>61</v>
      </c>
      <c r="B69" s="12">
        <v>2</v>
      </c>
      <c r="C69" s="12">
        <v>2</v>
      </c>
      <c r="D69" s="12">
        <v>3</v>
      </c>
      <c r="E69" s="12">
        <v>1</v>
      </c>
      <c r="F69" s="12">
        <v>4</v>
      </c>
      <c r="G69" s="12">
        <v>2</v>
      </c>
      <c r="H69" s="12">
        <v>2</v>
      </c>
      <c r="I69" s="12">
        <v>4</v>
      </c>
      <c r="J69" s="46">
        <v>20</v>
      </c>
    </row>
    <row r="70" spans="1:12" ht="15.75" thickBot="1" x14ac:dyDescent="0.3">
      <c r="A70" s="15" t="s">
        <v>61</v>
      </c>
      <c r="B70" s="17">
        <v>4</v>
      </c>
      <c r="C70" s="17">
        <v>5</v>
      </c>
      <c r="D70" s="17">
        <v>1</v>
      </c>
      <c r="E70" s="17">
        <v>2</v>
      </c>
      <c r="F70" s="17">
        <v>4</v>
      </c>
      <c r="G70" s="17">
        <v>5</v>
      </c>
      <c r="H70" s="17">
        <v>2</v>
      </c>
      <c r="I70" s="17">
        <v>1</v>
      </c>
      <c r="J70" s="47">
        <v>5</v>
      </c>
    </row>
    <row r="71" spans="1:12" x14ac:dyDescent="0.25">
      <c r="B71" s="12">
        <f>MEDIAN(B64:B70)</f>
        <v>2</v>
      </c>
      <c r="C71" s="12">
        <f t="shared" ref="C71:I71" si="5">MEDIAN(C64:C70)</f>
        <v>3</v>
      </c>
      <c r="D71" s="12">
        <f t="shared" si="5"/>
        <v>4</v>
      </c>
      <c r="E71" s="12">
        <f t="shared" si="5"/>
        <v>2</v>
      </c>
      <c r="F71" s="12">
        <f t="shared" si="5"/>
        <v>4</v>
      </c>
      <c r="G71" s="12">
        <f t="shared" si="5"/>
        <v>4</v>
      </c>
      <c r="H71" s="12">
        <f t="shared" si="5"/>
        <v>4</v>
      </c>
      <c r="I71" s="12">
        <f t="shared" si="5"/>
        <v>2</v>
      </c>
      <c r="J71" s="44">
        <f>MEDIAN(J64:J70)</f>
        <v>5</v>
      </c>
    </row>
    <row r="76" spans="1:12" x14ac:dyDescent="0.25">
      <c r="A76" s="104" t="s">
        <v>157</v>
      </c>
      <c r="B76" t="s">
        <v>158</v>
      </c>
    </row>
    <row r="78" spans="1:12" x14ac:dyDescent="0.25">
      <c r="A78" s="86" t="s">
        <v>92</v>
      </c>
    </row>
    <row r="79" spans="1:12" x14ac:dyDescent="0.25">
      <c r="A79" s="14"/>
      <c r="B79" s="14"/>
      <c r="C79" s="14"/>
      <c r="D79" s="37"/>
      <c r="E79" s="37"/>
      <c r="F79" s="37"/>
      <c r="G79" s="37"/>
      <c r="H79" s="37"/>
      <c r="I79" s="14"/>
      <c r="J79" s="37"/>
      <c r="K79" s="37"/>
      <c r="L79" s="14"/>
    </row>
    <row r="80" spans="1:12" x14ac:dyDescent="0.25">
      <c r="A80" s="69" t="s">
        <v>90</v>
      </c>
      <c r="B80" s="70"/>
      <c r="C80" s="71"/>
      <c r="D80" s="37"/>
      <c r="E80" s="69" t="s">
        <v>91</v>
      </c>
      <c r="F80" s="70"/>
      <c r="G80" s="71"/>
      <c r="H80" s="37"/>
      <c r="I80" s="69" t="s">
        <v>67</v>
      </c>
      <c r="J80" s="70"/>
      <c r="K80" s="71"/>
      <c r="L80" s="14"/>
    </row>
    <row r="81" spans="1:12" x14ac:dyDescent="0.25">
      <c r="A81" s="72"/>
      <c r="B81" s="37" t="s">
        <v>68</v>
      </c>
      <c r="C81" s="73" t="s">
        <v>61</v>
      </c>
      <c r="D81" s="37"/>
      <c r="E81" s="72"/>
      <c r="F81" s="37" t="s">
        <v>68</v>
      </c>
      <c r="G81" s="73" t="s">
        <v>61</v>
      </c>
      <c r="H81" s="37"/>
      <c r="I81" s="72"/>
      <c r="J81" s="37" t="s">
        <v>68</v>
      </c>
      <c r="K81" s="73" t="s">
        <v>61</v>
      </c>
      <c r="L81" s="14"/>
    </row>
    <row r="82" spans="1:12" x14ac:dyDescent="0.25">
      <c r="A82" s="72" t="s">
        <v>117</v>
      </c>
      <c r="B82" s="74">
        <f>COUNT(B6:B11)</f>
        <v>6</v>
      </c>
      <c r="C82" s="75">
        <f>COUNT(B15:B21)</f>
        <v>7</v>
      </c>
      <c r="D82" s="37"/>
      <c r="E82" s="72" t="s">
        <v>117</v>
      </c>
      <c r="F82" s="74">
        <f>COUNT(B31:B36)</f>
        <v>6</v>
      </c>
      <c r="G82" s="75">
        <f>COUNT(B40:B46)</f>
        <v>7</v>
      </c>
      <c r="H82" s="37"/>
      <c r="I82" s="72" t="s">
        <v>117</v>
      </c>
      <c r="J82" s="74">
        <f>COUNT(B55:B60)</f>
        <v>6</v>
      </c>
      <c r="K82" s="75">
        <f>COUNT(B64:B70)</f>
        <v>7</v>
      </c>
      <c r="L82" s="14"/>
    </row>
    <row r="83" spans="1:12" x14ac:dyDescent="0.25">
      <c r="A83" s="72" t="s">
        <v>120</v>
      </c>
      <c r="B83" s="76">
        <f>MEDIAN(B6:B11)</f>
        <v>2</v>
      </c>
      <c r="C83" s="73">
        <f>MEDIAN(B15:B21)</f>
        <v>2</v>
      </c>
      <c r="D83" s="37"/>
      <c r="E83" s="72" t="s">
        <v>120</v>
      </c>
      <c r="F83" s="76">
        <f>MEDIAN(B31:B36)</f>
        <v>4</v>
      </c>
      <c r="G83" s="73">
        <f>MEDIAN(B40:B46)</f>
        <v>2</v>
      </c>
      <c r="H83" s="37"/>
      <c r="I83" s="72" t="s">
        <v>120</v>
      </c>
      <c r="J83" s="76">
        <f>MEDIAN(B55:B60)</f>
        <v>1.5</v>
      </c>
      <c r="K83" s="73">
        <f>MEDIAN(B64:B70)</f>
        <v>2</v>
      </c>
      <c r="L83" s="14"/>
    </row>
    <row r="84" spans="1:12" x14ac:dyDescent="0.25">
      <c r="A84" s="72" t="s">
        <v>121</v>
      </c>
      <c r="B84" s="76">
        <f>[1]!RANK_SUM(B6:B11,B15:B21,1)</f>
        <v>43</v>
      </c>
      <c r="C84" s="73">
        <f>[1]!RANK_SUM(B15:B21,B6:B11,1)</f>
        <v>48</v>
      </c>
      <c r="D84" s="37"/>
      <c r="E84" s="72" t="s">
        <v>121</v>
      </c>
      <c r="F84" s="76">
        <f>[1]!RANK_SUM(B31:B36,B40:B46,1)</f>
        <v>49.5</v>
      </c>
      <c r="G84" s="73">
        <f>[1]!RANK_SUM(B40:B46,B31:B36,1)</f>
        <v>41.5</v>
      </c>
      <c r="H84" s="37"/>
      <c r="I84" s="72" t="s">
        <v>121</v>
      </c>
      <c r="J84" s="76">
        <f>[1]!RANK_SUM(B55:B60,B64:B70,1)</f>
        <v>41</v>
      </c>
      <c r="K84" s="73">
        <f>[1]!RANK_SUM(B64:B70,B55:B60,1)</f>
        <v>50</v>
      </c>
      <c r="L84" s="14"/>
    </row>
    <row r="85" spans="1:12" x14ac:dyDescent="0.25">
      <c r="A85" s="72" t="s">
        <v>122</v>
      </c>
      <c r="B85" s="77">
        <f>B82*C82+B82*(B82+1)/2-B84</f>
        <v>20</v>
      </c>
      <c r="C85" s="78">
        <f>B82*C82+C82*(C82+1)/2-C84</f>
        <v>22</v>
      </c>
      <c r="D85" s="37"/>
      <c r="E85" s="72" t="s">
        <v>122</v>
      </c>
      <c r="F85" s="77">
        <f>F82*G82+F82*(F82+1)/2-F84</f>
        <v>13.5</v>
      </c>
      <c r="G85" s="78">
        <f>F82*G82+G82*(G82+1)/2-G84</f>
        <v>28.5</v>
      </c>
      <c r="H85" s="37"/>
      <c r="I85" s="72" t="s">
        <v>122</v>
      </c>
      <c r="J85" s="77">
        <f>J82*K82+J82*(J82+1)/2-J84</f>
        <v>22</v>
      </c>
      <c r="K85" s="78">
        <f>J82*K82+K82*(K82+1)/2-K84</f>
        <v>20</v>
      </c>
      <c r="L85" s="14"/>
    </row>
    <row r="86" spans="1:12" x14ac:dyDescent="0.25">
      <c r="A86" s="72"/>
      <c r="B86" s="37"/>
      <c r="C86" s="73"/>
      <c r="D86" s="37"/>
      <c r="E86" s="72"/>
      <c r="F86" s="37"/>
      <c r="G86" s="73"/>
      <c r="H86" s="37"/>
      <c r="I86" s="72"/>
      <c r="J86" s="37"/>
      <c r="K86" s="73"/>
      <c r="L86" s="14"/>
    </row>
    <row r="87" spans="1:12" x14ac:dyDescent="0.25">
      <c r="A87" s="72"/>
      <c r="B87" s="32" t="s">
        <v>123</v>
      </c>
      <c r="C87" s="79" t="s">
        <v>124</v>
      </c>
      <c r="D87" s="37"/>
      <c r="E87" s="72"/>
      <c r="F87" s="32" t="s">
        <v>123</v>
      </c>
      <c r="G87" s="79" t="s">
        <v>124</v>
      </c>
      <c r="H87" s="37"/>
      <c r="I87" s="72"/>
      <c r="J87" s="32" t="s">
        <v>123</v>
      </c>
      <c r="K87" s="79" t="s">
        <v>124</v>
      </c>
      <c r="L87" s="14"/>
    </row>
    <row r="88" spans="1:12" x14ac:dyDescent="0.25">
      <c r="A88" s="72" t="s">
        <v>122</v>
      </c>
      <c r="B88" s="80">
        <f>MIN(B85,C85)</f>
        <v>20</v>
      </c>
      <c r="C88" s="73"/>
      <c r="D88" s="37"/>
      <c r="E88" s="72" t="s">
        <v>122</v>
      </c>
      <c r="F88" s="80">
        <f>MIN(F85,G85)</f>
        <v>13.5</v>
      </c>
      <c r="G88" s="73"/>
      <c r="H88" s="37"/>
      <c r="I88" s="72" t="s">
        <v>122</v>
      </c>
      <c r="J88" s="80">
        <f>MIN(J85,K85)</f>
        <v>20</v>
      </c>
      <c r="K88" s="73"/>
      <c r="L88" s="14"/>
    </row>
    <row r="89" spans="1:12" x14ac:dyDescent="0.25">
      <c r="A89" s="72" t="s">
        <v>125</v>
      </c>
      <c r="B89" s="68">
        <f>B82*C82/2</f>
        <v>21</v>
      </c>
      <c r="C89" s="73"/>
      <c r="D89" s="37"/>
      <c r="E89" s="72" t="s">
        <v>125</v>
      </c>
      <c r="F89" s="68">
        <f>F82*G82/2</f>
        <v>21</v>
      </c>
      <c r="G89" s="73"/>
      <c r="H89" s="37"/>
      <c r="I89" s="72" t="s">
        <v>125</v>
      </c>
      <c r="J89" s="68">
        <f>J82*K82/2</f>
        <v>21</v>
      </c>
      <c r="K89" s="73"/>
      <c r="L89" s="14"/>
    </row>
    <row r="90" spans="1:12" x14ac:dyDescent="0.25">
      <c r="A90" s="72" t="s">
        <v>126</v>
      </c>
      <c r="B90" s="68">
        <f>SQRT(B89*(B82+C82+1)/6*(1-[1]!TiesCorrection(B6:B11,B15:B21,2)/((B82+C82)^3-B82-C82)))</f>
        <v>6.5939949371203816</v>
      </c>
      <c r="C90" s="73" t="s">
        <v>127</v>
      </c>
      <c r="D90" s="37"/>
      <c r="E90" s="72" t="s">
        <v>126</v>
      </c>
      <c r="F90" s="68">
        <f>SQRT(F89*(F82+G82+1)/6*(1-[1]!TiesCorrection(B31:B36,B40:B46,2)/((F82+G82)^3-F82-G82)))</f>
        <v>6.6041944713480847</v>
      </c>
      <c r="G90" s="73" t="s">
        <v>127</v>
      </c>
      <c r="H90" s="37"/>
      <c r="I90" s="72" t="s">
        <v>126</v>
      </c>
      <c r="J90" s="68">
        <f>SQRT(J89*(J82+K82+1)/6*(1-[1]!TiesCorrection(B55:B60,B64:B70,2)/((J82+K82)^3-J82-K82)))</f>
        <v>6.5633012331389358</v>
      </c>
      <c r="K90" s="73" t="s">
        <v>127</v>
      </c>
      <c r="L90" s="14"/>
    </row>
    <row r="91" spans="1:12" x14ac:dyDescent="0.25">
      <c r="A91" s="72" t="s">
        <v>128</v>
      </c>
      <c r="B91" s="68">
        <f>ABS(ABS(B88-B89)-1/2)/B90</f>
        <v>7.5826567167240136E-2</v>
      </c>
      <c r="C91" s="73" t="s">
        <v>129</v>
      </c>
      <c r="D91" s="37"/>
      <c r="E91" s="72" t="s">
        <v>128</v>
      </c>
      <c r="F91" s="68">
        <f>ABS(ABS(F88-F89)-1/2)/F90</f>
        <v>1.0599324460188286</v>
      </c>
      <c r="G91" s="73" t="s">
        <v>129</v>
      </c>
      <c r="H91" s="37"/>
      <c r="I91" s="72" t="s">
        <v>128</v>
      </c>
      <c r="J91" s="68">
        <f>ABS(ABS(J88-J89)-1/2)/J90</f>
        <v>7.6181175027505502E-2</v>
      </c>
      <c r="K91" s="73" t="s">
        <v>129</v>
      </c>
      <c r="L91" s="14"/>
    </row>
    <row r="92" spans="1:12" x14ac:dyDescent="0.25">
      <c r="A92" s="72" t="s">
        <v>130</v>
      </c>
      <c r="B92" s="68">
        <f>B91/SQRT(B82+C82)</f>
        <v>2.1030505843376811E-2</v>
      </c>
      <c r="C92" s="73"/>
      <c r="D92" s="37"/>
      <c r="E92" s="72" t="s">
        <v>130</v>
      </c>
      <c r="F92" s="68">
        <f>F91/SQRT(F82+G82)</f>
        <v>0.29397236789606568</v>
      </c>
      <c r="G92" s="73"/>
      <c r="H92" s="37"/>
      <c r="I92" s="72" t="s">
        <v>130</v>
      </c>
      <c r="J92" s="68">
        <f>J91/SQRT(J82+K82)</f>
        <v>2.1128856368212913E-2</v>
      </c>
      <c r="K92" s="73"/>
      <c r="L92" s="14"/>
    </row>
    <row r="93" spans="1:12" x14ac:dyDescent="0.25">
      <c r="A93" s="72" t="s">
        <v>131</v>
      </c>
      <c r="B93" s="80">
        <f>1-_xlfn.NORM.S.DIST(B91,TRUE)</f>
        <v>0.46977853971231132</v>
      </c>
      <c r="C93" s="75">
        <f>2*B93</f>
        <v>0.93955707942462263</v>
      </c>
      <c r="D93" s="37"/>
      <c r="E93" s="72" t="s">
        <v>131</v>
      </c>
      <c r="F93" s="80">
        <f>1-_xlfn.NORM.S.DIST(F91,TRUE)</f>
        <v>0.14458766669335454</v>
      </c>
      <c r="G93" s="75">
        <f>2*F93</f>
        <v>0.28917533338670909</v>
      </c>
      <c r="H93" s="37"/>
      <c r="I93" s="72" t="s">
        <v>131</v>
      </c>
      <c r="J93" s="80">
        <f>1-_xlfn.NORM.S.DIST(J91,TRUE)</f>
        <v>0.46963747965651381</v>
      </c>
      <c r="K93" s="75">
        <f>2*J93</f>
        <v>0.93927495931302762</v>
      </c>
      <c r="L93" s="14"/>
    </row>
    <row r="94" spans="1:12" x14ac:dyDescent="0.25">
      <c r="A94" s="72" t="s">
        <v>132</v>
      </c>
      <c r="B94" s="64">
        <f>[1]!MWDIST(B88,B82,C82,1)</f>
        <v>0.47261072261072262</v>
      </c>
      <c r="C94" s="73">
        <f>2*B94</f>
        <v>0.94522144522144524</v>
      </c>
      <c r="D94" s="37"/>
      <c r="E94" s="72" t="s">
        <v>132</v>
      </c>
      <c r="F94" s="64">
        <f>[1]!MWDIST(F88,F82,G82,1)</f>
        <v>0.14743589743589744</v>
      </c>
      <c r="G94" s="73">
        <f>2*F94</f>
        <v>0.29487179487179488</v>
      </c>
      <c r="H94" s="37"/>
      <c r="I94" s="72" t="s">
        <v>132</v>
      </c>
      <c r="J94" s="64">
        <f>[1]!MWDIST(J88,J82,K82,1)</f>
        <v>0.47261072261072262</v>
      </c>
      <c r="K94" s="73">
        <f>2*J94</f>
        <v>0.94522144522144524</v>
      </c>
      <c r="L94" s="14"/>
    </row>
    <row r="95" spans="1:12" x14ac:dyDescent="0.25">
      <c r="A95" s="81" t="s">
        <v>133</v>
      </c>
      <c r="B95" s="82" t="s">
        <v>134</v>
      </c>
      <c r="C95" s="83" t="s">
        <v>134</v>
      </c>
      <c r="D95" s="37"/>
      <c r="E95" s="81" t="s">
        <v>133</v>
      </c>
      <c r="F95" s="82" t="s">
        <v>134</v>
      </c>
      <c r="G95" s="85" t="s">
        <v>134</v>
      </c>
      <c r="H95" s="37"/>
      <c r="I95" s="81" t="s">
        <v>133</v>
      </c>
      <c r="J95" s="82" t="s">
        <v>134</v>
      </c>
      <c r="K95" s="83" t="s">
        <v>134</v>
      </c>
      <c r="L95" s="14"/>
    </row>
    <row r="96" spans="1:12" x14ac:dyDescent="0.25">
      <c r="A96" s="14"/>
      <c r="B96" s="14"/>
      <c r="C96" s="14"/>
      <c r="H96" s="14"/>
      <c r="I96" s="14"/>
      <c r="J96" s="14"/>
      <c r="K96" s="14"/>
      <c r="L96" s="14"/>
    </row>
    <row r="100" spans="1:11" x14ac:dyDescent="0.25">
      <c r="A100" s="86" t="s">
        <v>94</v>
      </c>
      <c r="B100" s="87"/>
    </row>
    <row r="102" spans="1:11" x14ac:dyDescent="0.25">
      <c r="A102" s="65" t="s">
        <v>90</v>
      </c>
      <c r="B102" s="54"/>
      <c r="C102" s="55"/>
      <c r="E102" s="65" t="s">
        <v>135</v>
      </c>
      <c r="F102" s="54"/>
      <c r="G102" s="55"/>
      <c r="I102" s="65" t="s">
        <v>67</v>
      </c>
      <c r="J102" s="54"/>
      <c r="K102" s="55"/>
    </row>
    <row r="103" spans="1:11" x14ac:dyDescent="0.25">
      <c r="A103" s="56"/>
      <c r="B103" s="14" t="s">
        <v>68</v>
      </c>
      <c r="C103" s="57" t="s">
        <v>61</v>
      </c>
      <c r="E103" s="56"/>
      <c r="F103" s="14" t="s">
        <v>68</v>
      </c>
      <c r="G103" s="57" t="s">
        <v>61</v>
      </c>
      <c r="I103" s="56"/>
      <c r="J103" s="14" t="s">
        <v>68</v>
      </c>
      <c r="K103" s="57" t="s">
        <v>61</v>
      </c>
    </row>
    <row r="104" spans="1:11" x14ac:dyDescent="0.25">
      <c r="A104" s="56" t="s">
        <v>117</v>
      </c>
      <c r="B104" s="49">
        <f>COUNT(B6:B11)</f>
        <v>6</v>
      </c>
      <c r="C104" s="58">
        <f>COUNT(B15:B21)</f>
        <v>7</v>
      </c>
      <c r="E104" s="56" t="s">
        <v>117</v>
      </c>
      <c r="F104" s="49">
        <f>COUNT(C31:C36)</f>
        <v>6</v>
      </c>
      <c r="G104" s="58">
        <f>COUNT(C40:C46)</f>
        <v>7</v>
      </c>
      <c r="I104" s="56" t="s">
        <v>117</v>
      </c>
      <c r="J104" s="49">
        <f>COUNT(C55:C60)</f>
        <v>6</v>
      </c>
      <c r="K104" s="58">
        <f>COUNT(C64:C70)</f>
        <v>7</v>
      </c>
    </row>
    <row r="105" spans="1:11" x14ac:dyDescent="0.25">
      <c r="A105" s="56" t="s">
        <v>120</v>
      </c>
      <c r="B105" s="50">
        <f>MEDIAN(B6:B11)</f>
        <v>2</v>
      </c>
      <c r="C105" s="57">
        <f>MEDIAN(B15:B21)</f>
        <v>2</v>
      </c>
      <c r="E105" s="56" t="s">
        <v>120</v>
      </c>
      <c r="F105" s="50">
        <f>MEDIAN(C31:C36)</f>
        <v>4</v>
      </c>
      <c r="G105" s="57">
        <f>MEDIAN(C40:C46)</f>
        <v>5</v>
      </c>
      <c r="I105" s="56" t="s">
        <v>120</v>
      </c>
      <c r="J105" s="50">
        <f>MEDIAN(C55:C60)</f>
        <v>4</v>
      </c>
      <c r="K105" s="57">
        <f>MEDIAN(C64:C70)</f>
        <v>3</v>
      </c>
    </row>
    <row r="106" spans="1:11" x14ac:dyDescent="0.25">
      <c r="A106" s="56" t="s">
        <v>121</v>
      </c>
      <c r="B106" s="50">
        <f>[1]!RANK_SUM(B6:B11,B15:B21,1)</f>
        <v>43</v>
      </c>
      <c r="C106" s="57">
        <f>[1]!RANK_SUM(B15:B21,B6:B11,1)</f>
        <v>48</v>
      </c>
      <c r="E106" s="56" t="s">
        <v>121</v>
      </c>
      <c r="F106" s="50">
        <f>[1]!RANK_SUM(C31:C36,C40:C46,1)</f>
        <v>34</v>
      </c>
      <c r="G106" s="57">
        <f>[1]!RANK_SUM(C40:C46,C31:C36,1)</f>
        <v>57</v>
      </c>
      <c r="I106" s="56" t="s">
        <v>121</v>
      </c>
      <c r="J106" s="50">
        <f>[1]!RANK_SUM(C55:C60,C64:C70,1)</f>
        <v>47.5</v>
      </c>
      <c r="K106" s="57">
        <f>[1]!RANK_SUM(C64:C70,C55:C60,1)</f>
        <v>43.5</v>
      </c>
    </row>
    <row r="107" spans="1:11" x14ac:dyDescent="0.25">
      <c r="A107" s="56" t="s">
        <v>122</v>
      </c>
      <c r="B107" s="67">
        <f>B104*C104+B104*(B104+1)/2-B106</f>
        <v>20</v>
      </c>
      <c r="C107" s="84">
        <f>B104*C104+C104*(C104+1)/2-C106</f>
        <v>22</v>
      </c>
      <c r="E107" s="56" t="s">
        <v>122</v>
      </c>
      <c r="F107" s="51">
        <f>F104*G104+F104*(F104+1)/2-F106</f>
        <v>29</v>
      </c>
      <c r="G107" s="59">
        <f>F104*G104+G104*(G104+1)/2-G106</f>
        <v>13</v>
      </c>
      <c r="I107" s="56" t="s">
        <v>122</v>
      </c>
      <c r="J107" s="51">
        <f>J104*K104+J104*(J104+1)/2-J106</f>
        <v>15.5</v>
      </c>
      <c r="K107" s="59">
        <f>J104*K104+K104*(K104+1)/2-K106</f>
        <v>26.5</v>
      </c>
    </row>
    <row r="108" spans="1:11" x14ac:dyDescent="0.25">
      <c r="A108" s="56"/>
      <c r="B108" s="14"/>
      <c r="C108" s="57"/>
      <c r="E108" s="56"/>
      <c r="F108" s="18"/>
      <c r="G108" s="60"/>
      <c r="I108" s="56"/>
      <c r="J108" s="14"/>
      <c r="K108" s="57"/>
    </row>
    <row r="109" spans="1:11" x14ac:dyDescent="0.25">
      <c r="A109" s="56"/>
      <c r="B109" s="18" t="s">
        <v>123</v>
      </c>
      <c r="C109" s="60" t="s">
        <v>124</v>
      </c>
      <c r="E109" s="56"/>
      <c r="F109" s="18" t="s">
        <v>123</v>
      </c>
      <c r="G109" s="60" t="s">
        <v>124</v>
      </c>
      <c r="I109" s="56"/>
      <c r="J109" s="18" t="s">
        <v>123</v>
      </c>
      <c r="K109" s="60" t="s">
        <v>124</v>
      </c>
    </row>
    <row r="110" spans="1:11" x14ac:dyDescent="0.25">
      <c r="A110" s="56" t="s">
        <v>122</v>
      </c>
      <c r="B110" s="52">
        <f>MIN(B107,C107)</f>
        <v>20</v>
      </c>
      <c r="C110" s="57"/>
      <c r="E110" s="56" t="s">
        <v>122</v>
      </c>
      <c r="F110" s="52">
        <f>MIN(F107,G107)</f>
        <v>13</v>
      </c>
      <c r="G110" s="57"/>
      <c r="I110" s="56" t="s">
        <v>122</v>
      </c>
      <c r="J110" s="52">
        <f>MIN(J107,K107)</f>
        <v>15.5</v>
      </c>
      <c r="K110" s="57"/>
    </row>
    <row r="111" spans="1:11" x14ac:dyDescent="0.25">
      <c r="A111" s="56" t="s">
        <v>125</v>
      </c>
      <c r="B111" s="53">
        <f>B104*C104/2</f>
        <v>21</v>
      </c>
      <c r="C111" s="57"/>
      <c r="E111" s="56" t="s">
        <v>125</v>
      </c>
      <c r="F111" s="53">
        <f>F104*G104/2</f>
        <v>21</v>
      </c>
      <c r="G111" s="57"/>
      <c r="I111" s="56" t="s">
        <v>125</v>
      </c>
      <c r="J111" s="53">
        <f>J104*K104/2</f>
        <v>21</v>
      </c>
      <c r="K111" s="57"/>
    </row>
    <row r="112" spans="1:11" x14ac:dyDescent="0.25">
      <c r="A112" s="56" t="s">
        <v>126</v>
      </c>
      <c r="B112" s="53">
        <f>SQRT(B111*(B104+C104+1)/6*(1-[1]!TiesCorrection(B6:B11,B15:B21,2)/((B104+C104)^3-B104-C104)))</f>
        <v>6.5939949371203816</v>
      </c>
      <c r="C112" s="57" t="s">
        <v>127</v>
      </c>
      <c r="E112" s="56" t="s">
        <v>126</v>
      </c>
      <c r="F112" s="53">
        <f>SQRT(F111*(F104+G104+1)/6*(1-[1]!TiesCorrection(C31:C36,C40:C46,2)/((F104+G104)^3-F104-G104)))</f>
        <v>6.0621778264910704</v>
      </c>
      <c r="G112" s="57" t="s">
        <v>127</v>
      </c>
      <c r="I112" s="56" t="s">
        <v>126</v>
      </c>
      <c r="J112" s="53">
        <f>SQRT(J111*(J104+K104+1)/6*(1-[1]!TiesCorrection(C55:C60,C64:C70,2)/((J104+K104)^3-J104-K104)))</f>
        <v>6.6852305638854146</v>
      </c>
      <c r="K112" s="57" t="s">
        <v>127</v>
      </c>
    </row>
    <row r="113" spans="1:11" x14ac:dyDescent="0.25">
      <c r="A113" s="56" t="s">
        <v>128</v>
      </c>
      <c r="B113" s="53">
        <f>ABS(ABS(B110-B111)-1/2)/B112</f>
        <v>7.5826567167240136E-2</v>
      </c>
      <c r="C113" s="57" t="s">
        <v>129</v>
      </c>
      <c r="E113" s="56" t="s">
        <v>128</v>
      </c>
      <c r="F113" s="53">
        <f>ABS(ABS(F110-F111)-1/2)/F112</f>
        <v>1.2371791482634837</v>
      </c>
      <c r="G113" s="57" t="s">
        <v>129</v>
      </c>
      <c r="I113" s="56" t="s">
        <v>128</v>
      </c>
      <c r="J113" s="53">
        <f>ABS(ABS(J110-J111)-1/2)/J112</f>
        <v>0.74791736084776572</v>
      </c>
      <c r="K113" s="57" t="s">
        <v>129</v>
      </c>
    </row>
    <row r="114" spans="1:11" x14ac:dyDescent="0.25">
      <c r="A114" s="56" t="s">
        <v>130</v>
      </c>
      <c r="B114" s="68">
        <f>B113/SQRT(B104+C104)</f>
        <v>2.1030505843376811E-2</v>
      </c>
      <c r="C114" s="57"/>
      <c r="E114" s="56" t="s">
        <v>130</v>
      </c>
      <c r="F114" s="53">
        <f>F113/SQRT(F104+G104)</f>
        <v>0.34313175815375813</v>
      </c>
      <c r="G114" s="57"/>
      <c r="I114" s="56" t="s">
        <v>130</v>
      </c>
      <c r="J114" s="53">
        <f>J113/SQRT(J104+K104)</f>
        <v>0.20743495341125559</v>
      </c>
      <c r="K114" s="57"/>
    </row>
    <row r="115" spans="1:11" x14ac:dyDescent="0.25">
      <c r="A115" s="56" t="s">
        <v>131</v>
      </c>
      <c r="B115" s="52">
        <f>1-_xlfn.NORM.S.DIST(B113,TRUE)</f>
        <v>0.46977853971231132</v>
      </c>
      <c r="C115" s="58">
        <f>2*B115</f>
        <v>0.93955707942462263</v>
      </c>
      <c r="E115" s="56" t="s">
        <v>131</v>
      </c>
      <c r="F115" s="66">
        <f>1-_xlfn.NORM.S.DIST(F113,TRUE)</f>
        <v>0.10801029047772948</v>
      </c>
      <c r="G115" s="58">
        <f>2*F115</f>
        <v>0.21602058095545895</v>
      </c>
      <c r="I115" s="56" t="s">
        <v>131</v>
      </c>
      <c r="J115" s="52">
        <f>1-_xlfn.NORM.S.DIST(J113,TRUE)</f>
        <v>0.2272550025904575</v>
      </c>
      <c r="K115" s="58">
        <f>2*J115</f>
        <v>0.454510005180915</v>
      </c>
    </row>
    <row r="116" spans="1:11" x14ac:dyDescent="0.25">
      <c r="A116" s="56" t="s">
        <v>132</v>
      </c>
      <c r="B116" s="64">
        <f>[1]!MWDIST(B110,B104,C104,1)</f>
        <v>0.47261072261072262</v>
      </c>
      <c r="C116" s="57">
        <f>2*B116</f>
        <v>0.94522144522144524</v>
      </c>
      <c r="E116" s="56" t="s">
        <v>132</v>
      </c>
      <c r="F116" s="53">
        <f>[1]!MWDIST(F110,F104,G104,1)</f>
        <v>0.14743589743589744</v>
      </c>
      <c r="G116" s="57">
        <f>2*F116</f>
        <v>0.29487179487179488</v>
      </c>
      <c r="I116" s="56" t="s">
        <v>132</v>
      </c>
      <c r="J116" s="64">
        <f>[1]!MWDIST(J110,J104,K104,1)</f>
        <v>0.22261072261072262</v>
      </c>
      <c r="K116" s="57">
        <f>2*J116</f>
        <v>0.44522144522144524</v>
      </c>
    </row>
    <row r="117" spans="1:11" x14ac:dyDescent="0.25">
      <c r="A117" s="61" t="s">
        <v>133</v>
      </c>
      <c r="B117" s="62" t="s">
        <v>134</v>
      </c>
      <c r="C117" s="63" t="s">
        <v>134</v>
      </c>
      <c r="E117" s="61" t="s">
        <v>133</v>
      </c>
      <c r="F117" s="62" t="s">
        <v>134</v>
      </c>
      <c r="G117" s="63" t="s">
        <v>134</v>
      </c>
      <c r="I117" s="61" t="s">
        <v>133</v>
      </c>
      <c r="J117" s="62" t="s">
        <v>134</v>
      </c>
      <c r="K117" s="63" t="s">
        <v>134</v>
      </c>
    </row>
    <row r="121" spans="1:11" x14ac:dyDescent="0.25">
      <c r="A121" s="86" t="s">
        <v>96</v>
      </c>
      <c r="B121" s="87"/>
    </row>
    <row r="123" spans="1:11" x14ac:dyDescent="0.25">
      <c r="A123" s="65" t="s">
        <v>90</v>
      </c>
      <c r="B123" s="54"/>
      <c r="C123" s="55"/>
      <c r="E123" s="65" t="s">
        <v>91</v>
      </c>
      <c r="F123" s="54"/>
      <c r="G123" s="55"/>
      <c r="I123" s="65" t="s">
        <v>67</v>
      </c>
      <c r="J123" s="54"/>
      <c r="K123" s="55"/>
    </row>
    <row r="124" spans="1:11" x14ac:dyDescent="0.25">
      <c r="A124" s="56"/>
      <c r="B124" s="14" t="s">
        <v>68</v>
      </c>
      <c r="C124" s="57" t="s">
        <v>61</v>
      </c>
      <c r="E124" s="56"/>
      <c r="F124" s="14" t="s">
        <v>68</v>
      </c>
      <c r="G124" s="57" t="s">
        <v>61</v>
      </c>
      <c r="I124" s="56"/>
      <c r="J124" s="14" t="s">
        <v>136</v>
      </c>
      <c r="K124" s="57" t="s">
        <v>61</v>
      </c>
    </row>
    <row r="125" spans="1:11" x14ac:dyDescent="0.25">
      <c r="A125" s="56" t="s">
        <v>117</v>
      </c>
      <c r="B125" s="49">
        <f>COUNT(D6:D11)</f>
        <v>6</v>
      </c>
      <c r="C125" s="58">
        <f>COUNT(D15:D21)</f>
        <v>7</v>
      </c>
      <c r="E125" s="56" t="s">
        <v>117</v>
      </c>
      <c r="F125" s="49">
        <f>COUNT(D31:D36)</f>
        <v>6</v>
      </c>
      <c r="G125" s="58">
        <f>COUNT(D40:D46)</f>
        <v>7</v>
      </c>
      <c r="I125" s="56" t="s">
        <v>117</v>
      </c>
      <c r="J125" s="49">
        <f>COUNT(D55:D60)</f>
        <v>6</v>
      </c>
      <c r="K125" s="58">
        <f>COUNT(D64:D70)</f>
        <v>7</v>
      </c>
    </row>
    <row r="126" spans="1:11" x14ac:dyDescent="0.25">
      <c r="A126" s="56" t="s">
        <v>120</v>
      </c>
      <c r="B126" s="50">
        <f>MEDIAN(D6:D11)</f>
        <v>4</v>
      </c>
      <c r="C126" s="57">
        <f>MEDIAN(D15:D21)</f>
        <v>5</v>
      </c>
      <c r="E126" s="56" t="s">
        <v>120</v>
      </c>
      <c r="F126" s="50">
        <f>MEDIAN(D31:D36)</f>
        <v>4</v>
      </c>
      <c r="G126" s="57">
        <f>MEDIAN(D40:D46)</f>
        <v>4</v>
      </c>
      <c r="I126" s="56" t="s">
        <v>120</v>
      </c>
      <c r="J126" s="50">
        <f>MEDIAN(D55:D60)</f>
        <v>4</v>
      </c>
      <c r="K126" s="57">
        <f>MEDIAN(D64:D70)</f>
        <v>4</v>
      </c>
    </row>
    <row r="127" spans="1:11" x14ac:dyDescent="0.25">
      <c r="A127" s="56" t="s">
        <v>121</v>
      </c>
      <c r="B127" s="50">
        <f>[1]!RANK_SUM(D6:D11,D15:D21,1)</f>
        <v>32</v>
      </c>
      <c r="C127" s="57">
        <f>[1]!RANK_SUM(D15:D21,D6:D11,1)</f>
        <v>59</v>
      </c>
      <c r="E127" s="56" t="s">
        <v>121</v>
      </c>
      <c r="F127" s="50">
        <f>[1]!RANK_SUM(D31:D36,D40:D46,1)</f>
        <v>39.5</v>
      </c>
      <c r="G127" s="57">
        <f>[1]!RANK_SUM(D40:D46,D31:D36,1)</f>
        <v>51.5</v>
      </c>
      <c r="I127" s="56" t="s">
        <v>121</v>
      </c>
      <c r="J127" s="50">
        <f>[1]!RANK_SUM(D55:D60,D64:D70,1)</f>
        <v>45.5</v>
      </c>
      <c r="K127" s="57">
        <f>[1]!RANK_SUM(D64:D70,D55:D60,1)</f>
        <v>45.5</v>
      </c>
    </row>
    <row r="128" spans="1:11" x14ac:dyDescent="0.25">
      <c r="A128" s="56" t="s">
        <v>122</v>
      </c>
      <c r="B128" s="51">
        <f>B125*C125+B125*(B125+1)/2-B127</f>
        <v>31</v>
      </c>
      <c r="C128" s="59">
        <f>B125*C125+C125*(C125+1)/2-C127</f>
        <v>11</v>
      </c>
      <c r="E128" s="56" t="s">
        <v>122</v>
      </c>
      <c r="F128" s="51">
        <f>F125*G125+F125*(F125+1)/2-F127</f>
        <v>23.5</v>
      </c>
      <c r="G128" s="59">
        <f>F125*G125+G125*(G125+1)/2-G127</f>
        <v>18.5</v>
      </c>
      <c r="I128" s="56" t="s">
        <v>122</v>
      </c>
      <c r="J128" s="51">
        <f>J125*K125+J125*(J125+1)/2-J127</f>
        <v>17.5</v>
      </c>
      <c r="K128" s="59">
        <f>J125*K125+K125*(K125+1)/2-K127</f>
        <v>24.5</v>
      </c>
    </row>
    <row r="129" spans="1:11" x14ac:dyDescent="0.25">
      <c r="A129" s="56"/>
      <c r="B129" s="14"/>
      <c r="C129" s="57"/>
      <c r="E129" s="56"/>
      <c r="F129" s="14"/>
      <c r="G129" s="57"/>
      <c r="I129" s="56"/>
      <c r="J129" s="14"/>
      <c r="K129" s="57"/>
    </row>
    <row r="130" spans="1:11" x14ac:dyDescent="0.25">
      <c r="A130" s="56"/>
      <c r="B130" s="18" t="s">
        <v>123</v>
      </c>
      <c r="C130" s="60" t="s">
        <v>124</v>
      </c>
      <c r="E130" s="56"/>
      <c r="F130" s="18" t="s">
        <v>123</v>
      </c>
      <c r="G130" s="60" t="s">
        <v>124</v>
      </c>
      <c r="I130" s="56"/>
      <c r="J130" s="18" t="s">
        <v>123</v>
      </c>
      <c r="K130" s="60" t="s">
        <v>124</v>
      </c>
    </row>
    <row r="131" spans="1:11" x14ac:dyDescent="0.25">
      <c r="A131" s="56" t="s">
        <v>122</v>
      </c>
      <c r="B131" s="52">
        <f>MIN(B128,C128)</f>
        <v>11</v>
      </c>
      <c r="C131" s="57"/>
      <c r="E131" s="56" t="s">
        <v>122</v>
      </c>
      <c r="F131" s="52">
        <f>MIN(F128,G128)</f>
        <v>18.5</v>
      </c>
      <c r="G131" s="57"/>
      <c r="I131" s="56" t="s">
        <v>122</v>
      </c>
      <c r="J131" s="52">
        <f>MIN(J128,K128)</f>
        <v>17.5</v>
      </c>
      <c r="K131" s="57"/>
    </row>
    <row r="132" spans="1:11" x14ac:dyDescent="0.25">
      <c r="A132" s="56" t="s">
        <v>125</v>
      </c>
      <c r="B132" s="53">
        <f>B125*C125/2</f>
        <v>21</v>
      </c>
      <c r="C132" s="57"/>
      <c r="E132" s="56" t="s">
        <v>125</v>
      </c>
      <c r="F132" s="53">
        <f>F125*G125/2</f>
        <v>21</v>
      </c>
      <c r="G132" s="57"/>
      <c r="I132" s="56" t="s">
        <v>125</v>
      </c>
      <c r="J132" s="53">
        <f>J125*K125/2</f>
        <v>21</v>
      </c>
      <c r="K132" s="57"/>
    </row>
    <row r="133" spans="1:11" x14ac:dyDescent="0.25">
      <c r="A133" s="56" t="s">
        <v>126</v>
      </c>
      <c r="B133" s="53">
        <f>SQRT(B132*(B125+C125+1)/6*(1-[1]!TiesCorrection(D6:D11,D15:D21,2)/((B125+C125)^3-B125-C125)))</f>
        <v>6.6041944713480847</v>
      </c>
      <c r="C133" s="57" t="s">
        <v>127</v>
      </c>
      <c r="E133" s="56" t="s">
        <v>126</v>
      </c>
      <c r="F133" s="53">
        <f>SQRT(F132*(F125+G125+1)/6*(1-[1]!TiesCorrection(D31:D36,D40:D46,2)/((F125+G125)^3-F125-G125)))</f>
        <v>6.4495080313271842</v>
      </c>
      <c r="G133" s="57" t="s">
        <v>127</v>
      </c>
      <c r="I133" s="56" t="s">
        <v>126</v>
      </c>
      <c r="J133" s="53">
        <f>SQRT(J132*(J125+K125+1)/6*(1-[1]!TiesCorrection(D55:D60,D64:D70,2)/((J125+K125)^3-J125-K125)))</f>
        <v>6.128433103795154</v>
      </c>
      <c r="K133" s="57" t="s">
        <v>127</v>
      </c>
    </row>
    <row r="134" spans="1:11" x14ac:dyDescent="0.25">
      <c r="A134" s="56" t="s">
        <v>128</v>
      </c>
      <c r="B134" s="53">
        <f>ABS(ABS(B131-B132)-1/2)/B133</f>
        <v>1.4384797481684102</v>
      </c>
      <c r="C134" s="57" t="s">
        <v>129</v>
      </c>
      <c r="E134" s="56" t="s">
        <v>128</v>
      </c>
      <c r="F134" s="53">
        <f>ABS(ABS(F131-F132)-1/2)/F133</f>
        <v>0.31010117210264776</v>
      </c>
      <c r="G134" s="57" t="s">
        <v>129</v>
      </c>
      <c r="I134" s="56" t="s">
        <v>128</v>
      </c>
      <c r="J134" s="53">
        <f>ABS(ABS(J131-J132)-1/2)/J133</f>
        <v>0.48952153824477423</v>
      </c>
      <c r="K134" s="57" t="s">
        <v>129</v>
      </c>
    </row>
    <row r="135" spans="1:11" x14ac:dyDescent="0.25">
      <c r="A135" s="56" t="s">
        <v>130</v>
      </c>
      <c r="B135" s="53">
        <f>B134/SQRT(B125+C125)</f>
        <v>0.39896249928751765</v>
      </c>
      <c r="C135" s="57"/>
      <c r="E135" s="56" t="s">
        <v>130</v>
      </c>
      <c r="F135" s="53">
        <f>F134/SQRT(F125+G125)</f>
        <v>8.6006590507506128E-2</v>
      </c>
      <c r="G135" s="57"/>
      <c r="I135" s="56" t="s">
        <v>130</v>
      </c>
      <c r="J135" s="53">
        <f>J134/SQRT(J125+K125)</f>
        <v>0.13576884666042613</v>
      </c>
      <c r="K135" s="57"/>
    </row>
    <row r="136" spans="1:11" x14ac:dyDescent="0.25">
      <c r="A136" s="56" t="s">
        <v>131</v>
      </c>
      <c r="B136" s="52">
        <f>1-_xlfn.NORM.S.DIST(B134,TRUE)</f>
        <v>7.5148989789384446E-2</v>
      </c>
      <c r="C136" s="58">
        <f>2*B136</f>
        <v>0.15029797957876889</v>
      </c>
      <c r="E136" s="56" t="s">
        <v>131</v>
      </c>
      <c r="F136" s="52">
        <f>1-_xlfn.NORM.S.DIST(F134,TRUE)</f>
        <v>0.37824201048149519</v>
      </c>
      <c r="G136" s="58">
        <f>2*F136</f>
        <v>0.75648402096299039</v>
      </c>
      <c r="I136" s="56" t="s">
        <v>131</v>
      </c>
      <c r="J136" s="52">
        <f>1-_xlfn.NORM.S.DIST(J134,TRUE)</f>
        <v>0.31223625494448848</v>
      </c>
      <c r="K136" s="58">
        <f>2*J136</f>
        <v>0.62447250988897696</v>
      </c>
    </row>
    <row r="137" spans="1:11" x14ac:dyDescent="0.25">
      <c r="A137" s="56" t="s">
        <v>132</v>
      </c>
      <c r="B137" s="64">
        <f>[1]!MWDIST(B131,B125,C125,1)</f>
        <v>9.0326340326340321E-2</v>
      </c>
      <c r="C137" s="57">
        <f>2*B137</f>
        <v>0.18065268065268064</v>
      </c>
      <c r="E137" s="56" t="s">
        <v>132</v>
      </c>
      <c r="F137" s="64">
        <f>[1]!MWDIST(F131,F125,G125,1)</f>
        <v>0.36538461538461536</v>
      </c>
      <c r="G137" s="57">
        <f>2*F137</f>
        <v>0.73076923076923073</v>
      </c>
      <c r="I137" s="56" t="s">
        <v>132</v>
      </c>
      <c r="J137" s="64">
        <f>[1]!MWDIST(J131,J125,K125,1)</f>
        <v>0.3141025641025641</v>
      </c>
      <c r="K137" s="57">
        <f>2*J137</f>
        <v>0.62820512820512819</v>
      </c>
    </row>
    <row r="138" spans="1:11" x14ac:dyDescent="0.25">
      <c r="A138" s="61" t="s">
        <v>133</v>
      </c>
      <c r="B138" s="62" t="s">
        <v>134</v>
      </c>
      <c r="C138" s="63" t="s">
        <v>134</v>
      </c>
      <c r="E138" s="61" t="s">
        <v>133</v>
      </c>
      <c r="F138" s="62" t="s">
        <v>134</v>
      </c>
      <c r="G138" s="63" t="s">
        <v>134</v>
      </c>
      <c r="I138" s="61" t="s">
        <v>133</v>
      </c>
      <c r="J138" s="62" t="s">
        <v>134</v>
      </c>
      <c r="K138" s="63" t="s">
        <v>134</v>
      </c>
    </row>
    <row r="141" spans="1:11" x14ac:dyDescent="0.25">
      <c r="A141" s="86" t="s">
        <v>97</v>
      </c>
      <c r="B141" s="87"/>
    </row>
    <row r="143" spans="1:11" x14ac:dyDescent="0.25">
      <c r="A143" s="65" t="s">
        <v>90</v>
      </c>
      <c r="B143" s="54"/>
      <c r="C143" s="55"/>
      <c r="E143" s="65" t="s">
        <v>91</v>
      </c>
      <c r="F143" s="54"/>
      <c r="G143" s="55"/>
      <c r="I143" s="65" t="s">
        <v>67</v>
      </c>
      <c r="J143" s="54"/>
      <c r="K143" s="55"/>
    </row>
    <row r="144" spans="1:11" x14ac:dyDescent="0.25">
      <c r="A144" s="56"/>
      <c r="B144" s="14" t="s">
        <v>68</v>
      </c>
      <c r="C144" s="57" t="s">
        <v>61</v>
      </c>
      <c r="E144" s="56"/>
      <c r="F144" s="14" t="s">
        <v>68</v>
      </c>
      <c r="G144" s="57" t="s">
        <v>61</v>
      </c>
      <c r="I144" s="56"/>
      <c r="J144" s="14" t="s">
        <v>68</v>
      </c>
      <c r="K144" s="57" t="s">
        <v>61</v>
      </c>
    </row>
    <row r="145" spans="1:11" x14ac:dyDescent="0.25">
      <c r="A145" s="56" t="s">
        <v>117</v>
      </c>
      <c r="B145" s="49">
        <f>COUNT(E6:E11)</f>
        <v>6</v>
      </c>
      <c r="C145" s="58">
        <f>COUNT(E15:E21)</f>
        <v>7</v>
      </c>
      <c r="E145" s="56" t="s">
        <v>117</v>
      </c>
      <c r="F145" s="49">
        <f>COUNT(E31:E36)</f>
        <v>6</v>
      </c>
      <c r="G145" s="58">
        <f>COUNT(E40:E46)</f>
        <v>7</v>
      </c>
      <c r="I145" s="56" t="s">
        <v>117</v>
      </c>
      <c r="J145" s="49">
        <f>COUNT(E55:E60)</f>
        <v>6</v>
      </c>
      <c r="K145" s="58">
        <f>COUNT(E64:E70)</f>
        <v>7</v>
      </c>
    </row>
    <row r="146" spans="1:11" x14ac:dyDescent="0.25">
      <c r="A146" s="56" t="s">
        <v>120</v>
      </c>
      <c r="B146" s="50">
        <f>MEDIAN(E6:E11)</f>
        <v>3</v>
      </c>
      <c r="C146" s="57">
        <f>MEDIAN(E15:E21)</f>
        <v>4</v>
      </c>
      <c r="E146" s="56" t="s">
        <v>120</v>
      </c>
      <c r="F146" s="50">
        <f>MEDIAN(E31:E36)</f>
        <v>1.5</v>
      </c>
      <c r="G146" s="57">
        <f>MEDIAN(E40:E46)</f>
        <v>2</v>
      </c>
      <c r="I146" s="56" t="s">
        <v>120</v>
      </c>
      <c r="J146" s="50">
        <f>MEDIAN(E55:E60)</f>
        <v>1</v>
      </c>
      <c r="K146" s="57">
        <f>MEDIAN(E64:E70)</f>
        <v>2</v>
      </c>
    </row>
    <row r="147" spans="1:11" x14ac:dyDescent="0.25">
      <c r="A147" s="56" t="s">
        <v>121</v>
      </c>
      <c r="B147" s="50">
        <f>[1]!RANK_SUM(E6:E11,E15:E21,1)</f>
        <v>31</v>
      </c>
      <c r="C147" s="57">
        <f>[1]!RANK_SUM(E15:E21,E6:E11,1)</f>
        <v>60</v>
      </c>
      <c r="E147" s="56" t="s">
        <v>121</v>
      </c>
      <c r="F147" s="50">
        <f>[1]!RANK_SUM(E31:E36,E40:E46,1)</f>
        <v>32.5</v>
      </c>
      <c r="G147" s="57">
        <f>[1]!RANK_SUM(E40:E46,E31:E36,1)</f>
        <v>58.5</v>
      </c>
      <c r="I147" s="56" t="s">
        <v>121</v>
      </c>
      <c r="J147" s="50">
        <f>[1]!RANK_SUM(E55:E60,E64:E70,1)</f>
        <v>33</v>
      </c>
      <c r="K147" s="57">
        <f>[1]!RANK_SUM(E64:E70,E55:E60,1)</f>
        <v>58</v>
      </c>
    </row>
    <row r="148" spans="1:11" x14ac:dyDescent="0.25">
      <c r="A148" s="56" t="s">
        <v>122</v>
      </c>
      <c r="B148" s="51">
        <f>B145*C145+B145*(B145+1)/2-B147</f>
        <v>32</v>
      </c>
      <c r="C148" s="59">
        <f>B145*C145+C145*(C145+1)/2-C147</f>
        <v>10</v>
      </c>
      <c r="E148" s="56" t="s">
        <v>122</v>
      </c>
      <c r="F148" s="51">
        <f>F145*G145+F145*(F145+1)/2-F147</f>
        <v>30.5</v>
      </c>
      <c r="G148" s="59">
        <f>F145*G145+G145*(G145+1)/2-G147</f>
        <v>11.5</v>
      </c>
      <c r="I148" s="56" t="s">
        <v>122</v>
      </c>
      <c r="J148" s="51">
        <f>J145*K145+J145*(J145+1)/2-J147</f>
        <v>30</v>
      </c>
      <c r="K148" s="59">
        <f>J145*K145+K145*(K145+1)/2-K147</f>
        <v>12</v>
      </c>
    </row>
    <row r="149" spans="1:11" x14ac:dyDescent="0.25">
      <c r="A149" s="56"/>
      <c r="B149" s="14"/>
      <c r="C149" s="57"/>
      <c r="E149" s="56"/>
      <c r="F149" s="14"/>
      <c r="G149" s="57"/>
      <c r="I149" s="56"/>
      <c r="J149" s="14"/>
      <c r="K149" s="57"/>
    </row>
    <row r="150" spans="1:11" x14ac:dyDescent="0.25">
      <c r="A150" s="56"/>
      <c r="B150" s="18" t="s">
        <v>123</v>
      </c>
      <c r="C150" s="60" t="s">
        <v>124</v>
      </c>
      <c r="E150" s="56"/>
      <c r="F150" s="18" t="s">
        <v>123</v>
      </c>
      <c r="G150" s="60" t="s">
        <v>124</v>
      </c>
      <c r="I150" s="56"/>
      <c r="J150" s="18" t="s">
        <v>123</v>
      </c>
      <c r="K150" s="60" t="s">
        <v>124</v>
      </c>
    </row>
    <row r="151" spans="1:11" x14ac:dyDescent="0.25">
      <c r="A151" s="56" t="s">
        <v>122</v>
      </c>
      <c r="B151" s="52">
        <f>MIN(B148,C148)</f>
        <v>10</v>
      </c>
      <c r="C151" s="57"/>
      <c r="E151" s="56" t="s">
        <v>122</v>
      </c>
      <c r="F151" s="52">
        <f>MIN(F148,G148)</f>
        <v>11.5</v>
      </c>
      <c r="G151" s="57"/>
      <c r="I151" s="56" t="s">
        <v>122</v>
      </c>
      <c r="J151" s="52">
        <f>MIN(J148,K148)</f>
        <v>12</v>
      </c>
      <c r="K151" s="57"/>
    </row>
    <row r="152" spans="1:11" x14ac:dyDescent="0.25">
      <c r="A152" s="56" t="s">
        <v>125</v>
      </c>
      <c r="B152" s="53">
        <f>B145*C145/2</f>
        <v>21</v>
      </c>
      <c r="C152" s="57"/>
      <c r="E152" s="56" t="s">
        <v>125</v>
      </c>
      <c r="F152" s="53">
        <f>F145*G145/2</f>
        <v>21</v>
      </c>
      <c r="G152" s="57"/>
      <c r="I152" s="56" t="s">
        <v>125</v>
      </c>
      <c r="J152" s="53">
        <f>J145*K145/2</f>
        <v>21</v>
      </c>
      <c r="K152" s="57"/>
    </row>
    <row r="153" spans="1:11" x14ac:dyDescent="0.25">
      <c r="A153" s="56" t="s">
        <v>126</v>
      </c>
      <c r="B153" s="53">
        <f>SQRT(B152*(B145+C145+1)/6*(1-[1]!TiesCorrection(E6:E11,E15:E21,2)/((B145+C145)^3-B145-C145)))</f>
        <v>6.8444250193974545</v>
      </c>
      <c r="C153" s="57" t="s">
        <v>127</v>
      </c>
      <c r="E153" s="56" t="s">
        <v>126</v>
      </c>
      <c r="F153" s="53">
        <f>SQRT(F152*(F145+G145+1)/6*(1-[1]!TiesCorrection(E31:E36,E40:E46,2)/((F145+G145)^3-F145-G145)))</f>
        <v>6.6952911121864656</v>
      </c>
      <c r="G153" s="57" t="s">
        <v>127</v>
      </c>
      <c r="I153" s="56" t="s">
        <v>126</v>
      </c>
      <c r="J153" s="53">
        <f>SQRT(J152*(J145+K145+1)/6*(1-[1]!TiesCorrection(E55:E60,E64:E70,2)/((J145+K145)^3-J145-K145)))</f>
        <v>6.386584497089312</v>
      </c>
      <c r="K153" s="57" t="s">
        <v>127</v>
      </c>
    </row>
    <row r="154" spans="1:11" x14ac:dyDescent="0.25">
      <c r="A154" s="56" t="s">
        <v>128</v>
      </c>
      <c r="B154" s="53">
        <f>ABS(ABS(B151-B152)-1/2)/B153</f>
        <v>1.534095262968395</v>
      </c>
      <c r="C154" s="57" t="s">
        <v>129</v>
      </c>
      <c r="E154" s="56" t="s">
        <v>128</v>
      </c>
      <c r="F154" s="53">
        <f>ABS(ABS(F151-F152)-1/2)/F153</f>
        <v>1.3442283314042325</v>
      </c>
      <c r="G154" s="57" t="s">
        <v>129</v>
      </c>
      <c r="I154" s="56" t="s">
        <v>128</v>
      </c>
      <c r="J154" s="53">
        <f>ABS(ABS(J151-J152)-1/2)/J153</f>
        <v>1.330914826833322</v>
      </c>
      <c r="K154" s="57" t="s">
        <v>129</v>
      </c>
    </row>
    <row r="155" spans="1:11" x14ac:dyDescent="0.25">
      <c r="A155" s="56" t="s">
        <v>130</v>
      </c>
      <c r="B155" s="53">
        <f>B154/SQRT(B145+C145)</f>
        <v>0.42548147169838163</v>
      </c>
      <c r="C155" s="57"/>
      <c r="E155" s="56" t="s">
        <v>130</v>
      </c>
      <c r="F155" s="53">
        <f>F154/SQRT(F145+G145)</f>
        <v>0.37282185960072006</v>
      </c>
      <c r="G155" s="57"/>
      <c r="I155" s="56" t="s">
        <v>130</v>
      </c>
      <c r="J155" s="53">
        <f>J154/SQRT(J145+K145)</f>
        <v>0.36912935780175526</v>
      </c>
      <c r="K155" s="57"/>
    </row>
    <row r="156" spans="1:11" x14ac:dyDescent="0.25">
      <c r="A156" s="56" t="s">
        <v>131</v>
      </c>
      <c r="B156" s="52">
        <f>1-_xlfn.NORM.S.DIST(B154,TRUE)</f>
        <v>6.2503109264668955E-2</v>
      </c>
      <c r="C156" s="58">
        <f>2*B156</f>
        <v>0.12500621852933791</v>
      </c>
      <c r="E156" s="56" t="s">
        <v>131</v>
      </c>
      <c r="F156" s="52">
        <f>1-_xlfn.NORM.S.DIST(F154,TRUE)</f>
        <v>8.9437281398923263E-2</v>
      </c>
      <c r="G156" s="58">
        <f>2*F156</f>
        <v>0.17887456279784653</v>
      </c>
      <c r="I156" s="56" t="s">
        <v>131</v>
      </c>
      <c r="J156" s="52">
        <f>1-_xlfn.NORM.S.DIST(J154,TRUE)</f>
        <v>9.1608519006857736E-2</v>
      </c>
      <c r="K156" s="58">
        <f>2*J156</f>
        <v>0.18321703801371547</v>
      </c>
    </row>
    <row r="157" spans="1:11" x14ac:dyDescent="0.25">
      <c r="A157" s="56" t="s">
        <v>132</v>
      </c>
      <c r="B157" s="64">
        <f>[1]!MWDIST(B151,B145,C145,1)</f>
        <v>6.8764568764568768E-2</v>
      </c>
      <c r="C157" s="57">
        <f>2*B157</f>
        <v>0.13752913752913754</v>
      </c>
      <c r="E157" s="56" t="s">
        <v>132</v>
      </c>
      <c r="F157" s="64">
        <f>[1]!MWDIST(F151,F145,G145,1)</f>
        <v>9.0326340326340321E-2</v>
      </c>
      <c r="G157" s="57">
        <f>2*F157</f>
        <v>0.18065268065268064</v>
      </c>
      <c r="I157" s="56" t="s">
        <v>132</v>
      </c>
      <c r="J157" s="64">
        <f>[1]!MWDIST(J151,J145,K145,1)</f>
        <v>0.11713286713286714</v>
      </c>
      <c r="K157" s="57">
        <f>2*J157</f>
        <v>0.23426573426573427</v>
      </c>
    </row>
    <row r="158" spans="1:11" x14ac:dyDescent="0.25">
      <c r="A158" s="61" t="s">
        <v>133</v>
      </c>
      <c r="B158" s="62" t="s">
        <v>134</v>
      </c>
      <c r="C158" s="63" t="s">
        <v>134</v>
      </c>
      <c r="E158" s="61" t="s">
        <v>133</v>
      </c>
      <c r="F158" s="62" t="s">
        <v>134</v>
      </c>
      <c r="G158" s="63" t="s">
        <v>134</v>
      </c>
      <c r="I158" s="61" t="s">
        <v>133</v>
      </c>
      <c r="J158" s="62" t="s">
        <v>134</v>
      </c>
      <c r="K158" s="63" t="s">
        <v>134</v>
      </c>
    </row>
    <row r="162" spans="1:11" x14ac:dyDescent="0.25">
      <c r="A162" s="86" t="s">
        <v>98</v>
      </c>
      <c r="B162" s="87"/>
    </row>
    <row r="164" spans="1:11" x14ac:dyDescent="0.25">
      <c r="A164" s="65" t="s">
        <v>90</v>
      </c>
      <c r="B164" s="54"/>
      <c r="C164" s="55"/>
      <c r="E164" s="65" t="s">
        <v>91</v>
      </c>
      <c r="F164" s="54"/>
      <c r="G164" s="55"/>
      <c r="I164" s="65" t="s">
        <v>67</v>
      </c>
      <c r="J164" s="54"/>
      <c r="K164" s="55"/>
    </row>
    <row r="165" spans="1:11" x14ac:dyDescent="0.25">
      <c r="A165" s="56"/>
      <c r="B165" s="14" t="s">
        <v>68</v>
      </c>
      <c r="C165" s="57" t="s">
        <v>61</v>
      </c>
      <c r="E165" s="56"/>
      <c r="F165" s="14" t="s">
        <v>68</v>
      </c>
      <c r="G165" s="57" t="s">
        <v>61</v>
      </c>
      <c r="I165" s="56"/>
      <c r="J165" s="14" t="s">
        <v>68</v>
      </c>
      <c r="K165" s="57" t="s">
        <v>61</v>
      </c>
    </row>
    <row r="166" spans="1:11" x14ac:dyDescent="0.25">
      <c r="A166" s="56" t="s">
        <v>117</v>
      </c>
      <c r="B166" s="49">
        <f>COUNT(F6:F11)</f>
        <v>6</v>
      </c>
      <c r="C166" s="58">
        <f>COUNT(F15:F21)</f>
        <v>7</v>
      </c>
      <c r="E166" s="56" t="s">
        <v>117</v>
      </c>
      <c r="F166" s="49">
        <f>COUNT(F31:F36)</f>
        <v>6</v>
      </c>
      <c r="G166" s="58">
        <f>COUNT(F40:F46)</f>
        <v>7</v>
      </c>
      <c r="I166" s="56" t="s">
        <v>117</v>
      </c>
      <c r="J166" s="49">
        <f>COUNT(F55:F60)</f>
        <v>6</v>
      </c>
      <c r="K166" s="58">
        <f>COUNT(F64:F70)</f>
        <v>7</v>
      </c>
    </row>
    <row r="167" spans="1:11" x14ac:dyDescent="0.25">
      <c r="A167" s="56" t="s">
        <v>120</v>
      </c>
      <c r="B167" s="50">
        <f>MEDIAN(F6:F11)</f>
        <v>4</v>
      </c>
      <c r="C167" s="57">
        <f>MEDIAN(F15:F21)</f>
        <v>4</v>
      </c>
      <c r="E167" s="56" t="s">
        <v>120</v>
      </c>
      <c r="F167" s="50">
        <f>MEDIAN(F31:F36)</f>
        <v>4</v>
      </c>
      <c r="G167" s="57">
        <f>MEDIAN(F40:F46)</f>
        <v>5</v>
      </c>
      <c r="I167" s="56" t="s">
        <v>120</v>
      </c>
      <c r="J167" s="50">
        <f>MEDIAN(F55:F60)</f>
        <v>3.5</v>
      </c>
      <c r="K167" s="57">
        <f>MEDIAN(F64:F70)</f>
        <v>4</v>
      </c>
    </row>
    <row r="168" spans="1:11" x14ac:dyDescent="0.25">
      <c r="A168" s="56" t="s">
        <v>121</v>
      </c>
      <c r="B168" s="50">
        <f>[1]!RANK_SUM(F6:F11,F15:F21,1)</f>
        <v>42</v>
      </c>
      <c r="C168" s="57">
        <f>[1]!RANK_SUM(F15:F21,F6:F11,1)</f>
        <v>49</v>
      </c>
      <c r="E168" s="56" t="s">
        <v>121</v>
      </c>
      <c r="F168" s="50">
        <f>[1]!RANK_SUM(F31:F36,F40:F46,1)</f>
        <v>41</v>
      </c>
      <c r="G168" s="57">
        <f>[1]!RANK_SUM(F40:F46,F31:F36,1)</f>
        <v>50</v>
      </c>
      <c r="I168" s="56" t="s">
        <v>121</v>
      </c>
      <c r="J168" s="50">
        <f>[1]!RANK_SUM(F55:F60,F64:F70,1)</f>
        <v>35</v>
      </c>
      <c r="K168" s="57">
        <f>[1]!RANK_SUM(F64:F70,F55:F60,1)</f>
        <v>56</v>
      </c>
    </row>
    <row r="169" spans="1:11" x14ac:dyDescent="0.25">
      <c r="A169" s="56" t="s">
        <v>122</v>
      </c>
      <c r="B169" s="51">
        <f>B166*C166+B166*(B166+1)/2-B168</f>
        <v>21</v>
      </c>
      <c r="C169" s="59">
        <f>B166*C166+C166*(C166+1)/2-C168</f>
        <v>21</v>
      </c>
      <c r="E169" s="56" t="s">
        <v>122</v>
      </c>
      <c r="F169" s="51">
        <f>F166*G166+F166*(F166+1)/2-F168</f>
        <v>22</v>
      </c>
      <c r="G169" s="59">
        <f>F166*G166+G166*(G166+1)/2-G168</f>
        <v>20</v>
      </c>
      <c r="I169" s="56" t="s">
        <v>122</v>
      </c>
      <c r="J169" s="51">
        <f>J166*K166+J166*(J166+1)/2-J168</f>
        <v>28</v>
      </c>
      <c r="K169" s="59">
        <f>J166*K166+K166*(K166+1)/2-K168</f>
        <v>14</v>
      </c>
    </row>
    <row r="170" spans="1:11" x14ac:dyDescent="0.25">
      <c r="A170" s="56"/>
      <c r="B170" s="14"/>
      <c r="C170" s="57"/>
      <c r="E170" s="56"/>
      <c r="F170" s="14"/>
      <c r="G170" s="57"/>
      <c r="I170" s="56"/>
      <c r="J170" s="14"/>
      <c r="K170" s="57"/>
    </row>
    <row r="171" spans="1:11" x14ac:dyDescent="0.25">
      <c r="A171" s="56"/>
      <c r="B171" s="18" t="s">
        <v>123</v>
      </c>
      <c r="C171" s="60" t="s">
        <v>124</v>
      </c>
      <c r="E171" s="56"/>
      <c r="F171" s="18" t="s">
        <v>123</v>
      </c>
      <c r="G171" s="60" t="s">
        <v>124</v>
      </c>
      <c r="I171" s="56"/>
      <c r="J171" s="18" t="s">
        <v>123</v>
      </c>
      <c r="K171" s="60" t="s">
        <v>124</v>
      </c>
    </row>
    <row r="172" spans="1:11" x14ac:dyDescent="0.25">
      <c r="A172" s="56" t="s">
        <v>122</v>
      </c>
      <c r="B172" s="52">
        <f>MIN(B169,C169)</f>
        <v>21</v>
      </c>
      <c r="C172" s="57"/>
      <c r="E172" s="56" t="s">
        <v>122</v>
      </c>
      <c r="F172" s="52">
        <f>MIN(F169,G169)</f>
        <v>20</v>
      </c>
      <c r="G172" s="57"/>
      <c r="I172" s="56" t="s">
        <v>122</v>
      </c>
      <c r="J172" s="52">
        <f>MIN(J169,K169)</f>
        <v>14</v>
      </c>
      <c r="K172" s="57"/>
    </row>
    <row r="173" spans="1:11" x14ac:dyDescent="0.25">
      <c r="A173" s="56" t="s">
        <v>125</v>
      </c>
      <c r="B173" s="53">
        <f>B166*C166/2</f>
        <v>21</v>
      </c>
      <c r="C173" s="57"/>
      <c r="E173" s="56" t="s">
        <v>125</v>
      </c>
      <c r="F173" s="53">
        <f>F166*G166/2</f>
        <v>21</v>
      </c>
      <c r="G173" s="57"/>
      <c r="I173" s="56" t="s">
        <v>125</v>
      </c>
      <c r="J173" s="53">
        <f>J166*K166/2</f>
        <v>21</v>
      </c>
      <c r="K173" s="57"/>
    </row>
    <row r="174" spans="1:11" x14ac:dyDescent="0.25">
      <c r="A174" s="56" t="s">
        <v>126</v>
      </c>
      <c r="B174" s="53">
        <f>SQRT(B173*(B166+C166+1)/6*(1-[1]!TiesCorrection(F6:F11,F15:F21,2)/((B166+C166)^3-B166-C166)))</f>
        <v>6.6852305638854146</v>
      </c>
      <c r="C174" s="57" t="s">
        <v>127</v>
      </c>
      <c r="E174" s="56" t="s">
        <v>126</v>
      </c>
      <c r="F174" s="53">
        <f>SQRT(F173*(F166+G166+1)/6*(1-[1]!TiesCorrection(F31:F36,F40:F46,2)/((F166+G166)^3-F166-G166)))</f>
        <v>6.4495080313271842</v>
      </c>
      <c r="G174" s="57" t="s">
        <v>127</v>
      </c>
      <c r="I174" s="56" t="s">
        <v>126</v>
      </c>
      <c r="J174" s="53">
        <f>SQRT(J173*(J166+K166+1)/6*(1-[1]!TiesCorrection(F55:F60,F64:F70,2)/((J166+K166)^3-J166-K166)))</f>
        <v>6.5735483919674964</v>
      </c>
      <c r="K174" s="57" t="s">
        <v>127</v>
      </c>
    </row>
    <row r="175" spans="1:11" x14ac:dyDescent="0.25">
      <c r="A175" s="56" t="s">
        <v>128</v>
      </c>
      <c r="B175" s="53">
        <f>ABS(ABS(B172-B173)-1/2)/B174</f>
        <v>7.4791736084776572E-2</v>
      </c>
      <c r="C175" s="57" t="s">
        <v>129</v>
      </c>
      <c r="E175" s="56" t="s">
        <v>128</v>
      </c>
      <c r="F175" s="53">
        <f>ABS(ABS(F172-F173)-1/2)/F174</f>
        <v>7.752529302566194E-2</v>
      </c>
      <c r="G175" s="57" t="s">
        <v>129</v>
      </c>
      <c r="I175" s="56" t="s">
        <v>128</v>
      </c>
      <c r="J175" s="53">
        <f>ABS(ABS(J172-J173)-1/2)/J174</f>
        <v>0.98881146261015307</v>
      </c>
      <c r="K175" s="57" t="s">
        <v>129</v>
      </c>
    </row>
    <row r="176" spans="1:11" x14ac:dyDescent="0.25">
      <c r="A176" s="56" t="s">
        <v>130</v>
      </c>
      <c r="B176" s="53">
        <f>B175/SQRT(B166+C166)</f>
        <v>2.0743495341125559E-2</v>
      </c>
      <c r="C176" s="57"/>
      <c r="E176" s="56" t="s">
        <v>130</v>
      </c>
      <c r="F176" s="53">
        <f>F175/SQRT(F166+G166)</f>
        <v>2.1501647626876532E-2</v>
      </c>
      <c r="G176" s="57"/>
      <c r="I176" s="56" t="s">
        <v>130</v>
      </c>
      <c r="J176" s="53">
        <f>J175/SQRT(J166+K166)</f>
        <v>0.27424695616980388</v>
      </c>
      <c r="K176" s="57"/>
    </row>
    <row r="177" spans="1:11" x14ac:dyDescent="0.25">
      <c r="A177" s="56" t="s">
        <v>131</v>
      </c>
      <c r="B177" s="52">
        <f>1-_xlfn.NORM.S.DIST(B175,TRUE)</f>
        <v>0.47019020852578663</v>
      </c>
      <c r="C177" s="58">
        <f>2*B177</f>
        <v>0.94038041705157327</v>
      </c>
      <c r="E177" s="56" t="s">
        <v>131</v>
      </c>
      <c r="F177" s="52">
        <f>1-_xlfn.NORM.S.DIST(F175,TRUE)</f>
        <v>0.46910283544757259</v>
      </c>
      <c r="G177" s="58">
        <f>2*F177</f>
        <v>0.93820567089514517</v>
      </c>
      <c r="I177" s="56" t="s">
        <v>131</v>
      </c>
      <c r="J177" s="52">
        <f>1-_xlfn.NORM.S.DIST(J175,TRUE)</f>
        <v>0.16137769746853181</v>
      </c>
      <c r="K177" s="58">
        <f>2*J177</f>
        <v>0.32275539493706362</v>
      </c>
    </row>
    <row r="178" spans="1:11" x14ac:dyDescent="0.25">
      <c r="A178" s="56" t="s">
        <v>132</v>
      </c>
      <c r="B178" s="64">
        <f>[1]!MWDIST(B172,B166,C166,1)</f>
        <v>0.47261072261072257</v>
      </c>
      <c r="C178" s="57">
        <f>2*B178</f>
        <v>0.94522144522144513</v>
      </c>
      <c r="E178" s="56" t="s">
        <v>132</v>
      </c>
      <c r="F178" s="64">
        <f>[1]!MWDIST(F172,F166,G166,1)</f>
        <v>0.47261072261072262</v>
      </c>
      <c r="G178" s="57">
        <f>2*F178</f>
        <v>0.94522144522144524</v>
      </c>
      <c r="I178" s="56" t="s">
        <v>132</v>
      </c>
      <c r="J178" s="64">
        <f>[1]!MWDIST(J172,J166,K166,1)</f>
        <v>0.18298368298368298</v>
      </c>
      <c r="K178" s="57">
        <f>2*J178</f>
        <v>0.36596736596736595</v>
      </c>
    </row>
    <row r="179" spans="1:11" x14ac:dyDescent="0.25">
      <c r="A179" s="61" t="s">
        <v>133</v>
      </c>
      <c r="B179" s="62" t="s">
        <v>134</v>
      </c>
      <c r="C179" s="63" t="s">
        <v>134</v>
      </c>
      <c r="E179" s="61" t="s">
        <v>133</v>
      </c>
      <c r="F179" s="62" t="s">
        <v>134</v>
      </c>
      <c r="G179" s="63" t="s">
        <v>134</v>
      </c>
      <c r="I179" s="61" t="s">
        <v>133</v>
      </c>
      <c r="J179" s="62" t="s">
        <v>134</v>
      </c>
      <c r="K179" s="63" t="s">
        <v>134</v>
      </c>
    </row>
    <row r="183" spans="1:11" x14ac:dyDescent="0.25">
      <c r="A183" s="86" t="s">
        <v>101</v>
      </c>
      <c r="B183" s="87"/>
      <c r="C183" s="87"/>
    </row>
    <row r="185" spans="1:11" x14ac:dyDescent="0.25">
      <c r="A185" s="65" t="s">
        <v>90</v>
      </c>
      <c r="B185" s="54"/>
      <c r="C185" s="55"/>
      <c r="E185" s="65" t="s">
        <v>91</v>
      </c>
      <c r="F185" s="54"/>
      <c r="G185" s="55"/>
      <c r="I185" s="65" t="s">
        <v>67</v>
      </c>
      <c r="J185" s="54"/>
      <c r="K185" s="55"/>
    </row>
    <row r="186" spans="1:11" x14ac:dyDescent="0.25">
      <c r="A186" s="56"/>
      <c r="B186" s="14" t="s">
        <v>68</v>
      </c>
      <c r="C186" s="57" t="s">
        <v>61</v>
      </c>
      <c r="E186" s="56"/>
      <c r="F186" s="14" t="s">
        <v>68</v>
      </c>
      <c r="G186" s="57" t="s">
        <v>61</v>
      </c>
      <c r="I186" s="56"/>
      <c r="J186" s="14" t="s">
        <v>68</v>
      </c>
      <c r="K186" s="57" t="s">
        <v>61</v>
      </c>
    </row>
    <row r="187" spans="1:11" x14ac:dyDescent="0.25">
      <c r="A187" s="56" t="s">
        <v>117</v>
      </c>
      <c r="B187" s="49">
        <f>COUNT(G6:G11)</f>
        <v>6</v>
      </c>
      <c r="C187" s="58">
        <f>COUNT(G15:G21)</f>
        <v>7</v>
      </c>
      <c r="E187" s="56" t="s">
        <v>117</v>
      </c>
      <c r="F187" s="49">
        <f>COUNT(G31:G36)</f>
        <v>6</v>
      </c>
      <c r="G187" s="58">
        <f>COUNT(G40:G46)</f>
        <v>7</v>
      </c>
      <c r="I187" s="56" t="s">
        <v>117</v>
      </c>
      <c r="J187" s="49">
        <f>COUNT(G55:G60)</f>
        <v>6</v>
      </c>
      <c r="K187" s="58">
        <f>COUNT(G64:G70)</f>
        <v>7</v>
      </c>
    </row>
    <row r="188" spans="1:11" x14ac:dyDescent="0.25">
      <c r="A188" s="56" t="s">
        <v>120</v>
      </c>
      <c r="B188" s="50">
        <f>MEDIAN(G6:G11)</f>
        <v>3.5</v>
      </c>
      <c r="C188" s="57">
        <f>MEDIAN(G15:G21)</f>
        <v>4</v>
      </c>
      <c r="E188" s="56" t="s">
        <v>120</v>
      </c>
      <c r="F188" s="50">
        <f>MEDIAN(G31:G36)</f>
        <v>4.5</v>
      </c>
      <c r="G188" s="57">
        <f>MEDIAN(G40:G46)</f>
        <v>4</v>
      </c>
      <c r="I188" s="56" t="s">
        <v>120</v>
      </c>
      <c r="J188" s="50">
        <f>MEDIAN(G55:G60)</f>
        <v>4</v>
      </c>
      <c r="K188" s="57">
        <f>MEDIAN(G64:G70)</f>
        <v>4</v>
      </c>
    </row>
    <row r="189" spans="1:11" x14ac:dyDescent="0.25">
      <c r="A189" s="56" t="s">
        <v>121</v>
      </c>
      <c r="B189" s="50">
        <f>[1]!RANK_SUM(G6:G11,G15:G21,1)</f>
        <v>36.5</v>
      </c>
      <c r="C189" s="57">
        <f>[1]!RANK_SUM(G15:G21,G6:G11,1)</f>
        <v>54.5</v>
      </c>
      <c r="E189" s="56" t="s">
        <v>121</v>
      </c>
      <c r="F189" s="50">
        <f>[1]!RANK_SUM(G31:G36,G40:G46,1)</f>
        <v>49.5</v>
      </c>
      <c r="G189" s="57">
        <f>[1]!RANK_SUM(G40:G46,G31:G36,1)</f>
        <v>41.5</v>
      </c>
      <c r="I189" s="56" t="s">
        <v>121</v>
      </c>
      <c r="J189" s="50">
        <f>[1]!RANK_SUM(G55:G60,G64:G70,1)</f>
        <v>48</v>
      </c>
      <c r="K189" s="57">
        <f>[1]!RANK_SUM(G64:G70,G55:G60,1)</f>
        <v>43</v>
      </c>
    </row>
    <row r="190" spans="1:11" x14ac:dyDescent="0.25">
      <c r="A190" s="56" t="s">
        <v>122</v>
      </c>
      <c r="B190" s="51">
        <f>B187*C187+B187*(B187+1)/2-B189</f>
        <v>26.5</v>
      </c>
      <c r="C190" s="59">
        <f>B187*C187+C187*(C187+1)/2-C189</f>
        <v>15.5</v>
      </c>
      <c r="E190" s="56" t="s">
        <v>122</v>
      </c>
      <c r="F190" s="51">
        <f>F187*G187+F187*(F187+1)/2-F189</f>
        <v>13.5</v>
      </c>
      <c r="G190" s="59">
        <f>F187*G187+G187*(G187+1)/2-G189</f>
        <v>28.5</v>
      </c>
      <c r="I190" s="56" t="s">
        <v>122</v>
      </c>
      <c r="J190" s="51">
        <f>J187*K187+J187*(J187+1)/2-J189</f>
        <v>15</v>
      </c>
      <c r="K190" s="59">
        <f>J187*K187+K187*(K187+1)/2-K189</f>
        <v>27</v>
      </c>
    </row>
    <row r="191" spans="1:11" x14ac:dyDescent="0.25">
      <c r="A191" s="56"/>
      <c r="B191" s="14"/>
      <c r="C191" s="57"/>
      <c r="E191" s="56"/>
      <c r="F191" s="14"/>
      <c r="G191" s="57"/>
      <c r="I191" s="56"/>
      <c r="J191" s="14"/>
      <c r="K191" s="57"/>
    </row>
    <row r="192" spans="1:11" x14ac:dyDescent="0.25">
      <c r="A192" s="56"/>
      <c r="B192" s="18" t="s">
        <v>123</v>
      </c>
      <c r="C192" s="60" t="s">
        <v>124</v>
      </c>
      <c r="E192" s="56"/>
      <c r="F192" s="18" t="s">
        <v>123</v>
      </c>
      <c r="G192" s="60" t="s">
        <v>124</v>
      </c>
      <c r="I192" s="56"/>
      <c r="J192" s="18" t="s">
        <v>123</v>
      </c>
      <c r="K192" s="60" t="s">
        <v>124</v>
      </c>
    </row>
    <row r="193" spans="1:11" x14ac:dyDescent="0.25">
      <c r="A193" s="56" t="s">
        <v>122</v>
      </c>
      <c r="B193" s="52">
        <f>MIN(B190,C190)</f>
        <v>15.5</v>
      </c>
      <c r="C193" s="57"/>
      <c r="E193" s="56" t="s">
        <v>122</v>
      </c>
      <c r="F193" s="52">
        <f>MIN(F190,G190)</f>
        <v>13.5</v>
      </c>
      <c r="G193" s="57"/>
      <c r="I193" s="56" t="s">
        <v>122</v>
      </c>
      <c r="J193" s="52">
        <f>MIN(J190,K190)</f>
        <v>15</v>
      </c>
      <c r="K193" s="57"/>
    </row>
    <row r="194" spans="1:11" x14ac:dyDescent="0.25">
      <c r="A194" s="56" t="s">
        <v>125</v>
      </c>
      <c r="B194" s="53">
        <f>B187*C187/2</f>
        <v>21</v>
      </c>
      <c r="C194" s="57"/>
      <c r="E194" s="56" t="s">
        <v>125</v>
      </c>
      <c r="F194" s="53">
        <f>F187*G187/2</f>
        <v>21</v>
      </c>
      <c r="G194" s="57"/>
      <c r="I194" s="56" t="s">
        <v>125</v>
      </c>
      <c r="J194" s="53">
        <f>J187*K187/2</f>
        <v>21</v>
      </c>
      <c r="K194" s="57"/>
    </row>
    <row r="195" spans="1:11" x14ac:dyDescent="0.25">
      <c r="A195" s="56" t="s">
        <v>126</v>
      </c>
      <c r="B195" s="53">
        <f>SQRT(B194*(B187+C187+1)/6*(1-[1]!TiesCorrection(G6:G11,G15:G21,2)/((B187+C187)^3-B187-C187)))</f>
        <v>6.7851648129180724</v>
      </c>
      <c r="C195" s="57" t="s">
        <v>127</v>
      </c>
      <c r="E195" s="56" t="s">
        <v>126</v>
      </c>
      <c r="F195" s="53">
        <f>SQRT(F194*(F187+G187+1)/6*(1-[1]!TiesCorrection(G31:G36,G40:G46,2)/((F187+G187)^3-F187-G187)))</f>
        <v>6.4495080313271842</v>
      </c>
      <c r="G195" s="57" t="s">
        <v>127</v>
      </c>
      <c r="I195" s="56" t="s">
        <v>126</v>
      </c>
      <c r="J195" s="53">
        <f>SQRT(J194*(J187+K187+1)/6*(1-[1]!TiesCorrection(G55:G60,G64:G70,2)/((J187+K187)^3-J187-K187)))</f>
        <v>6.6650639099019084</v>
      </c>
      <c r="K195" s="57" t="s">
        <v>127</v>
      </c>
    </row>
    <row r="196" spans="1:11" x14ac:dyDescent="0.25">
      <c r="A196" s="56" t="s">
        <v>128</v>
      </c>
      <c r="B196" s="53">
        <f>ABS(ABS(B193-B194)-1/2)/B195</f>
        <v>0.73690177583905547</v>
      </c>
      <c r="C196" s="57" t="s">
        <v>129</v>
      </c>
      <c r="E196" s="56" t="s">
        <v>128</v>
      </c>
      <c r="F196" s="53">
        <f>ABS(ABS(F193-F194)-1/2)/F195</f>
        <v>1.0853541023592672</v>
      </c>
      <c r="G196" s="57" t="s">
        <v>129</v>
      </c>
      <c r="I196" s="56" t="s">
        <v>128</v>
      </c>
      <c r="J196" s="53">
        <f>ABS(ABS(J193-J194)-1/2)/J195</f>
        <v>0.8251983888449983</v>
      </c>
      <c r="K196" s="57" t="s">
        <v>129</v>
      </c>
    </row>
    <row r="197" spans="1:11" x14ac:dyDescent="0.25">
      <c r="A197" s="56" t="s">
        <v>130</v>
      </c>
      <c r="B197" s="53">
        <f>B196/SQRT(B187+C187)</f>
        <v>0.20437977982832195</v>
      </c>
      <c r="C197" s="57"/>
      <c r="E197" s="56" t="s">
        <v>130</v>
      </c>
      <c r="F197" s="53">
        <f>F196/SQRT(F187+G187)</f>
        <v>0.3010230667762715</v>
      </c>
      <c r="G197" s="57"/>
      <c r="I197" s="56" t="s">
        <v>130</v>
      </c>
      <c r="J197" s="53">
        <f>J196/SQRT(J187+K187)</f>
        <v>0.22886885410853175</v>
      </c>
      <c r="K197" s="57"/>
    </row>
    <row r="198" spans="1:11" x14ac:dyDescent="0.25">
      <c r="A198" s="56" t="s">
        <v>131</v>
      </c>
      <c r="B198" s="52">
        <f>1-_xlfn.NORM.S.DIST(B196,TRUE)</f>
        <v>0.23059104201715774</v>
      </c>
      <c r="C198" s="58">
        <f>2*B198</f>
        <v>0.46118208403431549</v>
      </c>
      <c r="E198" s="56" t="s">
        <v>131</v>
      </c>
      <c r="F198" s="52">
        <f>1-_xlfn.NORM.S.DIST(F196,TRUE)</f>
        <v>0.13888242614853263</v>
      </c>
      <c r="G198" s="58">
        <f>2*F198</f>
        <v>0.27776485229706527</v>
      </c>
      <c r="I198" s="56" t="s">
        <v>131</v>
      </c>
      <c r="J198" s="52">
        <f>1-_xlfn.NORM.S.DIST(J196,TRUE)</f>
        <v>0.20462948399832193</v>
      </c>
      <c r="K198" s="58">
        <f>2*J198</f>
        <v>0.40925896799664385</v>
      </c>
    </row>
    <row r="199" spans="1:11" x14ac:dyDescent="0.25">
      <c r="A199" s="56" t="s">
        <v>132</v>
      </c>
      <c r="B199" s="64">
        <f>[1]!MWDIST(B193,B187,C187,1)</f>
        <v>0.22261072261072262</v>
      </c>
      <c r="C199" s="57">
        <f>2*B199</f>
        <v>0.44522144522144524</v>
      </c>
      <c r="E199" s="56" t="s">
        <v>132</v>
      </c>
      <c r="F199" s="64">
        <f>[1]!MWDIST(F193,F187,G187,1)</f>
        <v>0.14743589743589744</v>
      </c>
      <c r="G199" s="57">
        <f>2*F199</f>
        <v>0.29487179487179488</v>
      </c>
      <c r="I199" s="56" t="s">
        <v>132</v>
      </c>
      <c r="J199" s="64">
        <f>[1]!MWDIST(J193,J187,K187,1)</f>
        <v>0.22261072261072262</v>
      </c>
      <c r="K199" s="57">
        <f>2*J199</f>
        <v>0.44522144522144524</v>
      </c>
    </row>
    <row r="200" spans="1:11" x14ac:dyDescent="0.25">
      <c r="A200" s="61" t="s">
        <v>133</v>
      </c>
      <c r="B200" s="62" t="s">
        <v>134</v>
      </c>
      <c r="C200" s="63" t="s">
        <v>134</v>
      </c>
      <c r="E200" s="61" t="s">
        <v>133</v>
      </c>
      <c r="F200" s="62" t="s">
        <v>134</v>
      </c>
      <c r="G200" s="63" t="s">
        <v>134</v>
      </c>
      <c r="I200" s="61" t="s">
        <v>133</v>
      </c>
      <c r="J200" s="62" t="s">
        <v>134</v>
      </c>
      <c r="K200" s="63" t="s">
        <v>134</v>
      </c>
    </row>
    <row r="204" spans="1:11" x14ac:dyDescent="0.25">
      <c r="A204" s="86" t="s">
        <v>102</v>
      </c>
      <c r="B204" s="87"/>
      <c r="C204" s="87"/>
    </row>
    <row r="206" spans="1:11" x14ac:dyDescent="0.25">
      <c r="A206" s="65" t="s">
        <v>90</v>
      </c>
      <c r="B206" s="54"/>
      <c r="C206" s="55"/>
      <c r="E206" s="65" t="s">
        <v>91</v>
      </c>
      <c r="F206" s="54"/>
      <c r="G206" s="55"/>
      <c r="I206" s="65" t="s">
        <v>67</v>
      </c>
      <c r="J206" s="54"/>
      <c r="K206" s="55"/>
    </row>
    <row r="207" spans="1:11" x14ac:dyDescent="0.25">
      <c r="A207" s="56"/>
      <c r="B207" s="14" t="s">
        <v>68</v>
      </c>
      <c r="C207" s="57" t="s">
        <v>61</v>
      </c>
      <c r="E207" s="56"/>
      <c r="F207" s="14" t="s">
        <v>68</v>
      </c>
      <c r="G207" s="57" t="s">
        <v>61</v>
      </c>
      <c r="I207" s="56"/>
      <c r="J207" s="14" t="s">
        <v>68</v>
      </c>
      <c r="K207" s="57" t="s">
        <v>61</v>
      </c>
    </row>
    <row r="208" spans="1:11" x14ac:dyDescent="0.25">
      <c r="A208" s="56" t="s">
        <v>117</v>
      </c>
      <c r="B208" s="49">
        <f>COUNT(I6:I11)</f>
        <v>6</v>
      </c>
      <c r="C208" s="58">
        <f>COUNT(I15:I21)</f>
        <v>7</v>
      </c>
      <c r="E208" s="56" t="s">
        <v>117</v>
      </c>
      <c r="F208" s="49">
        <f>COUNT(H31:H36)</f>
        <v>6</v>
      </c>
      <c r="G208" s="58">
        <f>COUNT(H40:H46)</f>
        <v>7</v>
      </c>
      <c r="I208" s="56" t="s">
        <v>117</v>
      </c>
      <c r="J208" s="49">
        <f>COUNT(H55:H60)</f>
        <v>6</v>
      </c>
      <c r="K208" s="58">
        <f>COUNT(H64:H70)</f>
        <v>7</v>
      </c>
    </row>
    <row r="209" spans="1:11" x14ac:dyDescent="0.25">
      <c r="A209" s="56" t="s">
        <v>120</v>
      </c>
      <c r="B209" s="50">
        <f>MEDIAN(I6:I11)</f>
        <v>4</v>
      </c>
      <c r="C209" s="57">
        <f>MEDIAN(I15:I21)</f>
        <v>3</v>
      </c>
      <c r="E209" s="56" t="s">
        <v>120</v>
      </c>
      <c r="F209" s="50">
        <f>MEDIAN(H31:H36)</f>
        <v>4.5</v>
      </c>
      <c r="G209" s="57">
        <f>MEDIAN(H40:H46)</f>
        <v>4</v>
      </c>
      <c r="I209" s="56" t="s">
        <v>120</v>
      </c>
      <c r="J209" s="50">
        <f>MEDIAN(H55:H60)</f>
        <v>4</v>
      </c>
      <c r="K209" s="57">
        <f>MEDIAN(H64:H70)</f>
        <v>4</v>
      </c>
    </row>
    <row r="210" spans="1:11" x14ac:dyDescent="0.25">
      <c r="A210" s="56" t="s">
        <v>121</v>
      </c>
      <c r="B210" s="50">
        <f>[1]!RANK_SUM(I6:I11,I15:I21,1)</f>
        <v>43.5</v>
      </c>
      <c r="C210" s="57">
        <f>[1]!RANK_SUM(I15:I21,I6:I11,1)</f>
        <v>47.5</v>
      </c>
      <c r="E210" s="56" t="s">
        <v>121</v>
      </c>
      <c r="F210" s="50">
        <f>[1]!RANK_SUM(H31:H36,H40:H46,1)</f>
        <v>43.5</v>
      </c>
      <c r="G210" s="57">
        <f>[1]!RANK_SUM(H40:H46,H31:H36,1)</f>
        <v>47.5</v>
      </c>
      <c r="I210" s="56" t="s">
        <v>121</v>
      </c>
      <c r="J210" s="50">
        <f>[1]!RANK_SUM(H55:H60,H64:H70,1)</f>
        <v>48.5</v>
      </c>
      <c r="K210" s="57">
        <f>[1]!RANK_SUM(H64:H70,H55:H60,1)</f>
        <v>42.5</v>
      </c>
    </row>
    <row r="211" spans="1:11" x14ac:dyDescent="0.25">
      <c r="A211" s="56" t="s">
        <v>122</v>
      </c>
      <c r="B211" s="51">
        <f>B208*C208+B208*(B208+1)/2-B210</f>
        <v>19.5</v>
      </c>
      <c r="C211" s="59">
        <f>B208*C208+C208*(C208+1)/2-C210</f>
        <v>22.5</v>
      </c>
      <c r="E211" s="56" t="s">
        <v>122</v>
      </c>
      <c r="F211" s="51">
        <f>F208*G208+F208*(F208+1)/2-F210</f>
        <v>19.5</v>
      </c>
      <c r="G211" s="59">
        <f>F208*G208+G208*(G208+1)/2-G210</f>
        <v>22.5</v>
      </c>
      <c r="I211" s="56" t="s">
        <v>122</v>
      </c>
      <c r="J211" s="51">
        <f>J208*K208+J208*(J208+1)/2-J210</f>
        <v>14.5</v>
      </c>
      <c r="K211" s="59">
        <f>J208*K208+K208*(K208+1)/2-K210</f>
        <v>27.5</v>
      </c>
    </row>
    <row r="212" spans="1:11" x14ac:dyDescent="0.25">
      <c r="A212" s="56"/>
      <c r="B212" s="14"/>
      <c r="C212" s="57"/>
      <c r="E212" s="56"/>
      <c r="F212" s="14"/>
      <c r="G212" s="57"/>
      <c r="I212" s="56"/>
      <c r="J212" s="14"/>
      <c r="K212" s="57"/>
    </row>
    <row r="213" spans="1:11" x14ac:dyDescent="0.25">
      <c r="A213" s="56"/>
      <c r="B213" s="18" t="s">
        <v>123</v>
      </c>
      <c r="C213" s="60" t="s">
        <v>124</v>
      </c>
      <c r="E213" s="56"/>
      <c r="F213" s="18" t="s">
        <v>123</v>
      </c>
      <c r="G213" s="60" t="s">
        <v>124</v>
      </c>
      <c r="I213" s="56"/>
      <c r="J213" s="18" t="s">
        <v>123</v>
      </c>
      <c r="K213" s="60" t="s">
        <v>124</v>
      </c>
    </row>
    <row r="214" spans="1:11" x14ac:dyDescent="0.25">
      <c r="A214" s="56" t="s">
        <v>122</v>
      </c>
      <c r="B214" s="52">
        <f>MIN(B211,C211)</f>
        <v>19.5</v>
      </c>
      <c r="C214" s="57"/>
      <c r="E214" s="56" t="s">
        <v>122</v>
      </c>
      <c r="F214" s="52">
        <f>MIN(F211,G211)</f>
        <v>19.5</v>
      </c>
      <c r="G214" s="57"/>
      <c r="I214" s="56" t="s">
        <v>122</v>
      </c>
      <c r="J214" s="52">
        <f>MIN(J211,K211)</f>
        <v>14.5</v>
      </c>
      <c r="K214" s="57"/>
    </row>
    <row r="215" spans="1:11" x14ac:dyDescent="0.25">
      <c r="A215" s="56" t="s">
        <v>125</v>
      </c>
      <c r="B215" s="53">
        <f>B208*C208/2</f>
        <v>21</v>
      </c>
      <c r="C215" s="57"/>
      <c r="E215" s="56" t="s">
        <v>125</v>
      </c>
      <c r="F215" s="53">
        <f>F208*G208/2</f>
        <v>21</v>
      </c>
      <c r="G215" s="57"/>
      <c r="I215" s="56" t="s">
        <v>125</v>
      </c>
      <c r="J215" s="53">
        <f>J208*K208/2</f>
        <v>21</v>
      </c>
      <c r="K215" s="57"/>
    </row>
    <row r="216" spans="1:11" x14ac:dyDescent="0.25">
      <c r="A216" s="56" t="s">
        <v>126</v>
      </c>
      <c r="B216" s="53">
        <f>SQRT(B215*(B208+C208+1)/6*(1-[1]!TiesCorrection(I6:I11,I15:I21,2)/((B208+C208)^3-B208-C208)))</f>
        <v>6.6041944713480847</v>
      </c>
      <c r="C216" s="57" t="s">
        <v>127</v>
      </c>
      <c r="E216" s="56" t="s">
        <v>126</v>
      </c>
      <c r="F216" s="53">
        <f>SQRT(F215*(F208+G208+1)/6*(1-[1]!TiesCorrection(H31:H36,H40:H46,2)/((F208+G208)^3-F208-G208)))</f>
        <v>6.4495080313271842</v>
      </c>
      <c r="G216" s="57" t="s">
        <v>127</v>
      </c>
      <c r="I216" s="56" t="s">
        <v>126</v>
      </c>
      <c r="J216" s="53">
        <f>SQRT(J215*(J208+K208+1)/6*(1-[1]!TiesCorrection(H55:H60,H64:H70,2)/((J208+K208)^3-J208-K208)))</f>
        <v>6.5735483919674964</v>
      </c>
      <c r="K216" s="57" t="s">
        <v>127</v>
      </c>
    </row>
    <row r="217" spans="1:11" x14ac:dyDescent="0.25">
      <c r="A217" s="56" t="s">
        <v>128</v>
      </c>
      <c r="B217" s="53">
        <f>ABS(ABS(B214-B215)-1/2)/B216</f>
        <v>0.15141892085983266</v>
      </c>
      <c r="C217" s="57" t="s">
        <v>129</v>
      </c>
      <c r="E217" s="56" t="s">
        <v>128</v>
      </c>
      <c r="F217" s="53">
        <f>ABS(ABS(F214-F215)-1/2)/F216</f>
        <v>0.15505058605132388</v>
      </c>
      <c r="G217" s="57" t="s">
        <v>129</v>
      </c>
      <c r="I217" s="56" t="s">
        <v>128</v>
      </c>
      <c r="J217" s="53">
        <f>ABS(ABS(J214-J215)-1/2)/J216</f>
        <v>0.91274904240937205</v>
      </c>
      <c r="K217" s="57" t="s">
        <v>129</v>
      </c>
    </row>
    <row r="218" spans="1:11" x14ac:dyDescent="0.25">
      <c r="A218" s="56" t="s">
        <v>130</v>
      </c>
      <c r="B218" s="53">
        <f>B217/SQRT(B208+C208)</f>
        <v>4.1996052556580808E-2</v>
      </c>
      <c r="C218" s="57"/>
      <c r="E218" s="56" t="s">
        <v>130</v>
      </c>
      <c r="F218" s="53">
        <f>F217/SQRT(F208+G208)</f>
        <v>4.3003295253753064E-2</v>
      </c>
      <c r="G218" s="57"/>
      <c r="I218" s="56" t="s">
        <v>130</v>
      </c>
      <c r="J218" s="53">
        <f>J217/SQRT(J208+K208)</f>
        <v>0.25315103646443432</v>
      </c>
      <c r="K218" s="57"/>
    </row>
    <row r="219" spans="1:11" x14ac:dyDescent="0.25">
      <c r="A219" s="56" t="s">
        <v>131</v>
      </c>
      <c r="B219" s="52">
        <f>1-_xlfn.NORM.S.DIST(B217,TRUE)</f>
        <v>0.43982263242839603</v>
      </c>
      <c r="C219" s="58">
        <f>2*B219</f>
        <v>0.87964526485679206</v>
      </c>
      <c r="E219" s="56" t="s">
        <v>131</v>
      </c>
      <c r="F219" s="52">
        <f>1-_xlfn.NORM.S.DIST(F217,TRUE)</f>
        <v>0.43839071878925839</v>
      </c>
      <c r="G219" s="58">
        <f>2*F219</f>
        <v>0.87678143757851679</v>
      </c>
      <c r="I219" s="56" t="s">
        <v>131</v>
      </c>
      <c r="J219" s="52">
        <f>1-_xlfn.NORM.S.DIST(J217,TRUE)</f>
        <v>0.18068727213917979</v>
      </c>
      <c r="K219" s="58">
        <f>2*J219</f>
        <v>0.36137454427835958</v>
      </c>
    </row>
    <row r="220" spans="1:11" x14ac:dyDescent="0.25">
      <c r="A220" s="56" t="s">
        <v>132</v>
      </c>
      <c r="B220" s="64">
        <f>[1]!MWDIST(B214,B208,C208,1)</f>
        <v>0.41783216783216781</v>
      </c>
      <c r="C220" s="57">
        <f>2*B220</f>
        <v>0.83566433566433562</v>
      </c>
      <c r="E220" s="56" t="s">
        <v>132</v>
      </c>
      <c r="F220" s="64">
        <f>[1]!MWDIST(F214,F208,G208,1)</f>
        <v>0.41783216783216781</v>
      </c>
      <c r="G220" s="57">
        <f>2*F220</f>
        <v>0.83566433566433562</v>
      </c>
      <c r="I220" s="56" t="s">
        <v>132</v>
      </c>
      <c r="J220" s="64">
        <f>[1]!MWDIST(J214,J208,K208,1)</f>
        <v>0.18298368298368298</v>
      </c>
      <c r="K220" s="57">
        <f>2*J220</f>
        <v>0.36596736596736595</v>
      </c>
    </row>
    <row r="221" spans="1:11" x14ac:dyDescent="0.25">
      <c r="A221" s="61" t="s">
        <v>133</v>
      </c>
      <c r="B221" s="62" t="s">
        <v>134</v>
      </c>
      <c r="C221" s="63" t="s">
        <v>134</v>
      </c>
      <c r="E221" s="61" t="s">
        <v>133</v>
      </c>
      <c r="F221" s="62" t="s">
        <v>134</v>
      </c>
      <c r="G221" s="63" t="s">
        <v>134</v>
      </c>
      <c r="I221" s="61" t="s">
        <v>133</v>
      </c>
      <c r="J221" s="62" t="s">
        <v>134</v>
      </c>
      <c r="K221" s="63" t="s">
        <v>134</v>
      </c>
    </row>
    <row r="225" spans="1:11" x14ac:dyDescent="0.25">
      <c r="A225" s="86" t="s">
        <v>103</v>
      </c>
      <c r="B225" s="87"/>
    </row>
    <row r="227" spans="1:11" x14ac:dyDescent="0.25">
      <c r="A227" s="65" t="s">
        <v>90</v>
      </c>
      <c r="B227" s="54"/>
      <c r="C227" s="55"/>
      <c r="E227" s="65" t="s">
        <v>91</v>
      </c>
      <c r="F227" s="54"/>
      <c r="G227" s="55"/>
      <c r="I227" s="65" t="s">
        <v>137</v>
      </c>
      <c r="J227" s="54"/>
      <c r="K227" s="55"/>
    </row>
    <row r="228" spans="1:11" x14ac:dyDescent="0.25">
      <c r="A228" s="56"/>
      <c r="B228" s="14" t="s">
        <v>68</v>
      </c>
      <c r="C228" s="57" t="s">
        <v>61</v>
      </c>
      <c r="E228" s="56"/>
      <c r="F228" s="14" t="s">
        <v>136</v>
      </c>
      <c r="G228" s="57" t="s">
        <v>61</v>
      </c>
      <c r="I228" s="56"/>
      <c r="J228" s="14" t="s">
        <v>68</v>
      </c>
      <c r="K228" s="57" t="s">
        <v>61</v>
      </c>
    </row>
    <row r="229" spans="1:11" x14ac:dyDescent="0.25">
      <c r="A229" s="56" t="s">
        <v>117</v>
      </c>
      <c r="B229" s="49">
        <f>COUNT(I6:I11)</f>
        <v>6</v>
      </c>
      <c r="C229" s="58">
        <f>COUNT(I15:I21)</f>
        <v>7</v>
      </c>
      <c r="E229" s="56" t="s">
        <v>117</v>
      </c>
      <c r="F229" s="49">
        <f>COUNT(I31:I36)</f>
        <v>6</v>
      </c>
      <c r="G229" s="58">
        <f>COUNT(I40:I46)</f>
        <v>7</v>
      </c>
      <c r="I229" s="56" t="s">
        <v>117</v>
      </c>
      <c r="J229" s="49">
        <f>COUNT(I55:I60)</f>
        <v>6</v>
      </c>
      <c r="K229" s="58">
        <f>COUNT(I64:I70)</f>
        <v>7</v>
      </c>
    </row>
    <row r="230" spans="1:11" x14ac:dyDescent="0.25">
      <c r="A230" s="56" t="s">
        <v>120</v>
      </c>
      <c r="B230" s="50">
        <f>MEDIAN(I6:I11)</f>
        <v>4</v>
      </c>
      <c r="C230" s="57">
        <f>MEDIAN(I15:I21)</f>
        <v>3</v>
      </c>
      <c r="E230" s="56" t="s">
        <v>120</v>
      </c>
      <c r="F230" s="50">
        <f>MEDIAN(I31:I36)</f>
        <v>3</v>
      </c>
      <c r="G230" s="57">
        <f>MEDIAN(I40:I46)</f>
        <v>4</v>
      </c>
      <c r="I230" s="56" t="s">
        <v>120</v>
      </c>
      <c r="J230" s="50">
        <f>MEDIAN(I55:I60)</f>
        <v>4</v>
      </c>
      <c r="K230" s="57">
        <f>MEDIAN(I64:I70)</f>
        <v>2</v>
      </c>
    </row>
    <row r="231" spans="1:11" x14ac:dyDescent="0.25">
      <c r="A231" s="56" t="s">
        <v>121</v>
      </c>
      <c r="B231" s="50">
        <f>[1]!RANK_SUM(I6:I11,I15:I21,1)</f>
        <v>43.5</v>
      </c>
      <c r="C231" s="57">
        <f>[1]!RANK_SUM(I15:I21,I6:I11,1)</f>
        <v>47.5</v>
      </c>
      <c r="E231" s="56" t="s">
        <v>121</v>
      </c>
      <c r="F231" s="50">
        <f>[1]!RANK_SUM(I31:I36,I40:I46,1)</f>
        <v>37.5</v>
      </c>
      <c r="G231" s="57">
        <f>[1]!RANK_SUM(I40:I46,I31:I36,1)</f>
        <v>53.5</v>
      </c>
      <c r="I231" s="56" t="s">
        <v>121</v>
      </c>
      <c r="J231" s="50">
        <f>[1]!RANK_SUM(I55:I60,I64:I70,1)</f>
        <v>49</v>
      </c>
      <c r="K231" s="57">
        <f>[1]!RANK_SUM(I64:I70,I55:I60,1)</f>
        <v>42</v>
      </c>
    </row>
    <row r="232" spans="1:11" x14ac:dyDescent="0.25">
      <c r="A232" s="56" t="s">
        <v>122</v>
      </c>
      <c r="B232" s="51">
        <f>B229*C229+B229*(B229+1)/2-B231</f>
        <v>19.5</v>
      </c>
      <c r="C232" s="59">
        <f>B229*C229+C229*(C229+1)/2-C231</f>
        <v>22.5</v>
      </c>
      <c r="E232" s="56" t="s">
        <v>122</v>
      </c>
      <c r="F232" s="51">
        <f>F229*G229+F229*(F229+1)/2-F231</f>
        <v>25.5</v>
      </c>
      <c r="G232" s="59">
        <f>F229*G229+G229*(G229+1)/2-G231</f>
        <v>16.5</v>
      </c>
      <c r="I232" s="56" t="s">
        <v>122</v>
      </c>
      <c r="J232" s="51">
        <f>J229*K229+J229*(J229+1)/2-J231</f>
        <v>14</v>
      </c>
      <c r="K232" s="59">
        <f>J229*K229+K229*(K229+1)/2-K231</f>
        <v>28</v>
      </c>
    </row>
    <row r="233" spans="1:11" x14ac:dyDescent="0.25">
      <c r="A233" s="56"/>
      <c r="B233" s="14"/>
      <c r="C233" s="57"/>
      <c r="E233" s="56"/>
      <c r="F233" s="14"/>
      <c r="G233" s="57"/>
      <c r="I233" s="56"/>
      <c r="J233" s="14"/>
      <c r="K233" s="57"/>
    </row>
    <row r="234" spans="1:11" x14ac:dyDescent="0.25">
      <c r="A234" s="56"/>
      <c r="B234" s="18" t="s">
        <v>123</v>
      </c>
      <c r="C234" s="60" t="s">
        <v>124</v>
      </c>
      <c r="E234" s="56"/>
      <c r="F234" s="18" t="s">
        <v>123</v>
      </c>
      <c r="G234" s="60" t="s">
        <v>124</v>
      </c>
      <c r="I234" s="56"/>
      <c r="J234" s="18" t="s">
        <v>123</v>
      </c>
      <c r="K234" s="60" t="s">
        <v>124</v>
      </c>
    </row>
    <row r="235" spans="1:11" x14ac:dyDescent="0.25">
      <c r="A235" s="56" t="s">
        <v>122</v>
      </c>
      <c r="B235" s="52">
        <f>MIN(B232,C232)</f>
        <v>19.5</v>
      </c>
      <c r="C235" s="57"/>
      <c r="E235" s="56" t="s">
        <v>122</v>
      </c>
      <c r="F235" s="52">
        <f>MIN(F232,G232)</f>
        <v>16.5</v>
      </c>
      <c r="G235" s="57"/>
      <c r="I235" s="56" t="s">
        <v>122</v>
      </c>
      <c r="J235" s="52">
        <f>MIN(J232,K232)</f>
        <v>14</v>
      </c>
      <c r="K235" s="57"/>
    </row>
    <row r="236" spans="1:11" x14ac:dyDescent="0.25">
      <c r="A236" s="56" t="s">
        <v>125</v>
      </c>
      <c r="B236" s="53">
        <f>B229*C229/2</f>
        <v>21</v>
      </c>
      <c r="C236" s="57"/>
      <c r="E236" s="56" t="s">
        <v>125</v>
      </c>
      <c r="F236" s="53">
        <f>F229*G229/2</f>
        <v>21</v>
      </c>
      <c r="G236" s="57"/>
      <c r="I236" s="56" t="s">
        <v>125</v>
      </c>
      <c r="J236" s="53">
        <f>J229*K229/2</f>
        <v>21</v>
      </c>
      <c r="K236" s="57"/>
    </row>
    <row r="237" spans="1:11" x14ac:dyDescent="0.25">
      <c r="A237" s="56" t="s">
        <v>126</v>
      </c>
      <c r="B237" s="53">
        <f>SQRT(B236*(B229+C229+1)/6*(1-[1]!TiesCorrection(I6:I11,I15:I21,2)/((B229+C229)^3-B229-C229)))</f>
        <v>6.6041944713480847</v>
      </c>
      <c r="C237" s="57" t="s">
        <v>127</v>
      </c>
      <c r="E237" s="56" t="s">
        <v>126</v>
      </c>
      <c r="F237" s="53">
        <f>SQRT(F236*(F229+G229+1)/6*(1-[1]!TiesCorrection(I31:I36,I40:I46,2)/((F229+G229)^3-F229-G229)))</f>
        <v>6.8345840006205538</v>
      </c>
      <c r="G237" s="57" t="s">
        <v>127</v>
      </c>
      <c r="I237" s="56" t="s">
        <v>126</v>
      </c>
      <c r="J237" s="53">
        <f>SQRT(J236*(J229+K229+1)/6*(1-[1]!TiesCorrection(I55:I60,I64:I70,2)/((J229+K229)^3-J229-K229)))</f>
        <v>6.5735483919674964</v>
      </c>
      <c r="K237" s="57" t="s">
        <v>127</v>
      </c>
    </row>
    <row r="238" spans="1:11" x14ac:dyDescent="0.25">
      <c r="A238" s="56" t="s">
        <v>128</v>
      </c>
      <c r="B238" s="53">
        <f>ABS(ABS(B235-B236)-1/2)/B237</f>
        <v>0.15141892085983266</v>
      </c>
      <c r="C238" s="57" t="s">
        <v>129</v>
      </c>
      <c r="E238" s="56" t="s">
        <v>128</v>
      </c>
      <c r="F238" s="53">
        <f>ABS(ABS(F235-F236)-1/2)/F237</f>
        <v>0.58525873698191655</v>
      </c>
      <c r="G238" s="57" t="s">
        <v>129</v>
      </c>
      <c r="I238" s="56" t="s">
        <v>128</v>
      </c>
      <c r="J238" s="53">
        <f>ABS(ABS(J235-J236)-1/2)/J237</f>
        <v>0.98881146261015307</v>
      </c>
      <c r="K238" s="57" t="s">
        <v>129</v>
      </c>
    </row>
    <row r="239" spans="1:11" x14ac:dyDescent="0.25">
      <c r="A239" s="56" t="s">
        <v>130</v>
      </c>
      <c r="B239" s="53">
        <f>B238/SQRT(B229+C229)</f>
        <v>4.1996052556580808E-2</v>
      </c>
      <c r="C239" s="57"/>
      <c r="E239" s="56" t="s">
        <v>130</v>
      </c>
      <c r="F239" s="53">
        <f>F238/SQRT(F229+G229)</f>
        <v>0.16232156812319945</v>
      </c>
      <c r="G239" s="57"/>
      <c r="I239" s="56" t="s">
        <v>130</v>
      </c>
      <c r="J239" s="53">
        <f>J238/SQRT(J229+K229)</f>
        <v>0.27424695616980388</v>
      </c>
      <c r="K239" s="57"/>
    </row>
    <row r="240" spans="1:11" x14ac:dyDescent="0.25">
      <c r="A240" s="56" t="s">
        <v>131</v>
      </c>
      <c r="B240" s="52">
        <f>1-_xlfn.NORM.S.DIST(B238,TRUE)</f>
        <v>0.43982263242839603</v>
      </c>
      <c r="C240" s="58">
        <f>2*B240</f>
        <v>0.87964526485679206</v>
      </c>
      <c r="E240" s="56" t="s">
        <v>131</v>
      </c>
      <c r="F240" s="52">
        <f>1-_xlfn.NORM.S.DIST(F238,TRUE)</f>
        <v>0.2791868777643588</v>
      </c>
      <c r="G240" s="58">
        <f>2*F240</f>
        <v>0.5583737555287176</v>
      </c>
      <c r="I240" s="56" t="s">
        <v>131</v>
      </c>
      <c r="J240" s="52">
        <f>1-_xlfn.NORM.S.DIST(J238,TRUE)</f>
        <v>0.16137769746853181</v>
      </c>
      <c r="K240" s="58">
        <f>2*J240</f>
        <v>0.32275539493706362</v>
      </c>
    </row>
    <row r="241" spans="1:11" x14ac:dyDescent="0.25">
      <c r="A241" s="56" t="s">
        <v>132</v>
      </c>
      <c r="B241" s="64">
        <f>[1]!MWDIST(B235,B229,C229,1)</f>
        <v>0.41783216783216781</v>
      </c>
      <c r="C241" s="57">
        <f>2*B241</f>
        <v>0.83566433566433562</v>
      </c>
      <c r="E241" s="56" t="s">
        <v>132</v>
      </c>
      <c r="F241" s="64">
        <f>[1]!MWDIST(F235,F229,G229,1)</f>
        <v>0.26689976689976691</v>
      </c>
      <c r="G241" s="57">
        <f>2*F241</f>
        <v>0.53379953379953382</v>
      </c>
      <c r="I241" s="56" t="s">
        <v>132</v>
      </c>
      <c r="J241" s="64">
        <f>[1]!MWDIST(J235,J229,K229,1)</f>
        <v>0.18298368298368298</v>
      </c>
      <c r="K241" s="57">
        <f>2*J241</f>
        <v>0.36596736596736595</v>
      </c>
    </row>
    <row r="242" spans="1:11" x14ac:dyDescent="0.25">
      <c r="A242" s="61" t="s">
        <v>133</v>
      </c>
      <c r="B242" s="62" t="s">
        <v>134</v>
      </c>
      <c r="C242" s="63" t="s">
        <v>134</v>
      </c>
      <c r="E242" s="61" t="s">
        <v>133</v>
      </c>
      <c r="F242" s="62" t="s">
        <v>134</v>
      </c>
      <c r="G242" s="63" t="s">
        <v>134</v>
      </c>
      <c r="I242" s="61" t="s">
        <v>133</v>
      </c>
      <c r="J242" s="62" t="s">
        <v>134</v>
      </c>
      <c r="K242" s="63" t="s">
        <v>134</v>
      </c>
    </row>
  </sheetData>
  <conditionalFormatting sqref="B6:B13 C12:I12">
    <cfRule type="expression" dxfId="98" priority="96">
      <formula>B6="strongly agree"</formula>
    </cfRule>
    <cfRule type="expression" dxfId="97" priority="97">
      <formula>B6="somewhat agree"</formula>
    </cfRule>
    <cfRule type="expression" dxfId="96" priority="98">
      <formula>B6="somewhat disagree"</formula>
    </cfRule>
    <cfRule type="expression" dxfId="95" priority="99">
      <formula>B6="Strongly disagree"</formula>
    </cfRule>
  </conditionalFormatting>
  <conditionalFormatting sqref="K6:K13 B6:I13">
    <cfRule type="expression" dxfId="94" priority="86">
      <formula>B6=5</formula>
    </cfRule>
    <cfRule type="expression" dxfId="93" priority="87">
      <formula>B6=4</formula>
    </cfRule>
    <cfRule type="expression" dxfId="92" priority="88">
      <formula>B6=2</formula>
    </cfRule>
    <cfRule type="expression" dxfId="91" priority="89">
      <formula>B6=1</formula>
    </cfRule>
    <cfRule type="expression" dxfId="90" priority="95">
      <formula>B6="Strongly disagree"</formula>
    </cfRule>
  </conditionalFormatting>
  <conditionalFormatting sqref="K6:K13 B6:I13">
    <cfRule type="expression" dxfId="89" priority="90">
      <formula>B6="somewhat agree"</formula>
    </cfRule>
    <cfRule type="expression" dxfId="88" priority="91">
      <formula>B6="Strongly agree"</formula>
    </cfRule>
    <cfRule type="expression" dxfId="87" priority="92">
      <formula>B6="somewhat agree"</formula>
    </cfRule>
    <cfRule type="expression" dxfId="86" priority="93">
      <formula>B6="somewhat disagree"</formula>
    </cfRule>
    <cfRule type="expression" dxfId="85" priority="94">
      <formula>B6="Strongly disagree"</formula>
    </cfRule>
  </conditionalFormatting>
  <conditionalFormatting sqref="B15:B21">
    <cfRule type="expression" dxfId="84" priority="82">
      <formula>B15="strongly agree"</formula>
    </cfRule>
    <cfRule type="expression" dxfId="83" priority="83">
      <formula>B15="somewhat agree"</formula>
    </cfRule>
    <cfRule type="expression" dxfId="82" priority="84">
      <formula>B15="somewhat disagree"</formula>
    </cfRule>
    <cfRule type="expression" dxfId="81" priority="85">
      <formula>B15="Strongly disagree"</formula>
    </cfRule>
  </conditionalFormatting>
  <conditionalFormatting sqref="B15:I21 K15:K21">
    <cfRule type="expression" dxfId="80" priority="72">
      <formula>B15=5</formula>
    </cfRule>
    <cfRule type="expression" dxfId="79" priority="73">
      <formula>B15=4</formula>
    </cfRule>
    <cfRule type="expression" dxfId="78" priority="74">
      <formula>B15=2</formula>
    </cfRule>
    <cfRule type="expression" dxfId="77" priority="75">
      <formula>B15=1</formula>
    </cfRule>
    <cfRule type="expression" dxfId="76" priority="81">
      <formula>B15="Strongly disagree"</formula>
    </cfRule>
  </conditionalFormatting>
  <conditionalFormatting sqref="B15:I21 K15:K21">
    <cfRule type="expression" dxfId="75" priority="76">
      <formula>B15="somewhat agree"</formula>
    </cfRule>
    <cfRule type="expression" dxfId="74" priority="77">
      <formula>B15="Strongly agree"</formula>
    </cfRule>
    <cfRule type="expression" dxfId="73" priority="78">
      <formula>B15="somewhat agree"</formula>
    </cfRule>
    <cfRule type="expression" dxfId="72" priority="79">
      <formula>B15="somewhat disagree"</formula>
    </cfRule>
    <cfRule type="expression" dxfId="71" priority="80">
      <formula>B15="Strongly disagree"</formula>
    </cfRule>
  </conditionalFormatting>
  <conditionalFormatting sqref="B28:I30">
    <cfRule type="expression" dxfId="70" priority="67">
      <formula>B28="somewhat agree"</formula>
    </cfRule>
    <cfRule type="expression" dxfId="69" priority="68">
      <formula>B28="Strongly agree"</formula>
    </cfRule>
    <cfRule type="expression" dxfId="68" priority="69">
      <formula>B28="somewhat agree"</formula>
    </cfRule>
    <cfRule type="expression" dxfId="67" priority="70">
      <formula>B28="somewhat disagree"</formula>
    </cfRule>
    <cfRule type="expression" dxfId="66" priority="71">
      <formula>B28="Strongly disagree"</formula>
    </cfRule>
  </conditionalFormatting>
  <conditionalFormatting sqref="B31:I37">
    <cfRule type="expression" dxfId="65" priority="62">
      <formula>B31="somewhat agree"</formula>
    </cfRule>
    <cfRule type="expression" dxfId="64" priority="63">
      <formula>B31="Strongly agree"</formula>
    </cfRule>
    <cfRule type="expression" dxfId="63" priority="64">
      <formula>B31="somewhat agree"</formula>
    </cfRule>
    <cfRule type="expression" dxfId="62" priority="65">
      <formula>B31="somewhat disagree"</formula>
    </cfRule>
    <cfRule type="expression" dxfId="61" priority="66">
      <formula>B31="Strongly disagree"</formula>
    </cfRule>
  </conditionalFormatting>
  <conditionalFormatting sqref="B31:I37">
    <cfRule type="expression" dxfId="60" priority="58">
      <formula>B31=5</formula>
    </cfRule>
    <cfRule type="expression" dxfId="59" priority="59">
      <formula>B31=4</formula>
    </cfRule>
    <cfRule type="expression" dxfId="58" priority="60">
      <formula>B31=2</formula>
    </cfRule>
    <cfRule type="expression" dxfId="57" priority="61">
      <formula>B31=1</formula>
    </cfRule>
  </conditionalFormatting>
  <conditionalFormatting sqref="B40:I46">
    <cfRule type="expression" dxfId="56" priority="53">
      <formula>B40="somewhat agree"</formula>
    </cfRule>
    <cfRule type="expression" dxfId="55" priority="54">
      <formula>B40="Strongly agree"</formula>
    </cfRule>
    <cfRule type="expression" dxfId="54" priority="55">
      <formula>B40="somewhat agree"</formula>
    </cfRule>
    <cfRule type="expression" dxfId="53" priority="56">
      <formula>B40="somewhat disagree"</formula>
    </cfRule>
    <cfRule type="expression" dxfId="52" priority="57">
      <formula>B40="Strongly disagree"</formula>
    </cfRule>
  </conditionalFormatting>
  <conditionalFormatting sqref="B40:I46">
    <cfRule type="expression" dxfId="51" priority="49">
      <formula>B40=5</formula>
    </cfRule>
    <cfRule type="expression" dxfId="50" priority="50">
      <formula>B40=4</formula>
    </cfRule>
    <cfRule type="expression" dxfId="49" priority="51">
      <formula>B40=2</formula>
    </cfRule>
    <cfRule type="expression" dxfId="48" priority="52">
      <formula>B40=1</formula>
    </cfRule>
  </conditionalFormatting>
  <conditionalFormatting sqref="B52:I54">
    <cfRule type="expression" dxfId="47" priority="44">
      <formula>B52="somewhat agree"</formula>
    </cfRule>
    <cfRule type="expression" dxfId="46" priority="45">
      <formula>B52="Strongly agree"</formula>
    </cfRule>
    <cfRule type="expression" dxfId="45" priority="46">
      <formula>B52="somewhat agree"</formula>
    </cfRule>
    <cfRule type="expression" dxfId="44" priority="47">
      <formula>B52="somewhat disagree"</formula>
    </cfRule>
    <cfRule type="expression" dxfId="43" priority="48">
      <formula>B52="Strongly disagree"</formula>
    </cfRule>
  </conditionalFormatting>
  <conditionalFormatting sqref="B55:I61">
    <cfRule type="expression" dxfId="42" priority="39">
      <formula>B55="somewhat agree"</formula>
    </cfRule>
    <cfRule type="expression" dxfId="41" priority="40">
      <formula>B55="Strongly agree"</formula>
    </cfRule>
    <cfRule type="expression" dxfId="40" priority="41">
      <formula>B55="somewhat agree"</formula>
    </cfRule>
    <cfRule type="expression" dxfId="39" priority="42">
      <formula>B55="somewhat disagree"</formula>
    </cfRule>
    <cfRule type="expression" dxfId="38" priority="43">
      <formula>B55="Strongly disagree"</formula>
    </cfRule>
  </conditionalFormatting>
  <conditionalFormatting sqref="B55:I61">
    <cfRule type="expression" dxfId="37" priority="35">
      <formula>B55=5</formula>
    </cfRule>
    <cfRule type="expression" dxfId="36" priority="36">
      <formula>B55=4</formula>
    </cfRule>
    <cfRule type="expression" dxfId="35" priority="37">
      <formula>B55=2</formula>
    </cfRule>
    <cfRule type="expression" dxfId="34" priority="38">
      <formula>B55=1</formula>
    </cfRule>
  </conditionalFormatting>
  <conditionalFormatting sqref="B64:I70">
    <cfRule type="expression" dxfId="33" priority="30">
      <formula>B64="somewhat agree"</formula>
    </cfRule>
    <cfRule type="expression" dxfId="32" priority="31">
      <formula>B64="Strongly agree"</formula>
    </cfRule>
    <cfRule type="expression" dxfId="31" priority="32">
      <formula>B64="somewhat agree"</formula>
    </cfRule>
    <cfRule type="expression" dxfId="30" priority="33">
      <formula>B64="somewhat disagree"</formula>
    </cfRule>
    <cfRule type="expression" dxfId="29" priority="34">
      <formula>B64="Strongly disagree"</formula>
    </cfRule>
  </conditionalFormatting>
  <conditionalFormatting sqref="B64:I70">
    <cfRule type="expression" dxfId="28" priority="26">
      <formula>B64=5</formula>
    </cfRule>
    <cfRule type="expression" dxfId="27" priority="27">
      <formula>B64=4</formula>
    </cfRule>
    <cfRule type="expression" dxfId="26" priority="28">
      <formula>B64=2</formula>
    </cfRule>
    <cfRule type="expression" dxfId="25" priority="29">
      <formula>B64=1</formula>
    </cfRule>
  </conditionalFormatting>
  <conditionalFormatting sqref="A141">
    <cfRule type="expression" dxfId="24" priority="21">
      <formula>A141="somewhat agree"</formula>
    </cfRule>
    <cfRule type="expression" dxfId="23" priority="22">
      <formula>A141="Strongly agree"</formula>
    </cfRule>
    <cfRule type="expression" dxfId="22" priority="23">
      <formula>A141="somewhat agree"</formula>
    </cfRule>
    <cfRule type="expression" dxfId="21" priority="24">
      <formula>A141="somewhat disagree"</formula>
    </cfRule>
    <cfRule type="expression" dxfId="20" priority="25">
      <formula>A141="Strongly disagree"</formula>
    </cfRule>
  </conditionalFormatting>
  <conditionalFormatting sqref="A162">
    <cfRule type="expression" dxfId="19" priority="16">
      <formula>A162="somewhat agree"</formula>
    </cfRule>
    <cfRule type="expression" dxfId="18" priority="17">
      <formula>A162="Strongly agree"</formula>
    </cfRule>
    <cfRule type="expression" dxfId="17" priority="18">
      <formula>A162="somewhat agree"</formula>
    </cfRule>
    <cfRule type="expression" dxfId="16" priority="19">
      <formula>A162="somewhat disagree"</formula>
    </cfRule>
    <cfRule type="expression" dxfId="15" priority="20">
      <formula>A162="Strongly disagree"</formula>
    </cfRule>
  </conditionalFormatting>
  <conditionalFormatting sqref="A183">
    <cfRule type="expression" dxfId="14" priority="11">
      <formula>A183="somewhat agree"</formula>
    </cfRule>
    <cfRule type="expression" dxfId="13" priority="12">
      <formula>A183="Strongly agree"</formula>
    </cfRule>
    <cfRule type="expression" dxfId="12" priority="13">
      <formula>A183="somewhat agree"</formula>
    </cfRule>
    <cfRule type="expression" dxfId="11" priority="14">
      <formula>A183="somewhat disagree"</formula>
    </cfRule>
    <cfRule type="expression" dxfId="10" priority="15">
      <formula>A183="Strongly disagree"</formula>
    </cfRule>
  </conditionalFormatting>
  <conditionalFormatting sqref="A204">
    <cfRule type="expression" dxfId="9" priority="6">
      <formula>A204="somewhat agree"</formula>
    </cfRule>
    <cfRule type="expression" dxfId="8" priority="7">
      <formula>A204="Strongly agree"</formula>
    </cfRule>
    <cfRule type="expression" dxfId="7" priority="8">
      <formula>A204="somewhat agree"</formula>
    </cfRule>
    <cfRule type="expression" dxfId="6" priority="9">
      <formula>A204="somewhat disagree"</formula>
    </cfRule>
    <cfRule type="expression" dxfId="5" priority="10">
      <formula>A204="Strongly disagree"</formula>
    </cfRule>
  </conditionalFormatting>
  <conditionalFormatting sqref="A225">
    <cfRule type="expression" dxfId="4" priority="1">
      <formula>A225="somewhat agree"</formula>
    </cfRule>
    <cfRule type="expression" dxfId="3" priority="2">
      <formula>A225="Strongly agree"</formula>
    </cfRule>
    <cfRule type="expression" dxfId="2" priority="3">
      <formula>A225="somewhat agree"</formula>
    </cfRule>
    <cfRule type="expression" dxfId="1" priority="4">
      <formula>A225="somewhat disagree"</formula>
    </cfRule>
    <cfRule type="expression" dxfId="0" priority="5">
      <formula>A225="Strongly disagree"</formula>
    </cfRule>
  </conditionalFormatting>
  <pageMargins left="0.70866141732283472" right="0.70866141732283472" top="0.78740157480314965" bottom="0.78740157480314965" header="0.31496062992125984" footer="0.31496062992125984"/>
  <pageSetup paperSize="9" scale="2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Raw Data</vt:lpstr>
      <vt:lpstr>Demographics</vt:lpstr>
      <vt:lpstr>Prefered Scenario</vt:lpstr>
      <vt:lpstr>Shopping Scenarios</vt:lpstr>
      <vt:lpstr>Website</vt:lpstr>
      <vt:lpstr>Virtual Reality</vt:lpstr>
      <vt:lpstr>Tangible Virtual Reality</vt:lpstr>
      <vt:lpstr>Im Vergleich</vt:lpstr>
      <vt:lpstr>MaleFemale Difference</vt:lpstr>
      <vt:lpstr>Diagramme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2021-08-25T19:57:31Z</cp:lastPrinted>
  <dcterms:created xsi:type="dcterms:W3CDTF">2021-08-23T14:17:37Z</dcterms:created>
  <dcterms:modified xsi:type="dcterms:W3CDTF">2021-08-28T11:40:18Z</dcterms:modified>
</cp:coreProperties>
</file>