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nin\Desktop\Progetti\"/>
    </mc:Choice>
  </mc:AlternateContent>
  <xr:revisionPtr revIDLastSave="0" documentId="13_ncr:1_{57FEAD46-C6CB-4F1A-BAC3-406E32932487}" xr6:coauthVersionLast="47" xr6:coauthVersionMax="47" xr10:uidLastSave="{00000000-0000-0000-0000-000000000000}"/>
  <bookViews>
    <workbookView xWindow="28680" yWindow="-120" windowWidth="29040" windowHeight="15720" firstSheet="1" activeTab="5" xr2:uid="{00000000-000D-0000-FFFF-FFFF00000000}"/>
  </bookViews>
  <sheets>
    <sheet name="Original_data" sheetId="1" r:id="rId1"/>
    <sheet name="Working_data" sheetId="12" r:id="rId2"/>
    <sheet name="Avg speed by year" sheetId="22" r:id="rId3"/>
    <sheet name="Countries by winners" sheetId="27" r:id="rId4"/>
    <sheet name="rank" sheetId="32" r:id="rId5"/>
    <sheet name="Dashboard" sheetId="34" r:id="rId6"/>
  </sheets>
  <definedNames>
    <definedName name="_xlnm._FilterDatabase" localSheetId="1" hidden="1">Working_data!$A$1:$J$97</definedName>
    <definedName name="NativeTimeline_Start_Date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4" l="1"/>
  <c r="D31" i="34"/>
  <c r="D32" i="34"/>
  <c r="D33" i="34"/>
  <c r="C30" i="34"/>
  <c r="C31" i="34"/>
  <c r="C32" i="34"/>
  <c r="C33" i="34"/>
  <c r="B30" i="34"/>
  <c r="B31" i="34"/>
  <c r="B32" i="34"/>
  <c r="B33" i="34"/>
  <c r="D19" i="34"/>
  <c r="D20" i="34"/>
  <c r="D21" i="34"/>
  <c r="D22" i="34"/>
  <c r="D23" i="34"/>
  <c r="D24" i="34"/>
  <c r="D25" i="34"/>
  <c r="D26" i="34"/>
  <c r="D27" i="34"/>
  <c r="D28" i="34"/>
  <c r="D29" i="34"/>
  <c r="C19" i="34"/>
  <c r="C20" i="34"/>
  <c r="C21" i="34"/>
  <c r="C22" i="34"/>
  <c r="C23" i="34"/>
  <c r="C24" i="34"/>
  <c r="C25" i="34"/>
  <c r="C26" i="34"/>
  <c r="C27" i="34"/>
  <c r="C28" i="34"/>
  <c r="C29" i="34"/>
  <c r="B19" i="34"/>
  <c r="B20" i="34"/>
  <c r="B21" i="34"/>
  <c r="B22" i="34"/>
  <c r="B23" i="34"/>
  <c r="B24" i="34"/>
  <c r="B25" i="34"/>
  <c r="B26" i="34"/>
  <c r="B27" i="34"/>
  <c r="B28" i="34"/>
  <c r="B29" i="34"/>
  <c r="D18" i="34"/>
  <c r="C18" i="34"/>
  <c r="B18" i="34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2" i="12"/>
  <c r="G3" i="12"/>
  <c r="H3" i="12" s="1"/>
  <c r="G4" i="12"/>
  <c r="H4" i="12" s="1"/>
  <c r="G5" i="12"/>
  <c r="H5" i="12" s="1"/>
  <c r="G6" i="12"/>
  <c r="H6" i="12" s="1"/>
  <c r="G7" i="12"/>
  <c r="H7" i="12" s="1"/>
  <c r="G8" i="12"/>
  <c r="H8" i="12" s="1"/>
  <c r="G9" i="12"/>
  <c r="H9" i="12" s="1"/>
  <c r="G10" i="12"/>
  <c r="H10" i="12" s="1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H16" i="12" s="1"/>
  <c r="G17" i="12"/>
  <c r="H17" i="12" s="1"/>
  <c r="G18" i="12"/>
  <c r="H18" i="12" s="1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26" i="12"/>
  <c r="H26" i="12" s="1"/>
  <c r="G27" i="12"/>
  <c r="H27" i="12" s="1"/>
  <c r="G28" i="12"/>
  <c r="H28" i="12" s="1"/>
  <c r="G29" i="12"/>
  <c r="H29" i="12" s="1"/>
  <c r="G30" i="12"/>
  <c r="H30" i="12" s="1"/>
  <c r="G31" i="12"/>
  <c r="H31" i="12" s="1"/>
  <c r="G32" i="12"/>
  <c r="H32" i="12" s="1"/>
  <c r="G33" i="12"/>
  <c r="H33" i="12" s="1"/>
  <c r="G34" i="12"/>
  <c r="H34" i="12" s="1"/>
  <c r="G35" i="12"/>
  <c r="H35" i="12" s="1"/>
  <c r="G36" i="12"/>
  <c r="H36" i="12" s="1"/>
  <c r="G37" i="12"/>
  <c r="H37" i="12" s="1"/>
  <c r="G38" i="12"/>
  <c r="H38" i="12" s="1"/>
  <c r="G39" i="12"/>
  <c r="H39" i="12" s="1"/>
  <c r="G40" i="12"/>
  <c r="H40" i="12" s="1"/>
  <c r="G41" i="12"/>
  <c r="H41" i="12" s="1"/>
  <c r="G42" i="12"/>
  <c r="H42" i="12" s="1"/>
  <c r="G43" i="12"/>
  <c r="H43" i="12" s="1"/>
  <c r="G44" i="12"/>
  <c r="H44" i="12" s="1"/>
  <c r="G45" i="12"/>
  <c r="H45" i="12" s="1"/>
  <c r="G46" i="12"/>
  <c r="H46" i="12" s="1"/>
  <c r="G47" i="12"/>
  <c r="H47" i="12" s="1"/>
  <c r="G48" i="12"/>
  <c r="H48" i="12" s="1"/>
  <c r="G49" i="12"/>
  <c r="H49" i="12" s="1"/>
  <c r="G50" i="12"/>
  <c r="H50" i="12" s="1"/>
  <c r="G51" i="12"/>
  <c r="H51" i="12" s="1"/>
  <c r="G52" i="12"/>
  <c r="H52" i="12" s="1"/>
  <c r="G53" i="12"/>
  <c r="H53" i="12" s="1"/>
  <c r="G54" i="12"/>
  <c r="H54" i="12" s="1"/>
  <c r="G55" i="12"/>
  <c r="H55" i="12" s="1"/>
  <c r="G56" i="12"/>
  <c r="H56" i="12" s="1"/>
  <c r="G57" i="12"/>
  <c r="H57" i="12" s="1"/>
  <c r="G58" i="12"/>
  <c r="H58" i="12" s="1"/>
  <c r="G59" i="12"/>
  <c r="H59" i="12" s="1"/>
  <c r="G60" i="12"/>
  <c r="H60" i="12" s="1"/>
  <c r="G61" i="12"/>
  <c r="H61" i="12" s="1"/>
  <c r="G62" i="12"/>
  <c r="H62" i="12" s="1"/>
  <c r="G63" i="12"/>
  <c r="H63" i="12" s="1"/>
  <c r="G64" i="12"/>
  <c r="H64" i="12" s="1"/>
  <c r="G65" i="12"/>
  <c r="H65" i="12" s="1"/>
  <c r="G66" i="12"/>
  <c r="H66" i="12" s="1"/>
  <c r="G67" i="12"/>
  <c r="H67" i="12" s="1"/>
  <c r="G68" i="12"/>
  <c r="H68" i="12" s="1"/>
  <c r="G69" i="12"/>
  <c r="H69" i="12" s="1"/>
  <c r="G70" i="12"/>
  <c r="H70" i="12" s="1"/>
  <c r="G71" i="12"/>
  <c r="H71" i="12" s="1"/>
  <c r="G72" i="12"/>
  <c r="H72" i="12" s="1"/>
  <c r="G73" i="12"/>
  <c r="H73" i="12" s="1"/>
  <c r="G74" i="12"/>
  <c r="H74" i="12" s="1"/>
  <c r="G75" i="12"/>
  <c r="H75" i="12" s="1"/>
  <c r="G76" i="12"/>
  <c r="H76" i="12" s="1"/>
  <c r="G77" i="12"/>
  <c r="H77" i="12" s="1"/>
  <c r="G78" i="12"/>
  <c r="H78" i="12" s="1"/>
  <c r="G79" i="12"/>
  <c r="H79" i="12" s="1"/>
  <c r="G80" i="12"/>
  <c r="H80" i="12" s="1"/>
  <c r="G81" i="12"/>
  <c r="H81" i="12" s="1"/>
  <c r="G82" i="12"/>
  <c r="H82" i="12" s="1"/>
  <c r="G83" i="12"/>
  <c r="H83" i="12" s="1"/>
  <c r="G84" i="12"/>
  <c r="H84" i="12" s="1"/>
  <c r="G85" i="12"/>
  <c r="H85" i="12" s="1"/>
  <c r="G86" i="12"/>
  <c r="H86" i="12" s="1"/>
  <c r="G87" i="12"/>
  <c r="H87" i="12" s="1"/>
  <c r="G88" i="12"/>
  <c r="H88" i="12" s="1"/>
  <c r="G89" i="12"/>
  <c r="H89" i="12" s="1"/>
  <c r="G90" i="12"/>
  <c r="H90" i="12" s="1"/>
  <c r="G91" i="12"/>
  <c r="H91" i="12" s="1"/>
  <c r="G92" i="12"/>
  <c r="H92" i="12" s="1"/>
  <c r="G93" i="12"/>
  <c r="H93" i="12" s="1"/>
  <c r="G94" i="12"/>
  <c r="H94" i="12" s="1"/>
  <c r="G95" i="12"/>
  <c r="H95" i="12" s="1"/>
  <c r="G96" i="12"/>
  <c r="H96" i="12" s="1"/>
  <c r="G97" i="12"/>
  <c r="H97" i="12" s="1"/>
  <c r="G2" i="12"/>
  <c r="H2" i="12" s="1"/>
  <c r="G11" i="34"/>
  <c r="B11" i="34"/>
  <c r="I11" i="34"/>
  <c r="D11" i="34"/>
</calcChain>
</file>

<file path=xl/sharedStrings.xml><?xml version="1.0" encoding="utf-8"?>
<sst xmlns="http://schemas.openxmlformats.org/spreadsheetml/2006/main" count="978" uniqueCount="233">
  <si>
    <t>Year</t>
  </si>
  <si>
    <t>Winner's avg speed</t>
  </si>
  <si>
    <t>Total distance (km)</t>
  </si>
  <si>
    <t>Number of stages</t>
  </si>
  <si>
    <t>Finishers</t>
  </si>
  <si>
    <t>Entrants</t>
  </si>
  <si>
    <t>Winner</t>
  </si>
  <si>
    <t>Winner's Nationality</t>
  </si>
  <si>
    <t>Winner's Team</t>
  </si>
  <si>
    <t>Start Date</t>
  </si>
  <si>
    <t>End Date</t>
  </si>
  <si>
    <t>Starting city</t>
  </si>
  <si>
    <t>Starting city Latitude</t>
  </si>
  <si>
    <t>Starting city Longitude</t>
  </si>
  <si>
    <t>Starting country</t>
  </si>
  <si>
    <t>Finishing city</t>
  </si>
  <si>
    <t>Finishing city Latitude</t>
  </si>
  <si>
    <t>Finishing city Longitude</t>
  </si>
  <si>
    <t>Maurice Garin</t>
  </si>
  <si>
    <t> France</t>
  </si>
  <si>
    <t>La Française</t>
  </si>
  <si>
    <t>Paris</t>
  </si>
  <si>
    <t>France</t>
  </si>
  <si>
    <t>Henri Cornet</t>
  </si>
  <si>
    <t>Cycles JC</t>
  </si>
  <si>
    <t>Louis Trousselier</t>
  </si>
  <si>
    <t>Cycles Peugeot</t>
  </si>
  <si>
    <t>René Pottier</t>
  </si>
  <si>
    <t>Lucien Petit-Breton</t>
  </si>
  <si>
    <t xml:space="preserve">Lucien Petit-Breton </t>
  </si>
  <si>
    <t>François Faber</t>
  </si>
  <si>
    <t> Luxembourg</t>
  </si>
  <si>
    <t>Alycon</t>
  </si>
  <si>
    <t>Octave Lapize</t>
  </si>
  <si>
    <t>Gustave Garrigou</t>
  </si>
  <si>
    <t>Odile Defraye</t>
  </si>
  <si>
    <t> Belgium</t>
  </si>
  <si>
    <t>Philippe Thys</t>
  </si>
  <si>
    <t xml:space="preserve">Philippe Thys </t>
  </si>
  <si>
    <t>Firmin Lambot</t>
  </si>
  <si>
    <t>La Sportive</t>
  </si>
  <si>
    <t>Léon Scieur</t>
  </si>
  <si>
    <t xml:space="preserve">Firmin Lambot </t>
  </si>
  <si>
    <t>Henri Pélissier</t>
  </si>
  <si>
    <t>Automoto</t>
  </si>
  <si>
    <t>Ottavio Bottecchia</t>
  </si>
  <si>
    <t> Italy</t>
  </si>
  <si>
    <t xml:space="preserve">Ottavio Bottecchia </t>
  </si>
  <si>
    <t>Lucien Buysse</t>
  </si>
  <si>
    <t>Evian</t>
  </si>
  <si>
    <t>Nicolas Frantz</t>
  </si>
  <si>
    <t>Alcyon</t>
  </si>
  <si>
    <t xml:space="preserve">Nicolas Frantz </t>
  </si>
  <si>
    <t>Maurice De Waele</t>
  </si>
  <si>
    <t>André Leducq</t>
  </si>
  <si>
    <t>Antonin Magne</t>
  </si>
  <si>
    <t xml:space="preserve">André Leducq </t>
  </si>
  <si>
    <t>Georges Speicher</t>
  </si>
  <si>
    <t xml:space="preserve">Antonin Magne </t>
  </si>
  <si>
    <t>Romain Maes</t>
  </si>
  <si>
    <t>Belgium</t>
  </si>
  <si>
    <t>Sylvère Maes</t>
  </si>
  <si>
    <t>Roger Lapébie</t>
  </si>
  <si>
    <t>Gino Bartali</t>
  </si>
  <si>
    <t>Italy</t>
  </si>
  <si>
    <t xml:space="preserve">Sylvère Maes </t>
  </si>
  <si>
    <t>Jean Robic</t>
  </si>
  <si>
    <t>Ouest</t>
  </si>
  <si>
    <t xml:space="preserve">Gino Bartali </t>
  </si>
  <si>
    <t>Fausto Coppi</t>
  </si>
  <si>
    <t>Ferdinand Kübler</t>
  </si>
  <si>
    <t> Switzerland</t>
  </si>
  <si>
    <t>Switzerland</t>
  </si>
  <si>
    <t>Hugo Koblet</t>
  </si>
  <si>
    <t>Metz</t>
  </si>
  <si>
    <t xml:space="preserve">Fausto Coppi </t>
  </si>
  <si>
    <t>Brest</t>
  </si>
  <si>
    <t>Louison Bobet</t>
  </si>
  <si>
    <t>Strasbourg</t>
  </si>
  <si>
    <t xml:space="preserve">Louison Bobet </t>
  </si>
  <si>
    <t>Amsterdam</t>
  </si>
  <si>
    <t>Netherlands</t>
  </si>
  <si>
    <t>Le Havre</t>
  </si>
  <si>
    <t>Roger Walkowiak</t>
  </si>
  <si>
    <t>Nord-Est-Centre</t>
  </si>
  <si>
    <t>Reims</t>
  </si>
  <si>
    <t>Jacques Anquetil</t>
  </si>
  <si>
    <t>Nantes</t>
  </si>
  <si>
    <t>Charly Gaul</t>
  </si>
  <si>
    <t>Holland-Luxembourg</t>
  </si>
  <si>
    <t>Brussels</t>
  </si>
  <si>
    <t>Federico Bahamontes</t>
  </si>
  <si>
    <t> Spain</t>
  </si>
  <si>
    <t>Spain</t>
  </si>
  <si>
    <t>Mulhouse</t>
  </si>
  <si>
    <t>Gastone Nencini</t>
  </si>
  <si>
    <t>Lille</t>
  </si>
  <si>
    <t xml:space="preserve">Jacques Anquetil </t>
  </si>
  <si>
    <t>Rouen</t>
  </si>
  <si>
    <t>St-Raphael</t>
  </si>
  <si>
    <t>Nancy</t>
  </si>
  <si>
    <t>Rennes</t>
  </si>
  <si>
    <t>Felice Gimondi</t>
  </si>
  <si>
    <t>Salvarini</t>
  </si>
  <si>
    <t>Cologne</t>
  </si>
  <si>
    <t>Germany</t>
  </si>
  <si>
    <t>Lucien Aimar</t>
  </si>
  <si>
    <t>Ford</t>
  </si>
  <si>
    <t>Roger Pingeon</t>
  </si>
  <si>
    <t>Angers</t>
  </si>
  <si>
    <t>Jan Janssen</t>
  </si>
  <si>
    <t> Netherlands</t>
  </si>
  <si>
    <t>Holland</t>
  </si>
  <si>
    <t>Vittel</t>
  </si>
  <si>
    <t>Eddy Merckx</t>
  </si>
  <si>
    <t>Faema</t>
  </si>
  <si>
    <t>Roubaix</t>
  </si>
  <si>
    <t xml:space="preserve">Eddy Merckx </t>
  </si>
  <si>
    <t>Faemino</t>
  </si>
  <si>
    <t>Limoges</t>
  </si>
  <si>
    <t>Molteni</t>
  </si>
  <si>
    <t>Luis Ocaña</t>
  </si>
  <si>
    <t>Bic</t>
  </si>
  <si>
    <t>Scheveningen</t>
  </si>
  <si>
    <t>Bernard Thévenet</t>
  </si>
  <si>
    <t>Peugeot</t>
  </si>
  <si>
    <t>Charleroi</t>
  </si>
  <si>
    <t>Lucien Van Impe</t>
  </si>
  <si>
    <t>Gitane</t>
  </si>
  <si>
    <t>St. Jean de Monts</t>
  </si>
  <si>
    <t xml:space="preserve">Bernard Thévenet </t>
  </si>
  <si>
    <t>Fleurence</t>
  </si>
  <si>
    <t>Bernard Hinault</t>
  </si>
  <si>
    <t>Renault</t>
  </si>
  <si>
    <t>Leiden</t>
  </si>
  <si>
    <t xml:space="preserve">Bernard Hinault </t>
  </si>
  <si>
    <t>Joop Zoetemelk</t>
  </si>
  <si>
    <t>TI Raleigh</t>
  </si>
  <si>
    <t>Frankfurt</t>
  </si>
  <si>
    <t>Nice</t>
  </si>
  <si>
    <t>Basel</t>
  </si>
  <si>
    <t>Laurent Fignon</t>
  </si>
  <si>
    <t>Fontenay-sous-Bois</t>
  </si>
  <si>
    <t xml:space="preserve">Laurent Fignon </t>
  </si>
  <si>
    <t>Montreuil</t>
  </si>
  <si>
    <t>La Vie Claire</t>
  </si>
  <si>
    <t>Plumelec</t>
  </si>
  <si>
    <t>Greg Lemond</t>
  </si>
  <si>
    <t> USA</t>
  </si>
  <si>
    <t>Boulogne-Billancourt</t>
  </si>
  <si>
    <t>Stephen Roche</t>
  </si>
  <si>
    <t> Ireland Irish</t>
  </si>
  <si>
    <t>Carrera</t>
  </si>
  <si>
    <t>West Berlin</t>
  </si>
  <si>
    <t>Pedro Delgado</t>
  </si>
  <si>
    <t>Reynolds</t>
  </si>
  <si>
    <t>Pornichet</t>
  </si>
  <si>
    <t xml:space="preserve">Greg LeMond </t>
  </si>
  <si>
    <t>ADR</t>
  </si>
  <si>
    <t>Luxembourg</t>
  </si>
  <si>
    <t>Z</t>
  </si>
  <si>
    <t>Furturoscope</t>
  </si>
  <si>
    <t>Miguel Indurain</t>
  </si>
  <si>
    <t>Banesto</t>
  </si>
  <si>
    <t>Lyon</t>
  </si>
  <si>
    <t xml:space="preserve">Miguel Indurain </t>
  </si>
  <si>
    <t>San Sebastian</t>
  </si>
  <si>
    <t>Le Puy de Fou</t>
  </si>
  <si>
    <t>St. Brieuc</t>
  </si>
  <si>
    <t>Bjarne Riis</t>
  </si>
  <si>
    <t> Denmark</t>
  </si>
  <si>
    <t>Telekom</t>
  </si>
  <si>
    <t>'s Hertogenbosch</t>
  </si>
  <si>
    <t>Jan Ullrich</t>
  </si>
  <si>
    <t> Germany</t>
  </si>
  <si>
    <t>Marco Pantani</t>
  </si>
  <si>
    <t>Mercatone Uno</t>
  </si>
  <si>
    <t>Dublin</t>
  </si>
  <si>
    <t>Ireland</t>
  </si>
  <si>
    <t>Results voided</t>
  </si>
  <si>
    <t>Futuroscope</t>
  </si>
  <si>
    <t>Dunkirk</t>
  </si>
  <si>
    <t>Liege</t>
  </si>
  <si>
    <t>Fromentine</t>
  </si>
  <si>
    <t>Oscar Pereiro</t>
  </si>
  <si>
    <t>Caisse d'Epargne</t>
  </si>
  <si>
    <t>Alberto Contador</t>
  </si>
  <si>
    <t>Discovery Channel</t>
  </si>
  <si>
    <t>London</t>
  </si>
  <si>
    <t>Carlos Sastre</t>
  </si>
  <si>
    <t>CSC</t>
  </si>
  <si>
    <t xml:space="preserve">Alberto Contador </t>
  </si>
  <si>
    <t>Astana</t>
  </si>
  <si>
    <t>Monaco</t>
  </si>
  <si>
    <t>Andy Schleck</t>
  </si>
  <si>
    <t>Team CSC</t>
  </si>
  <si>
    <t>Rotterdam</t>
  </si>
  <si>
    <t>Cadel Evans</t>
  </si>
  <si>
    <t>Australia</t>
  </si>
  <si>
    <t>BMC Racing Team</t>
  </si>
  <si>
    <t>Le Barre de Monts</t>
  </si>
  <si>
    <t>Bradley Wiggins</t>
  </si>
  <si>
    <t> United Kingdom</t>
  </si>
  <si>
    <t>Team Sky</t>
  </si>
  <si>
    <t>Liège</t>
  </si>
  <si>
    <t>Chris Froome</t>
  </si>
  <si>
    <t>Porto Vecchio</t>
  </si>
  <si>
    <t>Vincenzo Nibali</t>
  </si>
  <si>
    <t>Leeds</t>
  </si>
  <si>
    <t>United Kingdom</t>
  </si>
  <si>
    <t xml:space="preserve">Chris Froome </t>
  </si>
  <si>
    <t>Utrecht</t>
  </si>
  <si>
    <t>Mont St. Michel</t>
  </si>
  <si>
    <t>Row Labels</t>
  </si>
  <si>
    <t>Denmark</t>
  </si>
  <si>
    <t>Ireland </t>
  </si>
  <si>
    <t>USA</t>
  </si>
  <si>
    <t>Average Speed</t>
  </si>
  <si>
    <t xml:space="preserve"> Australia</t>
  </si>
  <si>
    <t>Count of Winner</t>
  </si>
  <si>
    <t>Drop outs</t>
  </si>
  <si>
    <t>Drop outs in %</t>
  </si>
  <si>
    <t>Sum of Drop outs in %</t>
  </si>
  <si>
    <t>Rank</t>
  </si>
  <si>
    <t>Average Speed (km/h)</t>
  </si>
  <si>
    <t>Days</t>
  </si>
  <si>
    <t>Sum of Total distance (km)</t>
  </si>
  <si>
    <t>Grand Total</t>
  </si>
  <si>
    <t>Total Distance (km)</t>
  </si>
  <si>
    <t>Number of Stages</t>
  </si>
  <si>
    <t>Sum of Number of stages</t>
  </si>
  <si>
    <t>Sum of Days</t>
  </si>
  <si>
    <t>Drop out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</si>
</sst>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€_-;\-* #,##0.00\ _€_-;_-* &quot;-&quot;??\ _€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1" applyFon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3" fillId="0" borderId="0" xfId="1" applyFont="1" applyFill="1" applyBorder="1"/>
    <xf numFmtId="164" fontId="4" fillId="0" borderId="0" xfId="1" applyFont="1" applyFill="1" applyBorder="1"/>
    <xf numFmtId="0" fontId="4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left" vertical="center" wrapText="1"/>
    </xf>
    <xf numFmtId="164" fontId="3" fillId="0" borderId="0" xfId="1" applyFont="1" applyFill="1" applyBorder="1" applyAlignment="1">
      <alignment horizontal="right" vertical="center" wrapText="1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quotePrefix="1" applyFont="1"/>
    <xf numFmtId="164" fontId="6" fillId="0" borderId="0" xfId="1" applyFont="1" applyFill="1" applyBorder="1"/>
    <xf numFmtId="164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2" fillId="0" borderId="0" xfId="1" applyFont="1" applyFill="1" applyBorder="1"/>
    <xf numFmtId="164" fontId="7" fillId="0" borderId="0" xfId="1" applyFont="1" applyFill="1" applyBorder="1"/>
    <xf numFmtId="0" fontId="7" fillId="0" borderId="0" xfId="0" applyFont="1"/>
    <xf numFmtId="10" fontId="0" fillId="0" borderId="0" xfId="0" applyNumberFormat="1"/>
    <xf numFmtId="0" fontId="8" fillId="2" borderId="0" xfId="0" applyFont="1" applyFill="1"/>
    <xf numFmtId="0" fontId="8" fillId="2" borderId="0" xfId="0" applyFont="1" applyFill="1" applyAlignment="1">
      <alignment wrapText="1"/>
    </xf>
    <xf numFmtId="14" fontId="0" fillId="0" borderId="0" xfId="0" applyNumberFormat="1" applyAlignment="1">
      <alignment horizontal="right"/>
    </xf>
    <xf numFmtId="14" fontId="9" fillId="0" borderId="0" xfId="0" applyNumberFormat="1" applyFont="1"/>
    <xf numFmtId="0" fontId="9" fillId="0" borderId="0" xfId="0" applyFont="1"/>
    <xf numFmtId="165" fontId="0" fillId="0" borderId="0" xfId="0" applyNumberFormat="1"/>
    <xf numFmtId="0" fontId="8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3" borderId="0" xfId="2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numFmt numFmtId="165" formatCode="0.0%"/>
    </dxf>
    <dxf>
      <numFmt numFmtId="0" formatCode="General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8" xr9:uid="{41A26CCF-C0DA-490B-AF8A-E0A56FC1E09E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[tour_de_france.xlsx]Avg speed by year!Avg speed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SPEED (KM/H) ACROSS YEARS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53963601070112E-2"/>
          <c:y val="0.10981495188749076"/>
          <c:w val="0.9356119651118191"/>
          <c:h val="0.79283959971324824"/>
        </c:manualLayout>
      </c:layout>
      <c:lineChart>
        <c:grouping val="standard"/>
        <c:varyColors val="0"/>
        <c:ser>
          <c:idx val="0"/>
          <c:order val="0"/>
          <c:tx>
            <c:strRef>
              <c:f>'Avg speed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'Avg speed by year'!$A$4:$A$99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'Avg speed by year'!$B$4:$B$99</c:f>
              <c:numCache>
                <c:formatCode>General</c:formatCode>
                <c:ptCount val="96"/>
                <c:pt idx="0">
                  <c:v>25.68</c:v>
                </c:pt>
                <c:pt idx="1">
                  <c:v>25.27</c:v>
                </c:pt>
                <c:pt idx="2">
                  <c:v>27.11</c:v>
                </c:pt>
                <c:pt idx="3">
                  <c:v>24.46</c:v>
                </c:pt>
                <c:pt idx="4">
                  <c:v>28.47</c:v>
                </c:pt>
                <c:pt idx="5">
                  <c:v>28.74</c:v>
                </c:pt>
                <c:pt idx="6">
                  <c:v>28.66</c:v>
                </c:pt>
                <c:pt idx="7">
                  <c:v>29.1</c:v>
                </c:pt>
                <c:pt idx="8">
                  <c:v>27.32</c:v>
                </c:pt>
                <c:pt idx="9">
                  <c:v>27.76</c:v>
                </c:pt>
                <c:pt idx="10">
                  <c:v>26.72</c:v>
                </c:pt>
                <c:pt idx="11">
                  <c:v>26.84</c:v>
                </c:pt>
                <c:pt idx="12">
                  <c:v>24.06</c:v>
                </c:pt>
                <c:pt idx="13">
                  <c:v>24.07</c:v>
                </c:pt>
                <c:pt idx="14">
                  <c:v>24.72</c:v>
                </c:pt>
                <c:pt idx="15">
                  <c:v>24.2</c:v>
                </c:pt>
                <c:pt idx="16">
                  <c:v>24.23</c:v>
                </c:pt>
                <c:pt idx="17">
                  <c:v>24.25</c:v>
                </c:pt>
                <c:pt idx="18">
                  <c:v>24.82</c:v>
                </c:pt>
                <c:pt idx="19">
                  <c:v>24.28</c:v>
                </c:pt>
                <c:pt idx="20">
                  <c:v>27.22</c:v>
                </c:pt>
                <c:pt idx="21">
                  <c:v>28.4</c:v>
                </c:pt>
                <c:pt idx="22">
                  <c:v>28.32</c:v>
                </c:pt>
                <c:pt idx="23">
                  <c:v>28</c:v>
                </c:pt>
                <c:pt idx="24">
                  <c:v>28.74</c:v>
                </c:pt>
                <c:pt idx="25">
                  <c:v>29.05</c:v>
                </c:pt>
                <c:pt idx="26">
                  <c:v>29.82</c:v>
                </c:pt>
                <c:pt idx="27">
                  <c:v>30.36</c:v>
                </c:pt>
                <c:pt idx="28">
                  <c:v>30.65</c:v>
                </c:pt>
                <c:pt idx="29">
                  <c:v>31.11</c:v>
                </c:pt>
                <c:pt idx="30">
                  <c:v>31.77</c:v>
                </c:pt>
                <c:pt idx="31">
                  <c:v>31.57</c:v>
                </c:pt>
                <c:pt idx="32">
                  <c:v>31.99</c:v>
                </c:pt>
                <c:pt idx="33">
                  <c:v>31.41</c:v>
                </c:pt>
                <c:pt idx="34">
                  <c:v>33.44</c:v>
                </c:pt>
                <c:pt idx="35">
                  <c:v>32.119999999999997</c:v>
                </c:pt>
                <c:pt idx="36">
                  <c:v>32.78</c:v>
                </c:pt>
                <c:pt idx="37">
                  <c:v>32.950000000000003</c:v>
                </c:pt>
                <c:pt idx="38">
                  <c:v>32.229999999999997</c:v>
                </c:pt>
                <c:pt idx="39">
                  <c:v>34.590000000000003</c:v>
                </c:pt>
                <c:pt idx="40">
                  <c:v>33.229999999999997</c:v>
                </c:pt>
                <c:pt idx="41">
                  <c:v>34.450000000000003</c:v>
                </c:pt>
                <c:pt idx="42">
                  <c:v>36.270000000000003</c:v>
                </c:pt>
                <c:pt idx="43">
                  <c:v>34.520000000000003</c:v>
                </c:pt>
                <c:pt idx="44">
                  <c:v>36.92</c:v>
                </c:pt>
                <c:pt idx="45">
                  <c:v>35.47</c:v>
                </c:pt>
                <c:pt idx="46">
                  <c:v>37.21</c:v>
                </c:pt>
                <c:pt idx="47">
                  <c:v>36.03</c:v>
                </c:pt>
                <c:pt idx="48">
                  <c:v>37.32</c:v>
                </c:pt>
                <c:pt idx="49">
                  <c:v>37.090000000000003</c:v>
                </c:pt>
                <c:pt idx="50">
                  <c:v>35.42</c:v>
                </c:pt>
                <c:pt idx="51">
                  <c:v>35.89</c:v>
                </c:pt>
                <c:pt idx="52">
                  <c:v>36.76</c:v>
                </c:pt>
                <c:pt idx="53">
                  <c:v>34.76</c:v>
                </c:pt>
                <c:pt idx="54">
                  <c:v>33.56</c:v>
                </c:pt>
                <c:pt idx="55">
                  <c:v>35.409999999999997</c:v>
                </c:pt>
                <c:pt idx="56">
                  <c:v>35.590000000000003</c:v>
                </c:pt>
                <c:pt idx="57">
                  <c:v>38.08</c:v>
                </c:pt>
                <c:pt idx="58">
                  <c:v>35.51</c:v>
                </c:pt>
                <c:pt idx="59">
                  <c:v>33.409999999999997</c:v>
                </c:pt>
                <c:pt idx="60">
                  <c:v>35.24</c:v>
                </c:pt>
                <c:pt idx="61">
                  <c:v>34.909999999999997</c:v>
                </c:pt>
                <c:pt idx="62">
                  <c:v>34.520000000000003</c:v>
                </c:pt>
                <c:pt idx="63">
                  <c:v>35.42</c:v>
                </c:pt>
                <c:pt idx="64">
                  <c:v>36.08</c:v>
                </c:pt>
                <c:pt idx="65">
                  <c:v>36.51</c:v>
                </c:pt>
                <c:pt idx="66">
                  <c:v>35.14</c:v>
                </c:pt>
                <c:pt idx="67">
                  <c:v>38.96</c:v>
                </c:pt>
                <c:pt idx="68">
                  <c:v>38.06</c:v>
                </c:pt>
                <c:pt idx="69">
                  <c:v>36.229999999999997</c:v>
                </c:pt>
                <c:pt idx="70">
                  <c:v>35.880000000000003</c:v>
                </c:pt>
                <c:pt idx="71">
                  <c:v>36.229999999999997</c:v>
                </c:pt>
                <c:pt idx="72">
                  <c:v>37.020000000000003</c:v>
                </c:pt>
                <c:pt idx="73">
                  <c:v>36.65</c:v>
                </c:pt>
                <c:pt idx="74">
                  <c:v>38.909999999999997</c:v>
                </c:pt>
                <c:pt idx="75">
                  <c:v>37.49</c:v>
                </c:pt>
                <c:pt idx="76">
                  <c:v>38.26</c:v>
                </c:pt>
                <c:pt idx="77">
                  <c:v>38.75</c:v>
                </c:pt>
                <c:pt idx="78">
                  <c:v>39.5</c:v>
                </c:pt>
                <c:pt idx="79">
                  <c:v>38.71</c:v>
                </c:pt>
                <c:pt idx="80">
                  <c:v>38.380000000000003</c:v>
                </c:pt>
                <c:pt idx="81">
                  <c:v>39.19</c:v>
                </c:pt>
                <c:pt idx="82">
                  <c:v>39.229999999999997</c:v>
                </c:pt>
                <c:pt idx="83">
                  <c:v>39.229999999999997</c:v>
                </c:pt>
                <c:pt idx="84">
                  <c:v>39.979999999999997</c:v>
                </c:pt>
                <c:pt idx="85">
                  <c:v>40.78</c:v>
                </c:pt>
                <c:pt idx="86">
                  <c:v>38.979999999999997</c:v>
                </c:pt>
                <c:pt idx="87">
                  <c:v>40.5</c:v>
                </c:pt>
                <c:pt idx="88">
                  <c:v>40.31</c:v>
                </c:pt>
                <c:pt idx="89">
                  <c:v>39.590000000000003</c:v>
                </c:pt>
                <c:pt idx="90">
                  <c:v>39.79</c:v>
                </c:pt>
                <c:pt idx="91">
                  <c:v>39.880000000000003</c:v>
                </c:pt>
                <c:pt idx="92">
                  <c:v>40.54</c:v>
                </c:pt>
                <c:pt idx="93">
                  <c:v>40.69</c:v>
                </c:pt>
                <c:pt idx="94">
                  <c:v>39.64</c:v>
                </c:pt>
                <c:pt idx="95">
                  <c:v>39.616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851-9CE6-21376064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0192"/>
        <c:axId val="511260208"/>
      </c:lineChart>
      <c:catAx>
        <c:axId val="5112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0208"/>
        <c:crosses val="autoZero"/>
        <c:auto val="1"/>
        <c:lblAlgn val="ctr"/>
        <c:lblOffset val="100"/>
        <c:tickMarkSkip val="1"/>
        <c:noMultiLvlLbl val="0"/>
      </c:catAx>
      <c:valAx>
        <c:axId val="5112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[tour_de_france.xlsx]Countries by winners!PivotTable25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TOTAL</a:t>
            </a:r>
            <a:r>
              <a:rPr lang="en-US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WINNERS BY COUNTRY</a:t>
            </a:r>
            <a:endParaRPr lang="en-US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08215266624011"/>
          <c:y val="0.14116086100941974"/>
          <c:w val="0.77945944533481992"/>
          <c:h val="0.77771862966537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'Countries by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'Countries by winners'!$A$4:$A$16</c:f>
              <c:strCache>
                <c:ptCount val="13"/>
                <c:pt idx="0">
                  <c:v> Australia</c:v>
                </c:pt>
                <c:pt idx="1">
                  <c:v>Ireland </c:v>
                </c:pt>
                <c:pt idx="2">
                  <c:v>Denmark</c:v>
                </c:pt>
                <c:pt idx="3">
                  <c:v>Germany</c:v>
                </c:pt>
                <c:pt idx="4">
                  <c:v>Switzerland</c:v>
                </c:pt>
                <c:pt idx="5">
                  <c:v>Netherlands</c:v>
                </c:pt>
                <c:pt idx="6">
                  <c:v>USA</c:v>
                </c:pt>
                <c:pt idx="7">
                  <c:v>United Kingdom</c:v>
                </c:pt>
                <c:pt idx="8">
                  <c:v>Luxembourg</c:v>
                </c:pt>
                <c:pt idx="9">
                  <c:v>Italy</c:v>
                </c:pt>
                <c:pt idx="10">
                  <c:v>Spain</c:v>
                </c:pt>
                <c:pt idx="11">
                  <c:v>Belgium</c:v>
                </c:pt>
                <c:pt idx="12">
                  <c:v>France</c:v>
                </c:pt>
              </c:strCache>
            </c:strRef>
          </c:cat>
          <c:val>
            <c:numRef>
              <c:f>'Countries by winners'!$B$4:$B$16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18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3-47C5-B665-8D2198A07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08561488"/>
        <c:axId val="108562736"/>
      </c:barChart>
      <c:catAx>
        <c:axId val="10856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736"/>
        <c:crosses val="autoZero"/>
        <c:auto val="1"/>
        <c:lblAlgn val="ctr"/>
        <c:lblOffset val="100"/>
        <c:noMultiLvlLbl val="0"/>
      </c:catAx>
      <c:valAx>
        <c:axId val="10856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5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38732183793479E-2"/>
          <c:y val="6.5116279069767441E-2"/>
          <c:w val="0.88022884481212005"/>
          <c:h val="0.79420216077641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Dashboard!$D$17</c:f>
              <c:strCache>
                <c:ptCount val="1"/>
                <c:pt idx="0">
                  <c:v>Average Speed (km/h)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Dashboard!$C$18:$C$33</c:f>
              <c:numCache>
                <c:formatCode>General</c:formatCode>
                <c:ptCount val="16"/>
                <c:pt idx="0">
                  <c:v>1919</c:v>
                </c:pt>
                <c:pt idx="1">
                  <c:v>1920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1926</c:v>
                </c:pt>
                <c:pt idx="6">
                  <c:v>1906</c:v>
                </c:pt>
                <c:pt idx="7">
                  <c:v>1921</c:v>
                </c:pt>
                <c:pt idx="8">
                  <c:v>1925</c:v>
                </c:pt>
                <c:pt idx="9">
                  <c:v>1913</c:v>
                </c:pt>
                <c:pt idx="10">
                  <c:v>1939</c:v>
                </c:pt>
                <c:pt idx="11">
                  <c:v>1970</c:v>
                </c:pt>
                <c:pt idx="12">
                  <c:v>1927</c:v>
                </c:pt>
                <c:pt idx="13">
                  <c:v>1980</c:v>
                </c:pt>
                <c:pt idx="14">
                  <c:v>1992</c:v>
                </c:pt>
                <c:pt idx="15">
                  <c:v>1988</c:v>
                </c:pt>
              </c:numCache>
            </c:numRef>
          </c:xVal>
          <c:yVal>
            <c:numRef>
              <c:f>Dashboard!$D$18:$D$33</c:f>
              <c:numCache>
                <c:formatCode>General</c:formatCode>
                <c:ptCount val="16"/>
                <c:pt idx="0">
                  <c:v>24.06</c:v>
                </c:pt>
                <c:pt idx="1">
                  <c:v>24.07</c:v>
                </c:pt>
                <c:pt idx="2">
                  <c:v>24.2</c:v>
                </c:pt>
                <c:pt idx="3">
                  <c:v>24.23</c:v>
                </c:pt>
                <c:pt idx="4">
                  <c:v>24.25</c:v>
                </c:pt>
                <c:pt idx="5">
                  <c:v>24.28</c:v>
                </c:pt>
                <c:pt idx="6">
                  <c:v>24.46</c:v>
                </c:pt>
                <c:pt idx="7">
                  <c:v>24.72</c:v>
                </c:pt>
                <c:pt idx="8">
                  <c:v>24.82</c:v>
                </c:pt>
                <c:pt idx="9">
                  <c:v>26.72</c:v>
                </c:pt>
                <c:pt idx="10">
                  <c:v>31.99</c:v>
                </c:pt>
                <c:pt idx="11">
                  <c:v>35.590000000000003</c:v>
                </c:pt>
                <c:pt idx="12">
                  <c:v>27.22</c:v>
                </c:pt>
                <c:pt idx="13">
                  <c:v>35.14</c:v>
                </c:pt>
                <c:pt idx="14">
                  <c:v>39.5</c:v>
                </c:pt>
                <c:pt idx="15">
                  <c:v>38.909999999999997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9-4F88-9B40-BEF0C1C5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3136"/>
        <c:axId val="91918576"/>
      </c:scatterChart>
      <c:valAx>
        <c:axId val="919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576"/>
        <c:crosses val="autoZero"/>
        <c:crossBetween val="midCat"/>
      </c:valAx>
      <c:valAx>
        <c:axId val="9191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[tour_de_france.xlsx]Countries by winners!PivotTable25</c:name>
    <c:fmtId val="1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788005740215152"/>
          <c:y val="6.6469185049666438E-2"/>
          <c:w val="0.73690625588779357"/>
          <c:h val="0.920912588221266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'Countries by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'Countries by winners'!$A$4:$A$16</c:f>
              <c:strCache>
                <c:ptCount val="13"/>
                <c:pt idx="0">
                  <c:v> Australia</c:v>
                </c:pt>
                <c:pt idx="1">
                  <c:v>Ireland </c:v>
                </c:pt>
                <c:pt idx="2">
                  <c:v>Denmark</c:v>
                </c:pt>
                <c:pt idx="3">
                  <c:v>Germany</c:v>
                </c:pt>
                <c:pt idx="4">
                  <c:v>Switzerland</c:v>
                </c:pt>
                <c:pt idx="5">
                  <c:v>Netherlands</c:v>
                </c:pt>
                <c:pt idx="6">
                  <c:v>USA</c:v>
                </c:pt>
                <c:pt idx="7">
                  <c:v>United Kingdom</c:v>
                </c:pt>
                <c:pt idx="8">
                  <c:v>Luxembourg</c:v>
                </c:pt>
                <c:pt idx="9">
                  <c:v>Italy</c:v>
                </c:pt>
                <c:pt idx="10">
                  <c:v>Spain</c:v>
                </c:pt>
                <c:pt idx="11">
                  <c:v>Belgium</c:v>
                </c:pt>
                <c:pt idx="12">
                  <c:v>France</c:v>
                </c:pt>
              </c:strCache>
            </c:strRef>
          </c:cat>
          <c:val>
            <c:numRef>
              <c:f>'Countries by winners'!$B$4:$B$16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18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1-4A16-AB6A-4D344E7B0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08561488"/>
        <c:axId val="108562736"/>
      </c:barChart>
      <c:catAx>
        <c:axId val="10856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736"/>
        <c:crosses val="autoZero"/>
        <c:auto val="1"/>
        <c:lblAlgn val="ctr"/>
        <c:lblOffset val="100"/>
        <c:noMultiLvlLbl val="0"/>
      </c:catAx>
      <c:valAx>
        <c:axId val="10856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5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[tour_de_france.xlsx]Avg speed by year!Avg speed</c:name>
    <c:fmtId val="12"/>
  </c:pivotSource>
  <c:chart>
    <c:autoTitleDeleted val="1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732430566126062E-2"/>
          <c:y val="0.12760598401849138"/>
          <c:w val="0.95083352838232504"/>
          <c:h val="0.75108255352109754"/>
        </c:manualLayout>
      </c:layout>
      <c:lineChart>
        <c:grouping val="standard"/>
        <c:varyColors val="0"/>
        <c:ser>
          <c:idx val="0"/>
          <c:order val="0"/>
          <c:tx>
            <c:strRef>
              <c:f>'Avg speed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'Avg speed by year'!$A$4:$A$99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'Avg speed by year'!$B$4:$B$99</c:f>
              <c:numCache>
                <c:formatCode>General</c:formatCode>
                <c:ptCount val="96"/>
                <c:pt idx="0">
                  <c:v>25.68</c:v>
                </c:pt>
                <c:pt idx="1">
                  <c:v>25.27</c:v>
                </c:pt>
                <c:pt idx="2">
                  <c:v>27.11</c:v>
                </c:pt>
                <c:pt idx="3">
                  <c:v>24.46</c:v>
                </c:pt>
                <c:pt idx="4">
                  <c:v>28.47</c:v>
                </c:pt>
                <c:pt idx="5">
                  <c:v>28.74</c:v>
                </c:pt>
                <c:pt idx="6">
                  <c:v>28.66</c:v>
                </c:pt>
                <c:pt idx="7">
                  <c:v>29.1</c:v>
                </c:pt>
                <c:pt idx="8">
                  <c:v>27.32</c:v>
                </c:pt>
                <c:pt idx="9">
                  <c:v>27.76</c:v>
                </c:pt>
                <c:pt idx="10">
                  <c:v>26.72</c:v>
                </c:pt>
                <c:pt idx="11">
                  <c:v>26.84</c:v>
                </c:pt>
                <c:pt idx="12">
                  <c:v>24.06</c:v>
                </c:pt>
                <c:pt idx="13">
                  <c:v>24.07</c:v>
                </c:pt>
                <c:pt idx="14">
                  <c:v>24.72</c:v>
                </c:pt>
                <c:pt idx="15">
                  <c:v>24.2</c:v>
                </c:pt>
                <c:pt idx="16">
                  <c:v>24.23</c:v>
                </c:pt>
                <c:pt idx="17">
                  <c:v>24.25</c:v>
                </c:pt>
                <c:pt idx="18">
                  <c:v>24.82</c:v>
                </c:pt>
                <c:pt idx="19">
                  <c:v>24.28</c:v>
                </c:pt>
                <c:pt idx="20">
                  <c:v>27.22</c:v>
                </c:pt>
                <c:pt idx="21">
                  <c:v>28.4</c:v>
                </c:pt>
                <c:pt idx="22">
                  <c:v>28.32</c:v>
                </c:pt>
                <c:pt idx="23">
                  <c:v>28</c:v>
                </c:pt>
                <c:pt idx="24">
                  <c:v>28.74</c:v>
                </c:pt>
                <c:pt idx="25">
                  <c:v>29.05</c:v>
                </c:pt>
                <c:pt idx="26">
                  <c:v>29.82</c:v>
                </c:pt>
                <c:pt idx="27">
                  <c:v>30.36</c:v>
                </c:pt>
                <c:pt idx="28">
                  <c:v>30.65</c:v>
                </c:pt>
                <c:pt idx="29">
                  <c:v>31.11</c:v>
                </c:pt>
                <c:pt idx="30">
                  <c:v>31.77</c:v>
                </c:pt>
                <c:pt idx="31">
                  <c:v>31.57</c:v>
                </c:pt>
                <c:pt idx="32">
                  <c:v>31.99</c:v>
                </c:pt>
                <c:pt idx="33">
                  <c:v>31.41</c:v>
                </c:pt>
                <c:pt idx="34">
                  <c:v>33.44</c:v>
                </c:pt>
                <c:pt idx="35">
                  <c:v>32.119999999999997</c:v>
                </c:pt>
                <c:pt idx="36">
                  <c:v>32.78</c:v>
                </c:pt>
                <c:pt idx="37">
                  <c:v>32.950000000000003</c:v>
                </c:pt>
                <c:pt idx="38">
                  <c:v>32.229999999999997</c:v>
                </c:pt>
                <c:pt idx="39">
                  <c:v>34.590000000000003</c:v>
                </c:pt>
                <c:pt idx="40">
                  <c:v>33.229999999999997</c:v>
                </c:pt>
                <c:pt idx="41">
                  <c:v>34.450000000000003</c:v>
                </c:pt>
                <c:pt idx="42">
                  <c:v>36.270000000000003</c:v>
                </c:pt>
                <c:pt idx="43">
                  <c:v>34.520000000000003</c:v>
                </c:pt>
                <c:pt idx="44">
                  <c:v>36.92</c:v>
                </c:pt>
                <c:pt idx="45">
                  <c:v>35.47</c:v>
                </c:pt>
                <c:pt idx="46">
                  <c:v>37.21</c:v>
                </c:pt>
                <c:pt idx="47">
                  <c:v>36.03</c:v>
                </c:pt>
                <c:pt idx="48">
                  <c:v>37.32</c:v>
                </c:pt>
                <c:pt idx="49">
                  <c:v>37.090000000000003</c:v>
                </c:pt>
                <c:pt idx="50">
                  <c:v>35.42</c:v>
                </c:pt>
                <c:pt idx="51">
                  <c:v>35.89</c:v>
                </c:pt>
                <c:pt idx="52">
                  <c:v>36.76</c:v>
                </c:pt>
                <c:pt idx="53">
                  <c:v>34.76</c:v>
                </c:pt>
                <c:pt idx="54">
                  <c:v>33.56</c:v>
                </c:pt>
                <c:pt idx="55">
                  <c:v>35.409999999999997</c:v>
                </c:pt>
                <c:pt idx="56">
                  <c:v>35.590000000000003</c:v>
                </c:pt>
                <c:pt idx="57">
                  <c:v>38.08</c:v>
                </c:pt>
                <c:pt idx="58">
                  <c:v>35.51</c:v>
                </c:pt>
                <c:pt idx="59">
                  <c:v>33.409999999999997</c:v>
                </c:pt>
                <c:pt idx="60">
                  <c:v>35.24</c:v>
                </c:pt>
                <c:pt idx="61">
                  <c:v>34.909999999999997</c:v>
                </c:pt>
                <c:pt idx="62">
                  <c:v>34.520000000000003</c:v>
                </c:pt>
                <c:pt idx="63">
                  <c:v>35.42</c:v>
                </c:pt>
                <c:pt idx="64">
                  <c:v>36.08</c:v>
                </c:pt>
                <c:pt idx="65">
                  <c:v>36.51</c:v>
                </c:pt>
                <c:pt idx="66">
                  <c:v>35.14</c:v>
                </c:pt>
                <c:pt idx="67">
                  <c:v>38.96</c:v>
                </c:pt>
                <c:pt idx="68">
                  <c:v>38.06</c:v>
                </c:pt>
                <c:pt idx="69">
                  <c:v>36.229999999999997</c:v>
                </c:pt>
                <c:pt idx="70">
                  <c:v>35.880000000000003</c:v>
                </c:pt>
                <c:pt idx="71">
                  <c:v>36.229999999999997</c:v>
                </c:pt>
                <c:pt idx="72">
                  <c:v>37.020000000000003</c:v>
                </c:pt>
                <c:pt idx="73">
                  <c:v>36.65</c:v>
                </c:pt>
                <c:pt idx="74">
                  <c:v>38.909999999999997</c:v>
                </c:pt>
                <c:pt idx="75">
                  <c:v>37.49</c:v>
                </c:pt>
                <c:pt idx="76">
                  <c:v>38.26</c:v>
                </c:pt>
                <c:pt idx="77">
                  <c:v>38.75</c:v>
                </c:pt>
                <c:pt idx="78">
                  <c:v>39.5</c:v>
                </c:pt>
                <c:pt idx="79">
                  <c:v>38.71</c:v>
                </c:pt>
                <c:pt idx="80">
                  <c:v>38.380000000000003</c:v>
                </c:pt>
                <c:pt idx="81">
                  <c:v>39.19</c:v>
                </c:pt>
                <c:pt idx="82">
                  <c:v>39.229999999999997</c:v>
                </c:pt>
                <c:pt idx="83">
                  <c:v>39.229999999999997</c:v>
                </c:pt>
                <c:pt idx="84">
                  <c:v>39.979999999999997</c:v>
                </c:pt>
                <c:pt idx="85">
                  <c:v>40.78</c:v>
                </c:pt>
                <c:pt idx="86">
                  <c:v>38.979999999999997</c:v>
                </c:pt>
                <c:pt idx="87">
                  <c:v>40.5</c:v>
                </c:pt>
                <c:pt idx="88">
                  <c:v>40.31</c:v>
                </c:pt>
                <c:pt idx="89">
                  <c:v>39.590000000000003</c:v>
                </c:pt>
                <c:pt idx="90">
                  <c:v>39.79</c:v>
                </c:pt>
                <c:pt idx="91">
                  <c:v>39.880000000000003</c:v>
                </c:pt>
                <c:pt idx="92">
                  <c:v>40.54</c:v>
                </c:pt>
                <c:pt idx="93">
                  <c:v>40.69</c:v>
                </c:pt>
                <c:pt idx="94">
                  <c:v>39.64</c:v>
                </c:pt>
                <c:pt idx="95">
                  <c:v>39.616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B53-B6BB-61D18872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0192"/>
        <c:axId val="511260208"/>
      </c:lineChart>
      <c:catAx>
        <c:axId val="5112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0208"/>
        <c:crosses val="autoZero"/>
        <c:auto val="1"/>
        <c:lblAlgn val="ctr"/>
        <c:lblOffset val="100"/>
        <c:tickMarkSkip val="1"/>
        <c:noMultiLvlLbl val="0"/>
      </c:catAx>
      <c:valAx>
        <c:axId val="5112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139700</xdr:rowOff>
    </xdr:from>
    <xdr:to>
      <xdr:col>21</xdr:col>
      <xdr:colOff>381001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215C4-3B51-803B-F2D6-A9F78758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406400</xdr:colOff>
      <xdr:row>2</xdr:row>
      <xdr:rowOff>9525</xdr:rowOff>
    </xdr:from>
    <xdr:to>
      <xdr:col>31</xdr:col>
      <xdr:colOff>454025</xdr:colOff>
      <xdr:row>13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tart Date">
              <a:extLst>
                <a:ext uri="{FF2B5EF4-FFF2-40B4-BE49-F238E27FC236}">
                  <a16:creationId xmlns:a16="http://schemas.microsoft.com/office/drawing/2014/main" id="{8200CD18-048C-1246-189E-A065B5A1A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368300"/>
              <a:ext cx="6140450" cy="206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3174</xdr:rowOff>
    </xdr:from>
    <xdr:to>
      <xdr:col>12</xdr:col>
      <xdr:colOff>234950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013F-B7D7-4E47-D6F7-05C7E28B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146050</xdr:rowOff>
    </xdr:from>
    <xdr:to>
      <xdr:col>10</xdr:col>
      <xdr:colOff>254000</xdr:colOff>
      <xdr:row>32</xdr:row>
      <xdr:rowOff>174625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BDFF588-27B4-A83E-1098-6C1757C5A497}"/>
            </a:ext>
          </a:extLst>
        </xdr:cNvPr>
        <xdr:cNvSpPr/>
      </xdr:nvSpPr>
      <xdr:spPr>
        <a:xfrm>
          <a:off x="5953125" y="4203700"/>
          <a:ext cx="4140200" cy="3390900"/>
        </a:xfrm>
        <a:prstGeom prst="roundRect">
          <a:avLst/>
        </a:prstGeom>
        <a:solidFill>
          <a:sysClr val="window" lastClr="FFFFFF"/>
        </a:solidFill>
        <a:ln w="3175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rtl="0"/>
          <a:r>
            <a:rPr lang="en-US" sz="1400" b="1" i="0" cap="all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Average Speed (km/h)</a:t>
          </a:r>
          <a:endParaRPr lang="nl-NL" sz="1800">
            <a:solidFill>
              <a:schemeClr val="tx1">
                <a:lumMod val="65000"/>
                <a:lumOff val="35000"/>
              </a:schemeClr>
            </a:solidFill>
            <a:effectLst/>
          </a:endParaRPr>
        </a:p>
      </xdr:txBody>
    </xdr:sp>
    <xdr:clientData/>
  </xdr:twoCellAnchor>
  <xdr:twoCellAnchor>
    <xdr:from>
      <xdr:col>9</xdr:col>
      <xdr:colOff>66675</xdr:colOff>
      <xdr:row>7</xdr:row>
      <xdr:rowOff>104774</xdr:rowOff>
    </xdr:from>
    <xdr:to>
      <xdr:col>17</xdr:col>
      <xdr:colOff>444500</xdr:colOff>
      <xdr:row>11</xdr:row>
      <xdr:rowOff>146048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9C4C11F-9083-46B9-93A4-D3599625C45F}"/>
            </a:ext>
          </a:extLst>
        </xdr:cNvPr>
        <xdr:cNvSpPr/>
      </xdr:nvSpPr>
      <xdr:spPr>
        <a:xfrm>
          <a:off x="7524750" y="1371599"/>
          <a:ext cx="5616575" cy="1517649"/>
        </a:xfrm>
        <a:prstGeom prst="roundRect">
          <a:avLst/>
        </a:prstGeom>
        <a:solidFill>
          <a:sysClr val="window" lastClr="FFFFFF"/>
        </a:solidFill>
        <a:ln w="28575" cap="flat" cmpd="sng" algn="ctr">
          <a:solidFill>
            <a:srgbClr val="C00000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Note: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all" spc="0" normalizeH="0" baseline="0" noProof="0">
            <a:ln>
              <a:noFill/>
            </a:ln>
            <a:solidFill>
              <a:srgbClr val="000000">
                <a:lumMod val="65000"/>
                <a:lumOff val="3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pick a number from the drop-down 'rank' list to order the winners by the average speed. The results are plotted by default in the adjacent chart.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all" spc="0" normalizeH="0" baseline="0" noProof="0">
            <a:ln>
              <a:noFill/>
            </a:ln>
            <a:solidFill>
              <a:srgbClr val="000000">
                <a:lumMod val="65000"/>
                <a:lumOff val="3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select one year at a time for the distance, n of stages, days, and drop out shares.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00">
                <a:lumMod val="65000"/>
                <a:lumOff val="3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28575</xdr:colOff>
      <xdr:row>17</xdr:row>
      <xdr:rowOff>39687</xdr:rowOff>
    </xdr:from>
    <xdr:to>
      <xdr:col>10</xdr:col>
      <xdr:colOff>63500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7E594F-7838-E368-2C0F-6690F8B12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15</xdr:row>
      <xdr:rowOff>35676</xdr:rowOff>
    </xdr:from>
    <xdr:to>
      <xdr:col>16</xdr:col>
      <xdr:colOff>600075</xdr:colOff>
      <xdr:row>33</xdr:row>
      <xdr:rowOff>44451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C5D6BEA-28DE-78B9-9DD2-7CBA955AE9F0}"/>
            </a:ext>
          </a:extLst>
        </xdr:cNvPr>
        <xdr:cNvGrpSpPr/>
      </xdr:nvGrpSpPr>
      <xdr:grpSpPr>
        <a:xfrm>
          <a:off x="8553450" y="4448926"/>
          <a:ext cx="4214283" cy="3536200"/>
          <a:chOff x="8553450" y="4448871"/>
          <a:chExt cx="4214283" cy="3536254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43E3A96D-E146-373A-4823-9257C7ED1940}"/>
              </a:ext>
            </a:extLst>
          </xdr:cNvPr>
          <xdr:cNvSpPr/>
        </xdr:nvSpPr>
        <xdr:spPr>
          <a:xfrm>
            <a:off x="8553450" y="4448871"/>
            <a:ext cx="4214283" cy="3536254"/>
          </a:xfrm>
          <a:prstGeom prst="roundRect">
            <a:avLst/>
          </a:prstGeom>
          <a:solidFill>
            <a:sysClr val="window" lastClr="FFFFFF"/>
          </a:solidFill>
          <a:ln w="3175" cap="flat" cmpd="sng" algn="ctr">
            <a:noFill/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FRENCH</a:t>
            </a: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 CYCLISTS HAVE WON THE MOST TOURS</a:t>
            </a:r>
            <a:endParaRPr lang="nl-NL" sz="140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7C2BFED3-FDD5-4849-AF31-C8B4C562A81A}"/>
              </a:ext>
            </a:extLst>
          </xdr:cNvPr>
          <xdr:cNvGraphicFramePr>
            <a:graphicFrameLocks/>
          </xdr:cNvGraphicFramePr>
        </xdr:nvGraphicFramePr>
        <xdr:xfrm>
          <a:off x="8629553" y="4963537"/>
          <a:ext cx="4062077" cy="2784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0</xdr:colOff>
      <xdr:row>34</xdr:row>
      <xdr:rowOff>28574</xdr:rowOff>
    </xdr:from>
    <xdr:to>
      <xdr:col>17</xdr:col>
      <xdr:colOff>419100</xdr:colOff>
      <xdr:row>53</xdr:row>
      <xdr:rowOff>92075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48DE136-CF73-3C1C-9708-B211A2E33C12}"/>
            </a:ext>
          </a:extLst>
        </xdr:cNvPr>
        <xdr:cNvGrpSpPr/>
      </xdr:nvGrpSpPr>
      <xdr:grpSpPr>
        <a:xfrm>
          <a:off x="0" y="8149166"/>
          <a:ext cx="13203767" cy="3478742"/>
          <a:chOff x="0" y="8145991"/>
          <a:chExt cx="13203767" cy="3481917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CFCDBD97-00ED-77BF-0233-9DEF014A0E3D}"/>
              </a:ext>
            </a:extLst>
          </xdr:cNvPr>
          <xdr:cNvSpPr/>
        </xdr:nvSpPr>
        <xdr:spPr>
          <a:xfrm>
            <a:off x="0" y="8145991"/>
            <a:ext cx="13203767" cy="3481917"/>
          </a:xfrm>
          <a:prstGeom prst="roundRect">
            <a:avLst/>
          </a:prstGeom>
          <a:solidFill>
            <a:sysClr val="window" lastClr="FFFFFF"/>
          </a:solidFill>
          <a:ln w="3175" cap="flat" cmpd="sng" algn="ctr">
            <a:noFill/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rtl="0"/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WINNER'S </a:t>
            </a:r>
            <a:r>
              <a:rPr lang="en-US" sz="1400" b="1" i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AVERAGE SPEED </a:t>
            </a: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(KM/H) HAS INCREASED OVER TIME</a:t>
            </a:r>
          </a:p>
          <a:p>
            <a:pPr rtl="0"/>
            <a:endParaRPr lang="nl-NL" sz="140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3B49332D-CC21-4ED0-9081-D6A76F89E841}"/>
              </a:ext>
            </a:extLst>
          </xdr:cNvPr>
          <xdr:cNvGraphicFramePr>
            <a:graphicFrameLocks/>
          </xdr:cNvGraphicFramePr>
        </xdr:nvGraphicFramePr>
        <xdr:xfrm>
          <a:off x="370480" y="8638900"/>
          <a:ext cx="12462807" cy="28227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1</xdr:colOff>
      <xdr:row>11</xdr:row>
      <xdr:rowOff>259350</xdr:rowOff>
    </xdr:from>
    <xdr:to>
      <xdr:col>17</xdr:col>
      <xdr:colOff>301626</xdr:colOff>
      <xdr:row>15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9" name="Start Date 2">
              <a:extLst>
                <a:ext uri="{FF2B5EF4-FFF2-40B4-BE49-F238E27FC236}">
                  <a16:creationId xmlns:a16="http://schemas.microsoft.com/office/drawing/2014/main" id="{EA7E1F42-188E-4A1E-9A3D-68A6157D9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999375"/>
              <a:ext cx="13046075" cy="146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82550</xdr:colOff>
      <xdr:row>0</xdr:row>
      <xdr:rowOff>47625</xdr:rowOff>
    </xdr:from>
    <xdr:to>
      <xdr:col>17</xdr:col>
      <xdr:colOff>457200</xdr:colOff>
      <xdr:row>6</xdr:row>
      <xdr:rowOff>171451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AB61E5E-9161-DD68-9E95-452D103E6DEE}"/>
            </a:ext>
          </a:extLst>
        </xdr:cNvPr>
        <xdr:cNvGrpSpPr/>
      </xdr:nvGrpSpPr>
      <xdr:grpSpPr>
        <a:xfrm>
          <a:off x="85725" y="44450"/>
          <a:ext cx="13156142" cy="1206501"/>
          <a:chOff x="82550" y="47625"/>
          <a:chExt cx="13119100" cy="120967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3CF0466C-231E-73A8-4324-3D567A0794F6}"/>
              </a:ext>
            </a:extLst>
          </xdr:cNvPr>
          <xdr:cNvSpPr/>
        </xdr:nvSpPr>
        <xdr:spPr>
          <a:xfrm>
            <a:off x="82550" y="47625"/>
            <a:ext cx="13119100" cy="1209676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 w="28575" cap="flat" cmpd="sng" algn="ctr">
            <a:noFill/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4000" b="1" i="0" u="none" strike="noStrike" kern="0" cap="all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TOUR DE FRANCE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400" b="1" i="0" u="none" strike="noStrike" kern="0" cap="all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IN 96 YEARS</a:t>
            </a:r>
            <a:endParaRPr kumimoji="0" lang="en-US" sz="18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D57F7F7-CD5E-4670-9A55-7FC57B01DA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238126"/>
            <a:ext cx="985745" cy="98107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negoita" refreshedDate="44912.507159490742" createdVersion="8" refreshedVersion="8" minRefreshableVersion="3" recordCount="96" xr:uid="{C7A50BB7-16F1-4BAE-9809-D9C30908BE0F}">
  <cacheSource type="worksheet">
    <worksheetSource ref="E8:E104" sheet="Dashboard"/>
  </cacheSource>
  <cacheFields count="2">
    <cacheField name="Winner" numFmtId="0">
      <sharedItems/>
    </cacheField>
    <cacheField name="Winner's Nationality" numFmtId="0">
      <sharedItems count="13">
        <s v="USA"/>
        <s v="United Kingdom"/>
        <s v="Switzerland"/>
        <s v="Spain"/>
        <s v="Netherlands"/>
        <s v="Luxembourg"/>
        <s v="Italy"/>
        <s v="Ireland "/>
        <s v="Germany"/>
        <s v="France"/>
        <s v="Denmark"/>
        <s v="Belgium"/>
        <s v=" Austr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negoita" refreshedDate="44912.750018287035" createdVersion="8" refreshedVersion="8" minRefreshableVersion="3" recordCount="96" xr:uid="{F6563456-A77A-48DA-9194-791085D1A725}">
  <cacheSource type="worksheet">
    <worksheetSource ref="A1:J97" sheet="Working_data"/>
  </cacheSource>
  <cacheFields count="16">
    <cacheField name="Year" numFmtId="0">
      <sharedItems containsSemiMixedTypes="0" containsString="0" containsNumber="1" containsInteger="1" minValue="1903" maxValue="2016" count="96"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Winner's avg speed" numFmtId="0">
      <sharedItems containsSemiMixedTypes="0" containsString="0" containsNumber="1" minValue="24.06" maxValue="40.78"/>
    </cacheField>
    <cacheField name="Total distance (km)" numFmtId="1">
      <sharedItems containsSemiMixedTypes="0" containsString="0" containsNumber="1" minValue="2420" maxValue="5745"/>
    </cacheField>
    <cacheField name="Number of stages" numFmtId="1">
      <sharedItems containsSemiMixedTypes="0" containsString="0" containsNumber="1" containsInteger="1" minValue="6" maxValue="25"/>
    </cacheField>
    <cacheField name="Finishers" numFmtId="0">
      <sharedItems containsSemiMixedTypes="0" containsString="0" containsNumber="1" containsInteger="1" minValue="10" maxValue="174"/>
    </cacheField>
    <cacheField name="Entrants" numFmtId="0">
      <sharedItems containsSemiMixedTypes="0" containsString="0" containsNumber="1" containsInteger="1" minValue="60" maxValue="210"/>
    </cacheField>
    <cacheField name="Drop outs" numFmtId="0">
      <sharedItems containsSemiMixedTypes="0" containsString="0" containsNumber="1" containsInteger="1" minValue="21" maxValue="121"/>
    </cacheField>
    <cacheField name="Drop outs in %" numFmtId="10">
      <sharedItems containsSemiMixedTypes="0" containsString="0" containsNumber="1" minValue="0.12121212121212122" maxValue="0.85507246376811596"/>
    </cacheField>
    <cacheField name="Winner" numFmtId="0">
      <sharedItems count="80">
        <s v="Maurice Garin"/>
        <s v="Henri Cornet"/>
        <s v="Louis Trousselier"/>
        <s v="René Pottier"/>
        <s v="Lucien Petit-Breton"/>
        <s v="Lucien Petit-Breton "/>
        <s v="François Faber"/>
        <s v="Octave Lapize"/>
        <s v="Gustave Garrigou"/>
        <s v="Odile Defraye"/>
        <s v="Philippe Thys"/>
        <s v="Philippe Thys "/>
        <s v="Firmin Lambot"/>
        <s v="Léon Scieur"/>
        <s v="Firmin Lambot "/>
        <s v="Henri Pélissier"/>
        <s v="Ottavio Bottecchia"/>
        <s v="Ottavio Bottecchia "/>
        <s v="Lucien Buysse"/>
        <s v="Nicolas Frantz"/>
        <s v="Nicolas Frantz "/>
        <s v="Maurice De Waele"/>
        <s v="André Leducq"/>
        <s v="Antonin Magne"/>
        <s v="André Leducq "/>
        <s v="Georges Speicher"/>
        <s v="Antonin Magne "/>
        <s v="Romain Maes"/>
        <s v="Sylvère Maes"/>
        <s v="Roger Lapébie"/>
        <s v="Gino Bartali"/>
        <s v="Sylvère Maes "/>
        <s v="Jean Robic"/>
        <s v="Gino Bartali "/>
        <s v="Fausto Coppi"/>
        <s v="Ferdinand Kübler"/>
        <s v="Hugo Koblet"/>
        <s v="Fausto Coppi "/>
        <s v="Louison Bobet"/>
        <s v="Louison Bobet "/>
        <s v="Roger Walkowiak"/>
        <s v="Jacques Anquetil"/>
        <s v="Charly Gaul"/>
        <s v="Federico Bahamontes"/>
        <s v="Gastone Nencini"/>
        <s v="Jacques Anquetil "/>
        <s v="Felice Gimondi"/>
        <s v="Lucien Aimar"/>
        <s v="Roger Pingeon"/>
        <s v="Jan Janssen"/>
        <s v="Eddy Merckx"/>
        <s v="Eddy Merckx "/>
        <s v="Luis Ocaña"/>
        <s v="Bernard Thévenet"/>
        <s v="Lucien Van Impe"/>
        <s v="Bernard Thévenet "/>
        <s v="Bernard Hinault"/>
        <s v="Bernard Hinault "/>
        <s v="Joop Zoetemelk"/>
        <s v="Laurent Fignon"/>
        <s v="Laurent Fignon "/>
        <s v="Greg Lemond"/>
        <s v="Stephen Roche"/>
        <s v="Pedro Delgado"/>
        <s v="Greg LeMond "/>
        <s v="Miguel Indurain"/>
        <s v="Miguel Indurain "/>
        <s v="Bjarne Riis"/>
        <s v="Jan Ullrich"/>
        <s v="Marco Pantani"/>
        <s v="Oscar Pereiro"/>
        <s v="Alberto Contador"/>
        <s v="Carlos Sastre"/>
        <s v="Alberto Contador "/>
        <s v="Andy Schleck"/>
        <s v="Cadel Evans"/>
        <s v="Bradley Wiggins"/>
        <s v="Chris Froome"/>
        <s v="Vincenzo Nibali"/>
        <s v="Chris Froome "/>
      </sharedItems>
    </cacheField>
    <cacheField name="Winner's Nationality" numFmtId="0">
      <sharedItems count="13">
        <s v="France"/>
        <s v="Luxembourg"/>
        <s v="Belgium"/>
        <s v="Italy"/>
        <s v="Switzerland"/>
        <s v="Spain"/>
        <s v="Netherlands"/>
        <s v="USA"/>
        <s v="Ireland "/>
        <s v="Denmark"/>
        <s v="Germany"/>
        <s v=" Australia"/>
        <s v="United Kingdom"/>
      </sharedItems>
    </cacheField>
    <cacheField name="Start Date" numFmtId="14">
      <sharedItems containsSemiMixedTypes="0" containsNonDate="0" containsDate="1" containsString="0" minDate="1903-07-01T00:00:00" maxDate="2016-07-03T00:00:00" count="96">
        <d v="1903-07-01T00:00:00"/>
        <d v="1904-07-02T00:00:00"/>
        <d v="1905-07-09T00:00:00"/>
        <d v="1906-07-04T00:00:00"/>
        <d v="1907-07-08T00:00:00"/>
        <d v="1908-07-13T00:00:00"/>
        <d v="1909-07-05T00:00:00"/>
        <d v="1910-07-03T00:00:00"/>
        <d v="1911-07-02T00:00:00"/>
        <d v="1912-06-30T00:00:00"/>
        <d v="1913-06-29T00:00:00"/>
        <d v="1914-06-28T00:00:00"/>
        <d v="1919-06-29T00:00:00"/>
        <d v="1920-06-27T00:00:00"/>
        <d v="1921-06-26T00:00:00"/>
        <d v="1922-06-25T00:00:00"/>
        <d v="1923-06-24T00:00:00"/>
        <d v="1924-06-22T00:00:00"/>
        <d v="1925-06-21T00:00:00"/>
        <d v="1926-06-20T00:00:00"/>
        <d v="1927-06-19T00:00:00"/>
        <d v="1928-06-17T00:00:00"/>
        <d v="1929-06-30T00:00:00"/>
        <d v="1930-07-02T00:00:00"/>
        <d v="1931-06-30T00:00:00"/>
        <d v="1932-07-06T00:00:00"/>
        <d v="1933-06-27T00:00:00"/>
        <d v="1934-07-03T00:00:00"/>
        <d v="1935-07-04T00:00:00"/>
        <d v="1936-07-07T00:00:00"/>
        <d v="1937-06-30T00:00:00"/>
        <d v="1938-07-05T00:00:00"/>
        <d v="1939-07-10T00:00:00"/>
        <d v="1947-06-25T00:00:00"/>
        <d v="1948-06-30T00:00:00"/>
        <d v="1949-06-30T00:00:00"/>
        <d v="1950-07-13T00:00:00"/>
        <d v="1951-07-04T00:00:00"/>
        <d v="1952-06-25T00:00:00"/>
        <d v="1953-07-03T00:00:00"/>
        <d v="1954-07-08T00:00:00"/>
        <d v="1955-07-07T00:00:00"/>
        <d v="1956-07-05T00:00:00"/>
        <d v="1957-06-27T00:00:00"/>
        <d v="1958-06-26T00:00:00"/>
        <d v="1959-06-25T00:00:00"/>
        <d v="1960-06-27T00:00:00"/>
        <d v="1961-06-26T00:00:00"/>
        <d v="1962-06-25T00:00:00"/>
        <d v="1963-06-23T00:00:00"/>
        <d v="1964-06-22T00:00:00"/>
        <d v="1965-06-22T00:00:00"/>
        <d v="1966-06-21T00:00:00"/>
        <d v="1967-06-29T00:00:00"/>
        <d v="1968-06-27T00:00:00"/>
        <d v="1969-06-28T00:00:00"/>
        <d v="1970-06-27T00:00:00"/>
        <d v="1971-06-26T00:00:00"/>
        <d v="1972-07-01T00:00:00"/>
        <d v="1973-06-30T00:00:00"/>
        <d v="1974-06-27T00:00:00"/>
        <d v="1975-06-26T00:00:00"/>
        <d v="1976-06-24T00:00:00"/>
        <d v="1977-06-20T00:00:00"/>
        <d v="1978-06-29T00:00:00"/>
        <d v="1979-06-27T00:00:00"/>
        <d v="1980-06-26T00:00:00"/>
        <d v="1981-06-25T00:00:00"/>
        <d v="1982-07-02T00:00:00"/>
        <d v="1983-07-01T00:00:00"/>
        <d v="1984-06-29T00:00:00"/>
        <d v="1985-06-28T00:00:00"/>
        <d v="1986-07-04T00:00:00"/>
        <d v="1987-07-01T00:00:00"/>
        <d v="1988-07-04T00:00:00"/>
        <d v="1989-07-01T00:00:00"/>
        <d v="1990-06-30T00:00:00"/>
        <d v="1991-07-06T00:00:00"/>
        <d v="1992-07-04T00:00:00"/>
        <d v="1993-07-03T00:00:00"/>
        <d v="1994-07-02T00:00:00"/>
        <d v="1995-07-01T00:00:00"/>
        <d v="1996-06-29T00:00:00"/>
        <d v="1997-07-05T00:00:00"/>
        <d v="1998-07-11T00:00:00"/>
        <d v="2006-07-01T00:00:00"/>
        <d v="2007-07-07T00:00:00"/>
        <d v="2008-07-05T00:00:00"/>
        <d v="2009-07-04T00:00:00"/>
        <d v="2010-07-03T00:00:00"/>
        <d v="2011-07-02T00:00:00"/>
        <d v="2012-06-30T00:00:00"/>
        <d v="2013-06-29T00:00:00"/>
        <d v="2014-07-05T00:00:00"/>
        <d v="2015-07-04T00:00:00"/>
        <d v="2016-07-02T00:00:00"/>
      </sharedItems>
    </cacheField>
    <cacheField name="End Date" numFmtId="14">
      <sharedItems containsSemiMixedTypes="0" containsNonDate="0" containsDate="1" containsString="0" minDate="1903-07-21T00:00:00" maxDate="2016-07-22T00:00:00"/>
    </cacheField>
    <cacheField name="Days" numFmtId="1">
      <sharedItems containsSemiMixedTypes="0" containsString="0" containsNumber="1" containsInteger="1" minValue="19" maxValue="34" count="12">
        <n v="20"/>
        <n v="22"/>
        <n v="21"/>
        <n v="25"/>
        <n v="27"/>
        <n v="28"/>
        <n v="30"/>
        <n v="26"/>
        <n v="24"/>
        <n v="23"/>
        <n v="34"/>
        <n v="19"/>
      </sharedItems>
    </cacheField>
    <cacheField name="Starting city" numFmtId="0">
      <sharedItems/>
    </cacheField>
    <cacheField name="Starting country" numFmtId="0">
      <sharedItems/>
    </cacheField>
    <cacheField name="Finishing city" numFmtId="0">
      <sharedItems/>
    </cacheField>
  </cacheFields>
  <extLst>
    <ext xmlns:x14="http://schemas.microsoft.com/office/spreadsheetml/2009/9/main" uri="{725AE2AE-9491-48be-B2B4-4EB974FC3084}">
      <x14:pivotCacheDefinition pivotCacheId="12732805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Greg Lemond"/>
    <x v="0"/>
  </r>
  <r>
    <s v="Greg LeMond "/>
    <x v="0"/>
  </r>
  <r>
    <s v="Greg LeMond "/>
    <x v="0"/>
  </r>
  <r>
    <s v="Bradley Wiggins"/>
    <x v="1"/>
  </r>
  <r>
    <s v="Chris Froome"/>
    <x v="1"/>
  </r>
  <r>
    <s v="Chris Froome "/>
    <x v="1"/>
  </r>
  <r>
    <s v="Chris Froome "/>
    <x v="1"/>
  </r>
  <r>
    <s v="Ferdinand Kübler"/>
    <x v="2"/>
  </r>
  <r>
    <s v="Hugo Koblet"/>
    <x v="2"/>
  </r>
  <r>
    <s v="Federico Bahamontes"/>
    <x v="3"/>
  </r>
  <r>
    <s v="Luis Ocaña"/>
    <x v="3"/>
  </r>
  <r>
    <s v="Pedro Delgado"/>
    <x v="3"/>
  </r>
  <r>
    <s v="Miguel Indurain"/>
    <x v="3"/>
  </r>
  <r>
    <s v="Miguel Indurain "/>
    <x v="3"/>
  </r>
  <r>
    <s v="Miguel Indurain "/>
    <x v="3"/>
  </r>
  <r>
    <s v="Miguel Indurain "/>
    <x v="3"/>
  </r>
  <r>
    <s v="Miguel Indurain "/>
    <x v="3"/>
  </r>
  <r>
    <s v="Oscar Pereiro"/>
    <x v="3"/>
  </r>
  <r>
    <s v="Alberto Contador"/>
    <x v="3"/>
  </r>
  <r>
    <s v="Carlos Sastre"/>
    <x v="3"/>
  </r>
  <r>
    <s v="Alberto Contador "/>
    <x v="3"/>
  </r>
  <r>
    <s v="Jan Janssen"/>
    <x v="4"/>
  </r>
  <r>
    <s v="Joop Zoetemelk"/>
    <x v="4"/>
  </r>
  <r>
    <s v="François Faber"/>
    <x v="5"/>
  </r>
  <r>
    <s v="Nicolas Frantz"/>
    <x v="5"/>
  </r>
  <r>
    <s v="Nicolas Frantz "/>
    <x v="5"/>
  </r>
  <r>
    <s v="Charly Gaul"/>
    <x v="5"/>
  </r>
  <r>
    <s v="Andy Schleck"/>
    <x v="5"/>
  </r>
  <r>
    <s v="Ottavio Bottecchia"/>
    <x v="6"/>
  </r>
  <r>
    <s v="Ottavio Bottecchia "/>
    <x v="6"/>
  </r>
  <r>
    <s v="Gino Bartali"/>
    <x v="6"/>
  </r>
  <r>
    <s v="Gino Bartali "/>
    <x v="6"/>
  </r>
  <r>
    <s v="Fausto Coppi"/>
    <x v="6"/>
  </r>
  <r>
    <s v="Fausto Coppi "/>
    <x v="6"/>
  </r>
  <r>
    <s v="Gastone Nencini"/>
    <x v="6"/>
  </r>
  <r>
    <s v="Felice Gimondi"/>
    <x v="6"/>
  </r>
  <r>
    <s v="Marco Pantani"/>
    <x v="6"/>
  </r>
  <r>
    <s v="Vincenzo Nibali"/>
    <x v="6"/>
  </r>
  <r>
    <s v="Stephen Roche"/>
    <x v="7"/>
  </r>
  <r>
    <s v="Jan Ullrich"/>
    <x v="8"/>
  </r>
  <r>
    <s v="Maurice Garin"/>
    <x v="9"/>
  </r>
  <r>
    <s v="Henri Cornet"/>
    <x v="9"/>
  </r>
  <r>
    <s v="Louis Trousselier"/>
    <x v="9"/>
  </r>
  <r>
    <s v="René Pottier"/>
    <x v="9"/>
  </r>
  <r>
    <s v="Lucien Petit-Breton"/>
    <x v="9"/>
  </r>
  <r>
    <s v="Lucien Petit-Breton "/>
    <x v="9"/>
  </r>
  <r>
    <s v="Octave Lapize"/>
    <x v="9"/>
  </r>
  <r>
    <s v="Gustave Garrigou"/>
    <x v="9"/>
  </r>
  <r>
    <s v="Henri Pélissier"/>
    <x v="9"/>
  </r>
  <r>
    <s v="André Leducq"/>
    <x v="9"/>
  </r>
  <r>
    <s v="Antonin Magne"/>
    <x v="9"/>
  </r>
  <r>
    <s v="André Leducq "/>
    <x v="9"/>
  </r>
  <r>
    <s v="Georges Speicher"/>
    <x v="9"/>
  </r>
  <r>
    <s v="Antonin Magne "/>
    <x v="9"/>
  </r>
  <r>
    <s v="Roger Lapébie"/>
    <x v="9"/>
  </r>
  <r>
    <s v="Jean Robic"/>
    <x v="9"/>
  </r>
  <r>
    <s v="Louison Bobet"/>
    <x v="9"/>
  </r>
  <r>
    <s v="Louison Bobet "/>
    <x v="9"/>
  </r>
  <r>
    <s v="Louison Bobet "/>
    <x v="9"/>
  </r>
  <r>
    <s v="Roger Walkowiak"/>
    <x v="9"/>
  </r>
  <r>
    <s v="Jacques Anquetil"/>
    <x v="9"/>
  </r>
  <r>
    <s v="Jacques Anquetil "/>
    <x v="9"/>
  </r>
  <r>
    <s v="Jacques Anquetil "/>
    <x v="9"/>
  </r>
  <r>
    <s v="Jacques Anquetil "/>
    <x v="9"/>
  </r>
  <r>
    <s v="Jacques Anquetil "/>
    <x v="9"/>
  </r>
  <r>
    <s v="Lucien Aimar"/>
    <x v="9"/>
  </r>
  <r>
    <s v="Roger Pingeon"/>
    <x v="9"/>
  </r>
  <r>
    <s v="Bernard Thévenet"/>
    <x v="9"/>
  </r>
  <r>
    <s v="Bernard Thévenet "/>
    <x v="9"/>
  </r>
  <r>
    <s v="Bernard Hinault"/>
    <x v="9"/>
  </r>
  <r>
    <s v="Bernard Hinault "/>
    <x v="9"/>
  </r>
  <r>
    <s v="Bernard Hinault "/>
    <x v="9"/>
  </r>
  <r>
    <s v="Bernard Hinault "/>
    <x v="9"/>
  </r>
  <r>
    <s v="Laurent Fignon"/>
    <x v="9"/>
  </r>
  <r>
    <s v="Laurent Fignon "/>
    <x v="9"/>
  </r>
  <r>
    <s v="Bernard Hinault "/>
    <x v="9"/>
  </r>
  <r>
    <s v="Bjarne Riis"/>
    <x v="10"/>
  </r>
  <r>
    <s v="Odile Defraye"/>
    <x v="11"/>
  </r>
  <r>
    <s v="Philippe Thys"/>
    <x v="11"/>
  </r>
  <r>
    <s v="Philippe Thys "/>
    <x v="11"/>
  </r>
  <r>
    <s v="Firmin Lambot"/>
    <x v="11"/>
  </r>
  <r>
    <s v="Philippe Thys "/>
    <x v="11"/>
  </r>
  <r>
    <s v="Léon Scieur"/>
    <x v="11"/>
  </r>
  <r>
    <s v="Firmin Lambot "/>
    <x v="11"/>
  </r>
  <r>
    <s v="Lucien Buysse"/>
    <x v="11"/>
  </r>
  <r>
    <s v="Maurice De Waele"/>
    <x v="11"/>
  </r>
  <r>
    <s v="Romain Maes"/>
    <x v="11"/>
  </r>
  <r>
    <s v="Sylvère Maes"/>
    <x v="11"/>
  </r>
  <r>
    <s v="Sylvère Maes "/>
    <x v="11"/>
  </r>
  <r>
    <s v="Eddy Merckx"/>
    <x v="11"/>
  </r>
  <r>
    <s v="Eddy Merckx "/>
    <x v="11"/>
  </r>
  <r>
    <s v="Eddy Merckx "/>
    <x v="11"/>
  </r>
  <r>
    <s v="Eddy Merckx "/>
    <x v="11"/>
  </r>
  <r>
    <s v="Eddy Merckx "/>
    <x v="11"/>
  </r>
  <r>
    <s v="Lucien Van Impe"/>
    <x v="11"/>
  </r>
  <r>
    <s v="Cadel Evans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25.68"/>
    <n v="2428"/>
    <n v="6"/>
    <n v="21"/>
    <n v="60"/>
    <n v="39"/>
    <n v="0.65"/>
    <x v="0"/>
    <x v="0"/>
    <x v="0"/>
    <d v="1903-07-21T00:00:00"/>
    <x v="0"/>
    <s v="Paris"/>
    <s v="France"/>
    <s v="Paris"/>
  </r>
  <r>
    <x v="1"/>
    <n v="25.27"/>
    <n v="2420"/>
    <n v="6"/>
    <n v="27"/>
    <n v="88"/>
    <n v="61"/>
    <n v="0.69318181818181823"/>
    <x v="1"/>
    <x v="0"/>
    <x v="1"/>
    <d v="1904-07-24T00:00:00"/>
    <x v="1"/>
    <s v="Paris"/>
    <s v="France"/>
    <s v="Paris"/>
  </r>
  <r>
    <x v="2"/>
    <n v="27.11"/>
    <n v="2994"/>
    <n v="11"/>
    <n v="24"/>
    <n v="60"/>
    <n v="36"/>
    <n v="0.6"/>
    <x v="2"/>
    <x v="0"/>
    <x v="2"/>
    <d v="1905-07-30T00:00:00"/>
    <x v="2"/>
    <s v="Paris"/>
    <s v="France"/>
    <s v="Paris"/>
  </r>
  <r>
    <x v="3"/>
    <n v="24.46"/>
    <n v="4545"/>
    <n v="13"/>
    <n v="14"/>
    <n v="82"/>
    <n v="68"/>
    <n v="0.82926829268292679"/>
    <x v="3"/>
    <x v="0"/>
    <x v="3"/>
    <d v="1906-07-29T00:00:00"/>
    <x v="3"/>
    <s v="Paris"/>
    <s v="France"/>
    <s v="Paris"/>
  </r>
  <r>
    <x v="4"/>
    <n v="28.47"/>
    <n v="4488"/>
    <n v="14"/>
    <n v="33"/>
    <n v="93"/>
    <n v="60"/>
    <n v="0.64516129032258063"/>
    <x v="4"/>
    <x v="0"/>
    <x v="4"/>
    <d v="1907-08-04T00:00:00"/>
    <x v="4"/>
    <s v="Paris"/>
    <s v="France"/>
    <s v="Paris"/>
  </r>
  <r>
    <x v="5"/>
    <n v="28.74"/>
    <n v="4488"/>
    <n v="14"/>
    <n v="36"/>
    <n v="112"/>
    <n v="76"/>
    <n v="0.6785714285714286"/>
    <x v="5"/>
    <x v="0"/>
    <x v="5"/>
    <d v="1908-08-09T00:00:00"/>
    <x v="4"/>
    <s v="Paris"/>
    <s v="France"/>
    <s v="Paris"/>
  </r>
  <r>
    <x v="6"/>
    <n v="28.66"/>
    <n v="4497"/>
    <n v="14"/>
    <n v="55"/>
    <n v="150"/>
    <n v="95"/>
    <n v="0.6333333333333333"/>
    <x v="6"/>
    <x v="1"/>
    <x v="6"/>
    <d v="1909-08-01T00:00:00"/>
    <x v="4"/>
    <s v="Paris"/>
    <s v="France"/>
    <s v="Paris"/>
  </r>
  <r>
    <x v="7"/>
    <n v="29.1"/>
    <n v="4737"/>
    <n v="15"/>
    <n v="41"/>
    <n v="110"/>
    <n v="69"/>
    <n v="0.62727272727272732"/>
    <x v="7"/>
    <x v="0"/>
    <x v="7"/>
    <d v="1910-07-31T00:00:00"/>
    <x v="5"/>
    <s v="Paris"/>
    <s v="France"/>
    <s v="Paris"/>
  </r>
  <r>
    <x v="8"/>
    <n v="27.32"/>
    <n v="5344"/>
    <n v="15"/>
    <n v="28"/>
    <n v="84"/>
    <n v="56"/>
    <n v="0.66666666666666663"/>
    <x v="8"/>
    <x v="0"/>
    <x v="8"/>
    <d v="1911-07-30T00:00:00"/>
    <x v="5"/>
    <s v="Paris"/>
    <s v="France"/>
    <s v="Paris"/>
  </r>
  <r>
    <x v="9"/>
    <n v="27.76"/>
    <n v="5289"/>
    <n v="15"/>
    <n v="41"/>
    <n v="131"/>
    <n v="90"/>
    <n v="0.68702290076335881"/>
    <x v="9"/>
    <x v="2"/>
    <x v="9"/>
    <d v="1912-07-28T00:00:00"/>
    <x v="5"/>
    <s v="Paris"/>
    <s v="France"/>
    <s v="Paris"/>
  </r>
  <r>
    <x v="10"/>
    <n v="26.72"/>
    <n v="5287"/>
    <n v="15"/>
    <n v="25"/>
    <n v="140"/>
    <n v="115"/>
    <n v="0.8214285714285714"/>
    <x v="10"/>
    <x v="2"/>
    <x v="10"/>
    <d v="1913-07-27T00:00:00"/>
    <x v="5"/>
    <s v="Paris"/>
    <s v="France"/>
    <s v="Paris"/>
  </r>
  <r>
    <x v="11"/>
    <n v="26.84"/>
    <n v="5380"/>
    <n v="15"/>
    <n v="54"/>
    <n v="145"/>
    <n v="91"/>
    <n v="0.62758620689655176"/>
    <x v="11"/>
    <x v="2"/>
    <x v="11"/>
    <d v="1914-07-26T00:00:00"/>
    <x v="5"/>
    <s v="Paris"/>
    <s v="France"/>
    <s v="Paris"/>
  </r>
  <r>
    <x v="12"/>
    <n v="24.06"/>
    <n v="5560"/>
    <n v="15"/>
    <n v="10"/>
    <n v="69"/>
    <n v="59"/>
    <n v="0.85507246376811596"/>
    <x v="12"/>
    <x v="2"/>
    <x v="12"/>
    <d v="1919-07-27T00:00:00"/>
    <x v="5"/>
    <s v="Paris"/>
    <s v="France"/>
    <s v="Paris"/>
  </r>
  <r>
    <x v="13"/>
    <n v="24.07"/>
    <n v="5503"/>
    <n v="15"/>
    <n v="22"/>
    <n v="113"/>
    <n v="91"/>
    <n v="0.80530973451327437"/>
    <x v="11"/>
    <x v="2"/>
    <x v="13"/>
    <d v="1920-07-27T00:00:00"/>
    <x v="6"/>
    <s v="Paris"/>
    <s v="France"/>
    <s v="Paris"/>
  </r>
  <r>
    <x v="14"/>
    <n v="24.72"/>
    <n v="5485"/>
    <n v="15"/>
    <n v="38"/>
    <n v="123"/>
    <n v="85"/>
    <n v="0.69105691056910568"/>
    <x v="13"/>
    <x v="2"/>
    <x v="14"/>
    <d v="1921-07-24T00:00:00"/>
    <x v="5"/>
    <s v="Paris"/>
    <s v="France"/>
    <s v="Paris"/>
  </r>
  <r>
    <x v="15"/>
    <n v="24.2"/>
    <n v="5375"/>
    <n v="15"/>
    <n v="38"/>
    <n v="121"/>
    <n v="83"/>
    <n v="0.68595041322314054"/>
    <x v="14"/>
    <x v="2"/>
    <x v="15"/>
    <d v="1922-07-23T00:00:00"/>
    <x v="5"/>
    <s v="Paris"/>
    <s v="France"/>
    <s v="Paris"/>
  </r>
  <r>
    <x v="16"/>
    <n v="24.23"/>
    <n v="5386"/>
    <n v="15"/>
    <n v="48"/>
    <n v="139"/>
    <n v="91"/>
    <n v="0.65467625899280579"/>
    <x v="15"/>
    <x v="0"/>
    <x v="16"/>
    <d v="1923-07-22T00:00:00"/>
    <x v="5"/>
    <s v="Paris"/>
    <s v="France"/>
    <s v="Paris"/>
  </r>
  <r>
    <x v="17"/>
    <n v="24.25"/>
    <n v="5425"/>
    <n v="15"/>
    <n v="60"/>
    <n v="157"/>
    <n v="97"/>
    <n v="0.61783439490445857"/>
    <x v="16"/>
    <x v="3"/>
    <x v="17"/>
    <d v="1924-07-20T00:00:00"/>
    <x v="5"/>
    <s v="Paris"/>
    <s v="France"/>
    <s v="Paris"/>
  </r>
  <r>
    <x v="18"/>
    <n v="24.82"/>
    <n v="5440"/>
    <n v="18"/>
    <n v="49"/>
    <n v="130"/>
    <n v="81"/>
    <n v="0.62307692307692308"/>
    <x v="17"/>
    <x v="3"/>
    <x v="18"/>
    <d v="1925-07-19T00:00:00"/>
    <x v="5"/>
    <s v="Paris"/>
    <s v="France"/>
    <s v="Paris"/>
  </r>
  <r>
    <x v="19"/>
    <n v="24.28"/>
    <n v="5745"/>
    <n v="17"/>
    <n v="41"/>
    <n v="126"/>
    <n v="85"/>
    <n v="0.67460317460317465"/>
    <x v="18"/>
    <x v="2"/>
    <x v="19"/>
    <d v="1926-07-18T00:00:00"/>
    <x v="5"/>
    <s v="Evian"/>
    <s v="France"/>
    <s v="Paris"/>
  </r>
  <r>
    <x v="20"/>
    <n v="27.22"/>
    <n v="5340"/>
    <n v="24"/>
    <n v="39"/>
    <n v="142"/>
    <n v="103"/>
    <n v="0.72535211267605637"/>
    <x v="19"/>
    <x v="1"/>
    <x v="20"/>
    <d v="1927-07-17T00:00:00"/>
    <x v="5"/>
    <s v="Paris"/>
    <s v="France"/>
    <s v="Paris"/>
  </r>
  <r>
    <x v="21"/>
    <n v="28.4"/>
    <n v="5476"/>
    <n v="22"/>
    <n v="41"/>
    <n v="162"/>
    <n v="121"/>
    <n v="0.74691358024691357"/>
    <x v="20"/>
    <x v="1"/>
    <x v="21"/>
    <d v="1928-07-15T00:00:00"/>
    <x v="5"/>
    <s v="Paris"/>
    <s v="France"/>
    <s v="Paris"/>
  </r>
  <r>
    <x v="22"/>
    <n v="28.32"/>
    <n v="5257"/>
    <n v="22"/>
    <n v="60"/>
    <n v="155"/>
    <n v="95"/>
    <n v="0.61290322580645162"/>
    <x v="21"/>
    <x v="2"/>
    <x v="22"/>
    <d v="1929-07-28T00:00:00"/>
    <x v="5"/>
    <s v="Paris"/>
    <s v="France"/>
    <s v="Paris"/>
  </r>
  <r>
    <x v="23"/>
    <n v="28"/>
    <n v="4822"/>
    <n v="21"/>
    <n v="59"/>
    <n v="100"/>
    <n v="41"/>
    <n v="0.41"/>
    <x v="22"/>
    <x v="0"/>
    <x v="23"/>
    <d v="1930-07-27T00:00:00"/>
    <x v="3"/>
    <s v="Paris"/>
    <s v="France"/>
    <s v="Paris"/>
  </r>
  <r>
    <x v="24"/>
    <n v="28.74"/>
    <n v="5091"/>
    <n v="24"/>
    <n v="35"/>
    <n v="81"/>
    <n v="46"/>
    <n v="0.5679012345679012"/>
    <x v="23"/>
    <x v="0"/>
    <x v="24"/>
    <d v="1931-07-26T00:00:00"/>
    <x v="7"/>
    <s v="Paris"/>
    <s v="France"/>
    <s v="Paris"/>
  </r>
  <r>
    <x v="25"/>
    <n v="29.05"/>
    <n v="4479"/>
    <n v="21"/>
    <n v="57"/>
    <n v="80"/>
    <n v="23"/>
    <n v="0.28749999999999998"/>
    <x v="24"/>
    <x v="0"/>
    <x v="25"/>
    <d v="1932-07-31T00:00:00"/>
    <x v="3"/>
    <s v="Paris"/>
    <s v="France"/>
    <s v="Paris"/>
  </r>
  <r>
    <x v="26"/>
    <n v="29.82"/>
    <n v="4395"/>
    <n v="23"/>
    <n v="40"/>
    <n v="80"/>
    <n v="40"/>
    <n v="0.5"/>
    <x v="25"/>
    <x v="0"/>
    <x v="26"/>
    <d v="1933-07-23T00:00:00"/>
    <x v="7"/>
    <s v="Paris"/>
    <s v="France"/>
    <s v="Paris"/>
  </r>
  <r>
    <x v="27"/>
    <n v="30.36"/>
    <n v="4470"/>
    <n v="23"/>
    <n v="39"/>
    <n v="60"/>
    <n v="21"/>
    <n v="0.35"/>
    <x v="26"/>
    <x v="0"/>
    <x v="27"/>
    <d v="1934-07-29T00:00:00"/>
    <x v="7"/>
    <s v="Paris"/>
    <s v="France"/>
    <s v="Paris"/>
  </r>
  <r>
    <x v="28"/>
    <n v="30.65"/>
    <n v="4338"/>
    <n v="21"/>
    <n v="46"/>
    <n v="93"/>
    <n v="47"/>
    <n v="0.5053763440860215"/>
    <x v="27"/>
    <x v="2"/>
    <x v="28"/>
    <d v="1935-07-28T00:00:00"/>
    <x v="8"/>
    <s v="Paris"/>
    <s v="France"/>
    <s v="Paris"/>
  </r>
  <r>
    <x v="29"/>
    <n v="31.11"/>
    <n v="4418"/>
    <n v="21"/>
    <n v="43"/>
    <n v="90"/>
    <n v="47"/>
    <n v="0.52222222222222225"/>
    <x v="28"/>
    <x v="2"/>
    <x v="29"/>
    <d v="1936-08-02T00:00:00"/>
    <x v="7"/>
    <s v="Paris"/>
    <s v="France"/>
    <s v="Paris"/>
  </r>
  <r>
    <x v="30"/>
    <n v="31.77"/>
    <n v="4415"/>
    <n v="20"/>
    <n v="46"/>
    <n v="98"/>
    <n v="52"/>
    <n v="0.53061224489795922"/>
    <x v="29"/>
    <x v="0"/>
    <x v="30"/>
    <d v="1937-07-25T00:00:00"/>
    <x v="3"/>
    <s v="Paris"/>
    <s v="France"/>
    <s v="Paris"/>
  </r>
  <r>
    <x v="31"/>
    <n v="31.57"/>
    <n v="4694"/>
    <n v="21"/>
    <n v="55"/>
    <n v="96"/>
    <n v="41"/>
    <n v="0.42708333333333331"/>
    <x v="30"/>
    <x v="3"/>
    <x v="31"/>
    <d v="1938-07-31T00:00:00"/>
    <x v="7"/>
    <s v="Paris"/>
    <s v="France"/>
    <s v="Paris"/>
  </r>
  <r>
    <x v="32"/>
    <n v="31.99"/>
    <n v="4224"/>
    <n v="18"/>
    <n v="49"/>
    <n v="79"/>
    <n v="30"/>
    <n v="0.379746835443038"/>
    <x v="31"/>
    <x v="2"/>
    <x v="32"/>
    <d v="1939-07-30T00:00:00"/>
    <x v="0"/>
    <s v="Paris"/>
    <s v="France"/>
    <s v="Paris"/>
  </r>
  <r>
    <x v="33"/>
    <n v="31.41"/>
    <n v="4640"/>
    <n v="21"/>
    <n v="53"/>
    <n v="99"/>
    <n v="46"/>
    <n v="0.46464646464646464"/>
    <x v="32"/>
    <x v="0"/>
    <x v="33"/>
    <d v="1947-07-20T00:00:00"/>
    <x v="3"/>
    <s v="Paris"/>
    <s v="France"/>
    <s v="Paris"/>
  </r>
  <r>
    <x v="34"/>
    <n v="33.44"/>
    <n v="4922"/>
    <n v="21"/>
    <n v="44"/>
    <n v="120"/>
    <n v="76"/>
    <n v="0.6333333333333333"/>
    <x v="33"/>
    <x v="3"/>
    <x v="34"/>
    <d v="1948-07-25T00:00:00"/>
    <x v="3"/>
    <s v="Paris"/>
    <s v="France"/>
    <s v="Paris"/>
  </r>
  <r>
    <x v="35"/>
    <n v="32.119999999999997"/>
    <n v="4808"/>
    <n v="21"/>
    <n v="55"/>
    <n v="120"/>
    <n v="65"/>
    <n v="0.54166666666666663"/>
    <x v="34"/>
    <x v="3"/>
    <x v="35"/>
    <d v="1949-07-24T00:00:00"/>
    <x v="8"/>
    <s v="Paris"/>
    <s v="France"/>
    <s v="Paris"/>
  </r>
  <r>
    <x v="36"/>
    <n v="32.78"/>
    <n v="4773"/>
    <n v="22"/>
    <n v="51"/>
    <n v="116"/>
    <n v="65"/>
    <n v="0.56034482758620685"/>
    <x v="35"/>
    <x v="4"/>
    <x v="36"/>
    <d v="1950-08-07T00:00:00"/>
    <x v="3"/>
    <s v="Paris"/>
    <s v="France"/>
    <s v="Paris"/>
  </r>
  <r>
    <x v="37"/>
    <n v="32.950000000000003"/>
    <n v="4690"/>
    <n v="24"/>
    <n v="66"/>
    <n v="123"/>
    <n v="57"/>
    <n v="0.46341463414634149"/>
    <x v="36"/>
    <x v="4"/>
    <x v="37"/>
    <d v="1951-07-29T00:00:00"/>
    <x v="3"/>
    <s v="Metz"/>
    <s v="France"/>
    <s v="Paris"/>
  </r>
  <r>
    <x v="38"/>
    <n v="32.229999999999997"/>
    <n v="4898"/>
    <n v="23"/>
    <n v="78"/>
    <n v="122"/>
    <n v="44"/>
    <n v="0.36065573770491804"/>
    <x v="37"/>
    <x v="3"/>
    <x v="38"/>
    <d v="1952-07-19T00:00:00"/>
    <x v="8"/>
    <s v="Brest"/>
    <s v="France"/>
    <s v="Paris"/>
  </r>
  <r>
    <x v="39"/>
    <n v="34.590000000000003"/>
    <n v="4476"/>
    <n v="22"/>
    <n v="76"/>
    <n v="119"/>
    <n v="43"/>
    <n v="0.36134453781512604"/>
    <x v="38"/>
    <x v="0"/>
    <x v="39"/>
    <d v="1953-07-26T00:00:00"/>
    <x v="9"/>
    <s v="Strasbourg"/>
    <s v="France"/>
    <s v="Paris"/>
  </r>
  <r>
    <x v="40"/>
    <n v="33.229999999999997"/>
    <n v="4656"/>
    <n v="23"/>
    <n v="69"/>
    <n v="110"/>
    <n v="41"/>
    <n v="0.37272727272727274"/>
    <x v="39"/>
    <x v="0"/>
    <x v="40"/>
    <d v="1954-08-01T00:00:00"/>
    <x v="8"/>
    <s v="Amsterdam"/>
    <s v="Netherlands"/>
    <s v="Paris"/>
  </r>
  <r>
    <x v="41"/>
    <n v="34.450000000000003"/>
    <n v="4495"/>
    <n v="22"/>
    <n v="69"/>
    <n v="130"/>
    <n v="61"/>
    <n v="0.46923076923076923"/>
    <x v="39"/>
    <x v="0"/>
    <x v="41"/>
    <d v="1955-07-30T00:00:00"/>
    <x v="9"/>
    <s v="Le Havre"/>
    <s v="France"/>
    <s v="Paris"/>
  </r>
  <r>
    <x v="42"/>
    <n v="36.270000000000003"/>
    <n v="4498"/>
    <n v="22"/>
    <n v="88"/>
    <n v="120"/>
    <n v="32"/>
    <n v="0.26666666666666666"/>
    <x v="40"/>
    <x v="0"/>
    <x v="42"/>
    <d v="1956-07-28T00:00:00"/>
    <x v="9"/>
    <s v="Reims"/>
    <s v="France"/>
    <s v="Paris"/>
  </r>
  <r>
    <x v="43"/>
    <n v="34.520000000000003"/>
    <n v="4665"/>
    <n v="22"/>
    <n v="56"/>
    <n v="120"/>
    <n v="64"/>
    <n v="0.53333333333333333"/>
    <x v="41"/>
    <x v="0"/>
    <x v="43"/>
    <d v="1957-07-20T00:00:00"/>
    <x v="9"/>
    <s v="Nantes"/>
    <s v="France"/>
    <s v="Paris"/>
  </r>
  <r>
    <x v="44"/>
    <n v="36.92"/>
    <n v="4319"/>
    <n v="24"/>
    <n v="78"/>
    <n v="120"/>
    <n v="42"/>
    <n v="0.35"/>
    <x v="42"/>
    <x v="1"/>
    <x v="44"/>
    <d v="1958-07-19T00:00:00"/>
    <x v="9"/>
    <s v="Brussels"/>
    <s v="Belgium"/>
    <s v="Paris"/>
  </r>
  <r>
    <x v="45"/>
    <n v="35.47"/>
    <n v="4391"/>
    <n v="22"/>
    <n v="65"/>
    <n v="120"/>
    <n v="55"/>
    <n v="0.45833333333333331"/>
    <x v="43"/>
    <x v="5"/>
    <x v="45"/>
    <d v="1959-07-18T00:00:00"/>
    <x v="9"/>
    <s v="Mulhouse"/>
    <s v="France"/>
    <s v="Paris"/>
  </r>
  <r>
    <x v="46"/>
    <n v="37.21"/>
    <n v="4173"/>
    <n v="22"/>
    <n v="81"/>
    <n v="128"/>
    <n v="47"/>
    <n v="0.3671875"/>
    <x v="44"/>
    <x v="3"/>
    <x v="46"/>
    <d v="1960-07-17T00:00:00"/>
    <x v="0"/>
    <s v="Lille"/>
    <s v="France"/>
    <s v="Paris"/>
  </r>
  <r>
    <x v="47"/>
    <n v="36.03"/>
    <n v="4397"/>
    <n v="21"/>
    <n v="72"/>
    <n v="132"/>
    <n v="60"/>
    <n v="0.45454545454545453"/>
    <x v="45"/>
    <x v="0"/>
    <x v="47"/>
    <d v="1961-07-16T00:00:00"/>
    <x v="0"/>
    <s v="Rouen"/>
    <s v="France"/>
    <s v="Paris"/>
  </r>
  <r>
    <x v="48"/>
    <n v="37.32"/>
    <n v="4274"/>
    <n v="22"/>
    <n v="94"/>
    <n v="150"/>
    <n v="56"/>
    <n v="0.37333333333333335"/>
    <x v="45"/>
    <x v="0"/>
    <x v="48"/>
    <d v="1962-07-15T00:00:00"/>
    <x v="0"/>
    <s v="Nancy"/>
    <s v="France"/>
    <s v="Paris"/>
  </r>
  <r>
    <x v="49"/>
    <n v="37.090000000000003"/>
    <n v="4137"/>
    <n v="21"/>
    <n v="76"/>
    <n v="130"/>
    <n v="54"/>
    <n v="0.41538461538461541"/>
    <x v="45"/>
    <x v="0"/>
    <x v="49"/>
    <d v="1963-07-14T00:00:00"/>
    <x v="2"/>
    <s v="Paris"/>
    <s v="France"/>
    <s v="Paris"/>
  </r>
  <r>
    <x v="50"/>
    <n v="35.42"/>
    <n v="4504"/>
    <n v="22"/>
    <n v="81"/>
    <n v="132"/>
    <n v="51"/>
    <n v="0.38636363636363635"/>
    <x v="45"/>
    <x v="0"/>
    <x v="50"/>
    <d v="1964-07-12T00:00:00"/>
    <x v="0"/>
    <s v="Rennes"/>
    <s v="France"/>
    <s v="Paris"/>
  </r>
  <r>
    <x v="51"/>
    <n v="35.89"/>
    <n v="4177"/>
    <n v="22"/>
    <n v="96"/>
    <n v="130"/>
    <n v="34"/>
    <n v="0.26153846153846155"/>
    <x v="46"/>
    <x v="3"/>
    <x v="51"/>
    <d v="1965-07-14T00:00:00"/>
    <x v="1"/>
    <s v="Cologne"/>
    <s v="Germany"/>
    <s v="Paris"/>
  </r>
  <r>
    <x v="52"/>
    <n v="36.76"/>
    <n v="4322"/>
    <n v="22"/>
    <n v="82"/>
    <n v="130"/>
    <n v="48"/>
    <n v="0.36923076923076925"/>
    <x v="47"/>
    <x v="0"/>
    <x v="52"/>
    <d v="1966-07-14T00:00:00"/>
    <x v="9"/>
    <s v="Nancy"/>
    <s v="France"/>
    <s v="Paris"/>
  </r>
  <r>
    <x v="53"/>
    <n v="34.76"/>
    <n v="4758"/>
    <n v="22"/>
    <n v="88"/>
    <n v="130"/>
    <n v="42"/>
    <n v="0.32307692307692309"/>
    <x v="48"/>
    <x v="0"/>
    <x v="53"/>
    <d v="1967-07-23T00:00:00"/>
    <x v="8"/>
    <s v="Angers"/>
    <s v="France"/>
    <s v="Paris"/>
  </r>
  <r>
    <x v="54"/>
    <n v="33.56"/>
    <n v="4492"/>
    <n v="22"/>
    <n v="88"/>
    <n v="110"/>
    <n v="22"/>
    <n v="0.2"/>
    <x v="49"/>
    <x v="6"/>
    <x v="54"/>
    <d v="1968-07-21T00:00:00"/>
    <x v="8"/>
    <s v="Vittel"/>
    <s v="France"/>
    <s v="Paris"/>
  </r>
  <r>
    <x v="55"/>
    <n v="35.409999999999997"/>
    <n v="4117"/>
    <n v="22"/>
    <n v="86"/>
    <n v="130"/>
    <n v="44"/>
    <n v="0.33846153846153848"/>
    <x v="50"/>
    <x v="2"/>
    <x v="55"/>
    <d v="1969-07-20T00:00:00"/>
    <x v="1"/>
    <s v="Roubaix"/>
    <s v="France"/>
    <s v="Paris"/>
  </r>
  <r>
    <x v="56"/>
    <n v="35.590000000000003"/>
    <n v="4254"/>
    <n v="23"/>
    <n v="100"/>
    <n v="150"/>
    <n v="50"/>
    <n v="0.33333333333333331"/>
    <x v="51"/>
    <x v="2"/>
    <x v="56"/>
    <d v="1970-07-19T00:00:00"/>
    <x v="1"/>
    <s v="Limoges"/>
    <s v="France"/>
    <s v="Paris"/>
  </r>
  <r>
    <x v="57"/>
    <n v="38.08"/>
    <n v="3608"/>
    <n v="25"/>
    <n v="94"/>
    <n v="130"/>
    <n v="36"/>
    <n v="0.27692307692307694"/>
    <x v="51"/>
    <x v="2"/>
    <x v="57"/>
    <d v="1971-07-18T00:00:00"/>
    <x v="1"/>
    <s v="Mulhouse"/>
    <s v="France"/>
    <s v="Paris"/>
  </r>
  <r>
    <x v="58"/>
    <n v="35.51"/>
    <n v="3846"/>
    <n v="20"/>
    <n v="88"/>
    <n v="132"/>
    <n v="44"/>
    <n v="0.33333333333333331"/>
    <x v="51"/>
    <x v="2"/>
    <x v="58"/>
    <d v="1972-07-23T00:00:00"/>
    <x v="1"/>
    <s v="Angers"/>
    <s v="France"/>
    <s v="Paris"/>
  </r>
  <r>
    <x v="59"/>
    <n v="33.409999999999997"/>
    <n v="4090"/>
    <n v="20"/>
    <n v="87"/>
    <n v="132"/>
    <n v="45"/>
    <n v="0.34090909090909088"/>
    <x v="52"/>
    <x v="5"/>
    <x v="59"/>
    <d v="1973-07-22T00:00:00"/>
    <x v="1"/>
    <s v="Scheveningen"/>
    <s v="Netherlands"/>
    <s v="Paris"/>
  </r>
  <r>
    <x v="60"/>
    <n v="35.24"/>
    <n v="4098"/>
    <n v="22"/>
    <n v="105"/>
    <n v="130"/>
    <n v="25"/>
    <n v="0.19230769230769232"/>
    <x v="51"/>
    <x v="2"/>
    <x v="60"/>
    <d v="1974-07-21T00:00:00"/>
    <x v="8"/>
    <s v="Brest"/>
    <s v="France"/>
    <s v="Paris"/>
  </r>
  <r>
    <x v="61"/>
    <n v="34.909999999999997"/>
    <n v="3999"/>
    <n v="22"/>
    <n v="86"/>
    <n v="140"/>
    <n v="54"/>
    <n v="0.38571428571428573"/>
    <x v="53"/>
    <x v="0"/>
    <x v="61"/>
    <d v="1975-07-20T00:00:00"/>
    <x v="8"/>
    <s v="Charleroi"/>
    <s v="France"/>
    <s v="Paris"/>
  </r>
  <r>
    <x v="62"/>
    <n v="34.520000000000003"/>
    <n v="4016"/>
    <n v="22"/>
    <n v="87"/>
    <n v="130"/>
    <n v="43"/>
    <n v="0.33076923076923076"/>
    <x v="54"/>
    <x v="2"/>
    <x v="62"/>
    <d v="1976-07-18T00:00:00"/>
    <x v="8"/>
    <s v="St. Jean de Monts"/>
    <s v="France"/>
    <s v="Paris"/>
  </r>
  <r>
    <x v="63"/>
    <n v="35.42"/>
    <n v="4092"/>
    <n v="22"/>
    <n v="53"/>
    <n v="100"/>
    <n v="47"/>
    <n v="0.47"/>
    <x v="55"/>
    <x v="0"/>
    <x v="63"/>
    <d v="1977-07-24T00:00:00"/>
    <x v="10"/>
    <s v="Fleurence"/>
    <s v="France"/>
    <s v="Paris"/>
  </r>
  <r>
    <x v="64"/>
    <n v="36.08"/>
    <n v="3914"/>
    <n v="22"/>
    <n v="78"/>
    <n v="110"/>
    <n v="32"/>
    <n v="0.29090909090909089"/>
    <x v="56"/>
    <x v="0"/>
    <x v="64"/>
    <d v="1978-07-23T00:00:00"/>
    <x v="8"/>
    <s v="Leiden"/>
    <s v="Netherlands"/>
    <s v="Paris"/>
  </r>
  <r>
    <x v="65"/>
    <n v="36.51"/>
    <n v="3720"/>
    <n v="24"/>
    <n v="90"/>
    <n v="150"/>
    <n v="60"/>
    <n v="0.4"/>
    <x v="57"/>
    <x v="0"/>
    <x v="65"/>
    <d v="1979-07-22T00:00:00"/>
    <x v="3"/>
    <s v="Fleurence"/>
    <s v="France"/>
    <s v="Paris"/>
  </r>
  <r>
    <x v="66"/>
    <n v="35.14"/>
    <n v="3946"/>
    <n v="22"/>
    <n v="85"/>
    <n v="130"/>
    <n v="45"/>
    <n v="0.34615384615384615"/>
    <x v="58"/>
    <x v="6"/>
    <x v="66"/>
    <d v="1980-07-21T00:00:00"/>
    <x v="3"/>
    <s v="Frankfurt"/>
    <s v="Germany"/>
    <s v="Paris"/>
  </r>
  <r>
    <x v="67"/>
    <n v="38.96"/>
    <n v="3757"/>
    <n v="24"/>
    <n v="121"/>
    <n v="150"/>
    <n v="29"/>
    <n v="0.19333333333333333"/>
    <x v="57"/>
    <x v="0"/>
    <x v="67"/>
    <d v="1981-07-19T00:00:00"/>
    <x v="8"/>
    <s v="Nice"/>
    <s v="France"/>
    <s v="Paris"/>
  </r>
  <r>
    <x v="68"/>
    <n v="38.06"/>
    <n v="3512"/>
    <n v="21"/>
    <n v="125"/>
    <n v="169"/>
    <n v="44"/>
    <n v="0.26035502958579881"/>
    <x v="57"/>
    <x v="0"/>
    <x v="68"/>
    <d v="1982-07-25T00:00:00"/>
    <x v="9"/>
    <s v="Basel"/>
    <s v="Switzerland"/>
    <s v="Paris"/>
  </r>
  <r>
    <x v="69"/>
    <n v="36.229999999999997"/>
    <n v="3962"/>
    <n v="22"/>
    <n v="88"/>
    <n v="140"/>
    <n v="52"/>
    <n v="0.37142857142857144"/>
    <x v="59"/>
    <x v="0"/>
    <x v="69"/>
    <d v="1983-07-24T00:00:00"/>
    <x v="9"/>
    <s v="Fontenay-sous-Bois"/>
    <s v="France"/>
    <s v="Paris"/>
  </r>
  <r>
    <x v="70"/>
    <n v="35.880000000000003"/>
    <n v="4021"/>
    <n v="23"/>
    <n v="124"/>
    <n v="170"/>
    <n v="46"/>
    <n v="0.27058823529411763"/>
    <x v="60"/>
    <x v="0"/>
    <x v="70"/>
    <d v="1984-07-22T00:00:00"/>
    <x v="9"/>
    <s v="Montreuil"/>
    <s v="France"/>
    <s v="Paris"/>
  </r>
  <r>
    <x v="71"/>
    <n v="36.229999999999997"/>
    <n v="4127"/>
    <n v="22"/>
    <n v="144"/>
    <n v="180"/>
    <n v="36"/>
    <n v="0.2"/>
    <x v="57"/>
    <x v="0"/>
    <x v="71"/>
    <d v="1985-07-21T00:00:00"/>
    <x v="9"/>
    <s v="Plumelec"/>
    <s v="France"/>
    <s v="Paris"/>
  </r>
  <r>
    <x v="72"/>
    <n v="37.020000000000003"/>
    <n v="4083"/>
    <n v="23"/>
    <n v="132"/>
    <n v="210"/>
    <n v="78"/>
    <n v="0.37142857142857144"/>
    <x v="61"/>
    <x v="7"/>
    <x v="72"/>
    <d v="1986-07-27T00:00:00"/>
    <x v="9"/>
    <s v="Boulogne-Billancourt"/>
    <s v="France"/>
    <s v="Paris"/>
  </r>
  <r>
    <x v="73"/>
    <n v="36.65"/>
    <n v="4231"/>
    <n v="25"/>
    <n v="135"/>
    <n v="207"/>
    <n v="72"/>
    <n v="0.34782608695652173"/>
    <x v="62"/>
    <x v="8"/>
    <x v="73"/>
    <d v="1987-07-26T00:00:00"/>
    <x v="3"/>
    <s v="West Berlin"/>
    <s v="Germany"/>
    <s v="Paris"/>
  </r>
  <r>
    <x v="74"/>
    <n v="38.909999999999997"/>
    <n v="3286"/>
    <n v="22"/>
    <n v="151"/>
    <n v="198"/>
    <n v="47"/>
    <n v="0.23737373737373738"/>
    <x v="63"/>
    <x v="5"/>
    <x v="74"/>
    <d v="1988-07-24T00:00:00"/>
    <x v="0"/>
    <s v="Pornichet"/>
    <s v="France"/>
    <s v="Paris"/>
  </r>
  <r>
    <x v="75"/>
    <n v="37.49"/>
    <n v="3285"/>
    <n v="21"/>
    <n v="138"/>
    <n v="198"/>
    <n v="60"/>
    <n v="0.30303030303030304"/>
    <x v="64"/>
    <x v="7"/>
    <x v="75"/>
    <d v="1989-07-23T00:00:00"/>
    <x v="1"/>
    <s v="Luxembourg"/>
    <s v="Luxembourg"/>
    <s v="Paris"/>
  </r>
  <r>
    <x v="76"/>
    <n v="38.26"/>
    <n v="3504"/>
    <n v="21"/>
    <n v="156"/>
    <n v="198"/>
    <n v="42"/>
    <n v="0.21212121212121213"/>
    <x v="64"/>
    <x v="7"/>
    <x v="76"/>
    <d v="1990-07-22T00:00:00"/>
    <x v="1"/>
    <s v="Furturoscope"/>
    <s v="France"/>
    <s v="Paris"/>
  </r>
  <r>
    <x v="77"/>
    <n v="38.75"/>
    <n v="3914"/>
    <n v="22"/>
    <n v="158"/>
    <n v="198"/>
    <n v="40"/>
    <n v="0.20202020202020202"/>
    <x v="65"/>
    <x v="5"/>
    <x v="77"/>
    <d v="1991-07-28T00:00:00"/>
    <x v="1"/>
    <s v="Lyon"/>
    <s v="France"/>
    <s v="Paris"/>
  </r>
  <r>
    <x v="78"/>
    <n v="39.5"/>
    <n v="3983"/>
    <n v="21"/>
    <n v="130"/>
    <n v="198"/>
    <n v="68"/>
    <n v="0.34343434343434343"/>
    <x v="66"/>
    <x v="5"/>
    <x v="78"/>
    <d v="1992-07-26T00:00:00"/>
    <x v="1"/>
    <s v="San Sebastian"/>
    <s v="Spain"/>
    <s v="Paris"/>
  </r>
  <r>
    <x v="79"/>
    <n v="38.71"/>
    <n v="3714"/>
    <n v="20"/>
    <n v="136"/>
    <n v="180"/>
    <n v="44"/>
    <n v="0.24444444444444444"/>
    <x v="66"/>
    <x v="5"/>
    <x v="79"/>
    <d v="1993-07-25T00:00:00"/>
    <x v="1"/>
    <s v="Le Puy de Fou"/>
    <s v="France"/>
    <s v="Paris"/>
  </r>
  <r>
    <x v="80"/>
    <n v="38.380000000000003"/>
    <n v="3978"/>
    <n v="21"/>
    <n v="117"/>
    <n v="189"/>
    <n v="72"/>
    <n v="0.38095238095238093"/>
    <x v="66"/>
    <x v="5"/>
    <x v="80"/>
    <d v="1994-07-24T00:00:00"/>
    <x v="1"/>
    <s v="Lille"/>
    <s v="France"/>
    <s v="Paris"/>
  </r>
  <r>
    <x v="81"/>
    <n v="39.19"/>
    <n v="3653"/>
    <n v="20"/>
    <n v="115"/>
    <n v="189"/>
    <n v="74"/>
    <n v="0.39153439153439151"/>
    <x v="66"/>
    <x v="5"/>
    <x v="81"/>
    <d v="1995-07-23T00:00:00"/>
    <x v="1"/>
    <s v="St. Brieuc"/>
    <s v="France"/>
    <s v="Paris"/>
  </r>
  <r>
    <x v="82"/>
    <n v="39.229999999999997"/>
    <n v="3907"/>
    <n v="21"/>
    <n v="129"/>
    <n v="189"/>
    <n v="60"/>
    <n v="0.31746031746031744"/>
    <x v="67"/>
    <x v="9"/>
    <x v="82"/>
    <d v="1996-07-21T00:00:00"/>
    <x v="1"/>
    <s v="'s Hertogenbosch"/>
    <s v="Netherlands"/>
    <s v="Paris"/>
  </r>
  <r>
    <x v="83"/>
    <n v="39.229999999999997"/>
    <n v="3950"/>
    <n v="21"/>
    <n v="139"/>
    <n v="198"/>
    <n v="59"/>
    <n v="0.29797979797979796"/>
    <x v="68"/>
    <x v="10"/>
    <x v="83"/>
    <d v="1997-07-27T00:00:00"/>
    <x v="1"/>
    <s v="Rouen"/>
    <s v="France"/>
    <s v="Paris"/>
  </r>
  <r>
    <x v="84"/>
    <n v="39.979999999999997"/>
    <n v="3875"/>
    <n v="21"/>
    <n v="96"/>
    <n v="189"/>
    <n v="93"/>
    <n v="0.49206349206349204"/>
    <x v="69"/>
    <x v="3"/>
    <x v="84"/>
    <d v="1998-08-02T00:00:00"/>
    <x v="1"/>
    <s v="Dublin"/>
    <s v="Ireland"/>
    <s v="Paris"/>
  </r>
  <r>
    <x v="85"/>
    <n v="40.78"/>
    <n v="3657.1"/>
    <n v="20"/>
    <n v="139"/>
    <n v="176"/>
    <n v="37"/>
    <n v="0.21022727272727273"/>
    <x v="70"/>
    <x v="5"/>
    <x v="85"/>
    <d v="2006-07-23T00:00:00"/>
    <x v="1"/>
    <s v="Strasbourg"/>
    <s v="France"/>
    <s v="Paris"/>
  </r>
  <r>
    <x v="86"/>
    <n v="38.979999999999997"/>
    <n v="3547"/>
    <n v="20"/>
    <n v="141"/>
    <n v="189"/>
    <n v="48"/>
    <n v="0.25396825396825395"/>
    <x v="71"/>
    <x v="5"/>
    <x v="86"/>
    <d v="2007-07-29T00:00:00"/>
    <x v="1"/>
    <s v="London"/>
    <s v="France"/>
    <s v="Paris"/>
  </r>
  <r>
    <x v="87"/>
    <n v="40.5"/>
    <n v="3559.5"/>
    <n v="21"/>
    <n v="145"/>
    <n v="180"/>
    <n v="35"/>
    <n v="0.19444444444444445"/>
    <x v="72"/>
    <x v="5"/>
    <x v="87"/>
    <d v="2008-07-27T00:00:00"/>
    <x v="1"/>
    <s v="Brest"/>
    <s v="France"/>
    <s v="Paris"/>
  </r>
  <r>
    <x v="88"/>
    <n v="40.31"/>
    <n v="3459.5"/>
    <n v="21"/>
    <n v="156"/>
    <n v="180"/>
    <n v="24"/>
    <n v="0.13333333333333333"/>
    <x v="73"/>
    <x v="5"/>
    <x v="88"/>
    <d v="2009-07-26T00:00:00"/>
    <x v="1"/>
    <s v="Monaco"/>
    <s v="France"/>
    <s v="Paris"/>
  </r>
  <r>
    <x v="89"/>
    <n v="39.590000000000003"/>
    <n v="3641.9"/>
    <n v="20"/>
    <n v="170"/>
    <n v="197"/>
    <n v="27"/>
    <n v="0.13705583756345177"/>
    <x v="74"/>
    <x v="1"/>
    <x v="89"/>
    <d v="2010-07-25T00:00:00"/>
    <x v="1"/>
    <s v="Rotterdam"/>
    <s v="Netherlands"/>
    <s v="Paris"/>
  </r>
  <r>
    <x v="90"/>
    <n v="39.79"/>
    <n v="3430"/>
    <n v="21"/>
    <n v="167"/>
    <n v="198"/>
    <n v="31"/>
    <n v="0.15656565656565657"/>
    <x v="75"/>
    <x v="11"/>
    <x v="90"/>
    <d v="2011-07-24T00:00:00"/>
    <x v="1"/>
    <s v="Le Barre de Monts"/>
    <s v="France"/>
    <s v="Paris"/>
  </r>
  <r>
    <x v="91"/>
    <n v="39.880000000000003"/>
    <n v="3496.9"/>
    <n v="20"/>
    <n v="153"/>
    <n v="198"/>
    <n v="45"/>
    <n v="0.22727272727272727"/>
    <x v="76"/>
    <x v="12"/>
    <x v="91"/>
    <d v="2012-07-22T00:00:00"/>
    <x v="1"/>
    <s v="Liège"/>
    <s v="Belgium"/>
    <s v="Paris"/>
  </r>
  <r>
    <x v="92"/>
    <n v="40.54"/>
    <n v="3403.5"/>
    <n v="21"/>
    <n v="169"/>
    <n v="198"/>
    <n v="29"/>
    <n v="0.14646464646464646"/>
    <x v="77"/>
    <x v="12"/>
    <x v="92"/>
    <d v="2013-07-21T00:00:00"/>
    <x v="1"/>
    <s v="Porto Vecchio"/>
    <s v="France"/>
    <s v="Paris"/>
  </r>
  <r>
    <x v="93"/>
    <n v="40.69"/>
    <n v="3659"/>
    <n v="21"/>
    <n v="164"/>
    <n v="198"/>
    <n v="34"/>
    <n v="0.17171717171717171"/>
    <x v="78"/>
    <x v="3"/>
    <x v="93"/>
    <d v="2014-07-27T00:00:00"/>
    <x v="1"/>
    <s v="Leeds"/>
    <s v="United Kingdom"/>
    <s v="Paris"/>
  </r>
  <r>
    <x v="94"/>
    <n v="39.64"/>
    <n v="3360.3"/>
    <n v="21"/>
    <n v="160"/>
    <n v="198"/>
    <n v="38"/>
    <n v="0.19191919191919191"/>
    <x v="79"/>
    <x v="12"/>
    <x v="94"/>
    <d v="2015-07-26T00:00:00"/>
    <x v="1"/>
    <s v="Utrecht"/>
    <s v="Netherlands"/>
    <s v="Paris"/>
  </r>
  <r>
    <x v="95"/>
    <n v="39.616"/>
    <n v="3534"/>
    <n v="21"/>
    <n v="174"/>
    <n v="198"/>
    <n v="24"/>
    <n v="0.12121212121212122"/>
    <x v="79"/>
    <x v="12"/>
    <x v="95"/>
    <d v="2016-07-21T00:00:00"/>
    <x v="11"/>
    <s v="Mont St. Michel"/>
    <s v="France"/>
    <s v="Par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1F167-10AA-4264-A267-5F85C9C0A246}" name="Drop outs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K29:L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numFmtId="1" showAll="0"/>
    <pivotField numFmtId="1" showAll="0"/>
    <pivotField showAll="0"/>
    <pivotField showAll="0"/>
    <pivotField showAll="0"/>
    <pivotField dataField="1"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Drop outs in %" fld="7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291FC-A60D-4FD2-AF16-46A7ABE48302}" name="Stages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H29:I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numFmtId="1" showAll="0"/>
    <pivotField dataField="1"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Number of stages" fld="3" baseField="0" baseItem="0"/>
  </dataField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9DB21-8C2D-4EC3-9386-71CEB1399539}" name="Distance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E29:F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dataField="1" numFmtId="1" showAll="0"/>
    <pivotField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Total distance (km)" fld="2" baseField="0" baseItem="0"/>
  </dataField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57F1A-E34C-477C-B350-69C4081801E0}" name="Avg speed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fieldListSortAscending="1">
  <location ref="A3:B99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dataField="1" showAll="0"/>
    <pivotField numFmtId="1" showAll="0"/>
    <pivotField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</rowItems>
  <colItems count="1">
    <i/>
  </colItems>
  <dataFields count="1">
    <dataField name="Average Spe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58DB8-1F20-42C0-AC79-AC03A18CCA9B}" name="Days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N29:O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numFmtId="1" showAll="0"/>
    <pivotField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dataField="1"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Days" fld="1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BAFFC-0923-45A8-8113-0DE42D0BC156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B16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3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/>
    </i>
    <i>
      <x v="5"/>
    </i>
    <i>
      <x v="2"/>
    </i>
    <i>
      <x v="4"/>
    </i>
    <i>
      <x v="10"/>
    </i>
    <i>
      <x v="8"/>
    </i>
    <i>
      <x v="12"/>
    </i>
    <i>
      <x v="11"/>
    </i>
    <i>
      <x v="7"/>
    </i>
    <i>
      <x v="6"/>
    </i>
    <i>
      <x v="9"/>
    </i>
    <i>
      <x v="1"/>
    </i>
    <i>
      <x v="3"/>
    </i>
  </rowItems>
  <colItems count="1">
    <i/>
  </colItems>
  <dataFields count="1">
    <dataField name="Count of Winn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F69200"/>
      </a:accent6>
      <a:hlink>
        <a:srgbClr val="F692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4A465CFC-B861-492D-8606-9DA4497853C2}" sourceName="Start Date">
  <pivotTables>
    <pivotTable tabId="22" name="Stages"/>
    <pivotTable tabId="22" name="Drop outs"/>
    <pivotTable tabId="22" name="Days"/>
    <pivotTable tabId="22" name="Distance"/>
  </pivotTables>
  <state minimalRefreshVersion="6" lastRefreshVersion="6" pivotCacheId="1273280504" filterType="dateBetween">
    <selection startDate="2006-01-01T00:00:00" endDate="2006-12-31T00:00:00"/>
    <bounds startDate="1903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83E92DFD-88A3-441E-9610-74C9D233346B}" cache="NativeTimeline_Start_Date" caption="Years" showTimeLevel="0" level="0" selectionLevel="0" scrollPosition="2000-09-06T00:00:00" style="TimeSlicerStyleLight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 2" xr10:uid="{A18DA6F2-1671-47CE-972B-8945F7047114}" cache="NativeTimeline_Start_Date" caption="Years" showTimeLevel="0" level="0" selectionLevel="0" scrollPosition="1987-11-13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5"/>
  <sheetViews>
    <sheetView topLeftCell="D72" workbookViewId="0">
      <selection activeCell="K94" activeCellId="1" sqref="K1:K86 K94:K104"/>
    </sheetView>
  </sheetViews>
  <sheetFormatPr defaultRowHeight="14.5" x14ac:dyDescent="0.35"/>
  <cols>
    <col min="1" max="1" width="9.26953125" bestFit="1" customWidth="1"/>
    <col min="2" max="2" width="18.54296875" style="3" bestFit="1" customWidth="1"/>
    <col min="3" max="3" width="19.90625" style="3" customWidth="1"/>
    <col min="4" max="4" width="18.6328125" style="3" customWidth="1"/>
    <col min="5" max="5" width="12.08984375" style="3" customWidth="1"/>
    <col min="6" max="6" width="13" style="3" customWidth="1"/>
    <col min="7" max="7" width="24.90625" customWidth="1"/>
    <col min="8" max="8" width="19.453125" bestFit="1" customWidth="1"/>
    <col min="9" max="9" width="19.81640625" bestFit="1" customWidth="1"/>
    <col min="10" max="11" width="19.81640625" style="4" customWidth="1"/>
    <col min="12" max="16" width="19.81640625" customWidth="1"/>
    <col min="17" max="17" width="22.1796875" customWidth="1"/>
    <col min="18" max="18" width="13.1796875" customWidth="1"/>
  </cols>
  <sheetData>
    <row r="1" spans="1:19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9" x14ac:dyDescent="0.35">
      <c r="A2" s="10">
        <v>1903</v>
      </c>
      <c r="B2" s="11">
        <v>25.68</v>
      </c>
      <c r="C2" s="7">
        <v>2428</v>
      </c>
      <c r="D2" s="7">
        <v>6</v>
      </c>
      <c r="E2" s="7">
        <v>21</v>
      </c>
      <c r="F2" s="7">
        <v>60</v>
      </c>
      <c r="G2" s="8" t="s">
        <v>18</v>
      </c>
      <c r="H2" s="8" t="s">
        <v>19</v>
      </c>
      <c r="I2" s="8" t="s">
        <v>20</v>
      </c>
      <c r="J2" s="12">
        <v>1278</v>
      </c>
      <c r="K2" s="12">
        <v>1298</v>
      </c>
      <c r="L2" s="8" t="s">
        <v>21</v>
      </c>
      <c r="M2" s="13">
        <v>48.8566</v>
      </c>
      <c r="N2" s="13">
        <v>2.3521999999999998</v>
      </c>
      <c r="O2" s="8" t="s">
        <v>22</v>
      </c>
      <c r="P2" s="8" t="s">
        <v>21</v>
      </c>
      <c r="Q2" s="13">
        <v>48.8566</v>
      </c>
      <c r="R2" s="13">
        <v>2.3521999999999998</v>
      </c>
    </row>
    <row r="3" spans="1:19" ht="15" customHeight="1" x14ac:dyDescent="0.35">
      <c r="A3" s="10">
        <v>1904</v>
      </c>
      <c r="B3" s="11">
        <v>25.27</v>
      </c>
      <c r="C3" s="7">
        <v>2420</v>
      </c>
      <c r="D3" s="7">
        <v>6</v>
      </c>
      <c r="E3" s="7">
        <v>27</v>
      </c>
      <c r="F3" s="7">
        <v>88</v>
      </c>
      <c r="G3" s="8" t="s">
        <v>23</v>
      </c>
      <c r="H3" s="8" t="s">
        <v>19</v>
      </c>
      <c r="I3" s="8" t="s">
        <v>24</v>
      </c>
      <c r="J3" s="12">
        <v>1645</v>
      </c>
      <c r="K3" s="12">
        <v>1667</v>
      </c>
      <c r="L3" s="8" t="s">
        <v>21</v>
      </c>
      <c r="M3" s="13">
        <v>48.8566</v>
      </c>
      <c r="N3" s="13">
        <v>2.3521999999999998</v>
      </c>
      <c r="O3" s="8" t="s">
        <v>22</v>
      </c>
      <c r="P3" s="8" t="s">
        <v>21</v>
      </c>
      <c r="Q3" s="13">
        <v>48.8566</v>
      </c>
      <c r="R3" s="13">
        <v>2.3521999999999998</v>
      </c>
    </row>
    <row r="4" spans="1:19" ht="15" customHeight="1" x14ac:dyDescent="0.35">
      <c r="A4" s="10">
        <v>1905</v>
      </c>
      <c r="B4" s="11">
        <v>27.11</v>
      </c>
      <c r="C4" s="7">
        <v>2994</v>
      </c>
      <c r="D4" s="7">
        <v>11</v>
      </c>
      <c r="E4" s="7">
        <v>24</v>
      </c>
      <c r="F4" s="7">
        <v>60</v>
      </c>
      <c r="G4" s="8" t="s">
        <v>25</v>
      </c>
      <c r="H4" s="8" t="s">
        <v>19</v>
      </c>
      <c r="I4" s="8" t="s">
        <v>26</v>
      </c>
      <c r="J4" s="12">
        <v>2017</v>
      </c>
      <c r="K4" s="12">
        <v>2038</v>
      </c>
      <c r="L4" s="8" t="s">
        <v>21</v>
      </c>
      <c r="M4" s="13">
        <v>48.8566</v>
      </c>
      <c r="N4" s="13">
        <v>2.3521999999999998</v>
      </c>
      <c r="O4" s="8" t="s">
        <v>22</v>
      </c>
      <c r="P4" s="8" t="s">
        <v>21</v>
      </c>
      <c r="Q4" s="13">
        <v>48.8566</v>
      </c>
      <c r="R4" s="13">
        <v>2.3521999999999998</v>
      </c>
      <c r="S4" s="1"/>
    </row>
    <row r="5" spans="1:19" x14ac:dyDescent="0.35">
      <c r="A5" s="10">
        <v>1906</v>
      </c>
      <c r="B5" s="11">
        <v>24.46</v>
      </c>
      <c r="C5" s="7">
        <v>4545</v>
      </c>
      <c r="D5" s="7">
        <v>13</v>
      </c>
      <c r="E5" s="7">
        <v>14</v>
      </c>
      <c r="F5" s="7">
        <v>82</v>
      </c>
      <c r="G5" s="8" t="s">
        <v>27</v>
      </c>
      <c r="H5" s="8" t="s">
        <v>19</v>
      </c>
      <c r="I5" s="8" t="s">
        <v>26</v>
      </c>
      <c r="J5" s="12">
        <v>2377</v>
      </c>
      <c r="K5" s="12">
        <v>2402</v>
      </c>
      <c r="L5" s="8" t="s">
        <v>21</v>
      </c>
      <c r="M5" s="13">
        <v>48.8566</v>
      </c>
      <c r="N5" s="13">
        <v>2.3521999999999998</v>
      </c>
      <c r="O5" s="8" t="s">
        <v>22</v>
      </c>
      <c r="P5" s="8" t="s">
        <v>21</v>
      </c>
      <c r="Q5" s="13">
        <v>48.8566</v>
      </c>
      <c r="R5" s="13">
        <v>2.3521999999999998</v>
      </c>
    </row>
    <row r="6" spans="1:19" ht="15" customHeight="1" x14ac:dyDescent="0.35">
      <c r="A6" s="10">
        <v>1907</v>
      </c>
      <c r="B6" s="11">
        <v>28.47</v>
      </c>
      <c r="C6" s="7">
        <v>4488</v>
      </c>
      <c r="D6" s="7">
        <v>14</v>
      </c>
      <c r="E6" s="7">
        <v>33</v>
      </c>
      <c r="F6" s="7">
        <v>93</v>
      </c>
      <c r="G6" s="8" t="s">
        <v>28</v>
      </c>
      <c r="H6" s="8" t="s">
        <v>19</v>
      </c>
      <c r="I6" s="8" t="s">
        <v>26</v>
      </c>
      <c r="J6" s="12">
        <v>2746</v>
      </c>
      <c r="K6" s="12">
        <v>2773</v>
      </c>
      <c r="L6" s="8" t="s">
        <v>21</v>
      </c>
      <c r="M6" s="13">
        <v>48.8566</v>
      </c>
      <c r="N6" s="13">
        <v>2.3521999999999998</v>
      </c>
      <c r="O6" s="8" t="s">
        <v>22</v>
      </c>
      <c r="P6" s="8" t="s">
        <v>21</v>
      </c>
      <c r="Q6" s="13">
        <v>48.8566</v>
      </c>
      <c r="R6" s="13">
        <v>2.3521999999999998</v>
      </c>
      <c r="S6" s="1"/>
    </row>
    <row r="7" spans="1:19" x14ac:dyDescent="0.35">
      <c r="A7" s="10">
        <v>1908</v>
      </c>
      <c r="B7" s="11">
        <v>28.74</v>
      </c>
      <c r="C7" s="7">
        <v>4488</v>
      </c>
      <c r="D7" s="7">
        <v>14</v>
      </c>
      <c r="E7" s="7">
        <v>36</v>
      </c>
      <c r="F7" s="7">
        <v>112</v>
      </c>
      <c r="G7" s="8" t="s">
        <v>29</v>
      </c>
      <c r="H7" s="8" t="s">
        <v>19</v>
      </c>
      <c r="I7" s="8" t="s">
        <v>26</v>
      </c>
      <c r="J7" s="12">
        <v>3117</v>
      </c>
      <c r="K7" s="12">
        <v>3144</v>
      </c>
      <c r="L7" s="8" t="s">
        <v>21</v>
      </c>
      <c r="M7" s="13">
        <v>48.8566</v>
      </c>
      <c r="N7" s="13">
        <v>2.3521999999999998</v>
      </c>
      <c r="O7" s="8" t="s">
        <v>22</v>
      </c>
      <c r="P7" s="8" t="s">
        <v>21</v>
      </c>
      <c r="Q7" s="13">
        <v>48.8566</v>
      </c>
      <c r="R7" s="13">
        <v>2.3521999999999998</v>
      </c>
    </row>
    <row r="8" spans="1:19" ht="15" customHeight="1" x14ac:dyDescent="0.35">
      <c r="A8" s="10">
        <v>1909</v>
      </c>
      <c r="B8" s="11">
        <v>28.66</v>
      </c>
      <c r="C8" s="7">
        <v>4497</v>
      </c>
      <c r="D8" s="7">
        <v>14</v>
      </c>
      <c r="E8" s="7">
        <v>55</v>
      </c>
      <c r="F8" s="7">
        <v>150</v>
      </c>
      <c r="G8" s="8" t="s">
        <v>30</v>
      </c>
      <c r="H8" s="8" t="s">
        <v>31</v>
      </c>
      <c r="I8" s="8" t="s">
        <v>32</v>
      </c>
      <c r="J8" s="12">
        <v>3474</v>
      </c>
      <c r="K8" s="12">
        <v>3501</v>
      </c>
      <c r="L8" s="8" t="s">
        <v>21</v>
      </c>
      <c r="M8" s="13">
        <v>48.8566</v>
      </c>
      <c r="N8" s="13">
        <v>2.3521999999999998</v>
      </c>
      <c r="O8" s="8" t="s">
        <v>22</v>
      </c>
      <c r="P8" s="8" t="s">
        <v>21</v>
      </c>
      <c r="Q8" s="13">
        <v>48.8566</v>
      </c>
      <c r="R8" s="13">
        <v>2.3521999999999998</v>
      </c>
      <c r="S8" s="1"/>
    </row>
    <row r="9" spans="1:19" x14ac:dyDescent="0.35">
      <c r="A9" s="10">
        <v>1910</v>
      </c>
      <c r="B9" s="11">
        <v>29.1</v>
      </c>
      <c r="C9" s="7">
        <v>4737</v>
      </c>
      <c r="D9" s="7">
        <v>15</v>
      </c>
      <c r="E9" s="7">
        <v>41</v>
      </c>
      <c r="F9" s="7">
        <v>110</v>
      </c>
      <c r="G9" s="8" t="s">
        <v>33</v>
      </c>
      <c r="H9" s="8" t="s">
        <v>19</v>
      </c>
      <c r="I9" s="8" t="s">
        <v>32</v>
      </c>
      <c r="J9" s="12">
        <v>3837</v>
      </c>
      <c r="K9" s="12">
        <v>3865</v>
      </c>
      <c r="L9" s="8" t="s">
        <v>21</v>
      </c>
      <c r="M9" s="13">
        <v>48.8566</v>
      </c>
      <c r="N9" s="13">
        <v>2.3521999999999998</v>
      </c>
      <c r="O9" s="8" t="s">
        <v>22</v>
      </c>
      <c r="P9" s="8" t="s">
        <v>21</v>
      </c>
      <c r="Q9" s="13">
        <v>48.8566</v>
      </c>
      <c r="R9" s="13">
        <v>2.3521999999999998</v>
      </c>
    </row>
    <row r="10" spans="1:19" ht="15" customHeight="1" x14ac:dyDescent="0.35">
      <c r="A10" s="10">
        <v>1911</v>
      </c>
      <c r="B10" s="11">
        <v>27.32</v>
      </c>
      <c r="C10" s="7">
        <v>5344</v>
      </c>
      <c r="D10" s="7">
        <v>15</v>
      </c>
      <c r="E10" s="7">
        <v>28</v>
      </c>
      <c r="F10" s="7">
        <v>84</v>
      </c>
      <c r="G10" s="8" t="s">
        <v>34</v>
      </c>
      <c r="H10" s="8" t="s">
        <v>19</v>
      </c>
      <c r="I10" s="8" t="s">
        <v>32</v>
      </c>
      <c r="J10" s="12">
        <v>4201</v>
      </c>
      <c r="K10" s="12">
        <v>4229</v>
      </c>
      <c r="L10" s="8" t="s">
        <v>21</v>
      </c>
      <c r="M10" s="13">
        <v>48.8566</v>
      </c>
      <c r="N10" s="13">
        <v>2.3521999999999998</v>
      </c>
      <c r="O10" s="8" t="s">
        <v>22</v>
      </c>
      <c r="P10" s="8" t="s">
        <v>21</v>
      </c>
      <c r="Q10" s="13">
        <v>48.8566</v>
      </c>
      <c r="R10" s="13">
        <v>2.3521999999999998</v>
      </c>
      <c r="S10" s="1"/>
    </row>
    <row r="11" spans="1:19" x14ac:dyDescent="0.35">
      <c r="A11" s="10">
        <v>1912</v>
      </c>
      <c r="B11" s="11">
        <v>27.76</v>
      </c>
      <c r="C11" s="7">
        <v>5289</v>
      </c>
      <c r="D11" s="7">
        <v>15</v>
      </c>
      <c r="E11" s="7">
        <v>41</v>
      </c>
      <c r="F11" s="7">
        <v>131</v>
      </c>
      <c r="G11" s="8" t="s">
        <v>35</v>
      </c>
      <c r="H11" s="8" t="s">
        <v>36</v>
      </c>
      <c r="I11" s="8" t="s">
        <v>32</v>
      </c>
      <c r="J11" s="12">
        <v>4565</v>
      </c>
      <c r="K11" s="12">
        <v>4593</v>
      </c>
      <c r="L11" s="8" t="s">
        <v>21</v>
      </c>
      <c r="M11" s="13">
        <v>48.8566</v>
      </c>
      <c r="N11" s="13">
        <v>2.3521999999999998</v>
      </c>
      <c r="O11" s="8" t="s">
        <v>22</v>
      </c>
      <c r="P11" s="8" t="s">
        <v>21</v>
      </c>
      <c r="Q11" s="13">
        <v>48.8566</v>
      </c>
      <c r="R11" s="13">
        <v>2.3521999999999998</v>
      </c>
    </row>
    <row r="12" spans="1:19" ht="15" customHeight="1" x14ac:dyDescent="0.35">
      <c r="A12" s="10">
        <v>1913</v>
      </c>
      <c r="B12" s="11">
        <v>26.72</v>
      </c>
      <c r="C12" s="7">
        <v>5287</v>
      </c>
      <c r="D12" s="7">
        <v>15</v>
      </c>
      <c r="E12" s="7">
        <v>25</v>
      </c>
      <c r="F12" s="7">
        <v>140</v>
      </c>
      <c r="G12" s="8" t="s">
        <v>37</v>
      </c>
      <c r="H12" s="8" t="s">
        <v>36</v>
      </c>
      <c r="I12" s="8" t="s">
        <v>26</v>
      </c>
      <c r="J12" s="12">
        <v>4929</v>
      </c>
      <c r="K12" s="12">
        <v>4957</v>
      </c>
      <c r="L12" s="8" t="s">
        <v>21</v>
      </c>
      <c r="M12" s="13">
        <v>48.8566</v>
      </c>
      <c r="N12" s="13">
        <v>2.3521999999999998</v>
      </c>
      <c r="O12" s="8" t="s">
        <v>22</v>
      </c>
      <c r="P12" s="8" t="s">
        <v>21</v>
      </c>
      <c r="Q12" s="13">
        <v>48.8566</v>
      </c>
      <c r="R12" s="13">
        <v>2.3521999999999998</v>
      </c>
      <c r="S12" s="1"/>
    </row>
    <row r="13" spans="1:19" x14ac:dyDescent="0.35">
      <c r="A13" s="10">
        <v>1914</v>
      </c>
      <c r="B13" s="11">
        <v>26.84</v>
      </c>
      <c r="C13" s="7">
        <v>5380</v>
      </c>
      <c r="D13" s="7">
        <v>15</v>
      </c>
      <c r="E13" s="7">
        <v>54</v>
      </c>
      <c r="F13" s="7">
        <v>145</v>
      </c>
      <c r="G13" s="8" t="s">
        <v>38</v>
      </c>
      <c r="H13" s="8" t="s">
        <v>36</v>
      </c>
      <c r="I13" s="8" t="s">
        <v>26</v>
      </c>
      <c r="J13" s="12">
        <v>5293</v>
      </c>
      <c r="K13" s="12">
        <v>5321</v>
      </c>
      <c r="L13" s="8" t="s">
        <v>21</v>
      </c>
      <c r="M13" s="13">
        <v>48.8566</v>
      </c>
      <c r="N13" s="13">
        <v>2.3521999999999998</v>
      </c>
      <c r="O13" s="8" t="s">
        <v>22</v>
      </c>
      <c r="P13" s="8" t="s">
        <v>21</v>
      </c>
      <c r="Q13" s="13">
        <v>48.8566</v>
      </c>
      <c r="R13" s="13">
        <v>2.3521999999999998</v>
      </c>
    </row>
    <row r="14" spans="1:19" ht="15.75" customHeight="1" x14ac:dyDescent="0.35">
      <c r="A14" s="10">
        <v>1919</v>
      </c>
      <c r="B14" s="11">
        <v>24.06</v>
      </c>
      <c r="C14" s="7">
        <v>5560</v>
      </c>
      <c r="D14" s="7">
        <v>15</v>
      </c>
      <c r="E14" s="7">
        <v>10</v>
      </c>
      <c r="F14" s="7">
        <v>69</v>
      </c>
      <c r="G14" s="8" t="s">
        <v>39</v>
      </c>
      <c r="H14" s="8" t="s">
        <v>36</v>
      </c>
      <c r="I14" s="8" t="s">
        <v>40</v>
      </c>
      <c r="J14" s="12">
        <v>7120</v>
      </c>
      <c r="K14" s="12">
        <v>7148</v>
      </c>
      <c r="L14" s="8" t="s">
        <v>21</v>
      </c>
      <c r="M14" s="13">
        <v>48.8566</v>
      </c>
      <c r="N14" s="13">
        <v>2.3521999999999998</v>
      </c>
      <c r="O14" s="8" t="s">
        <v>22</v>
      </c>
      <c r="P14" s="8" t="s">
        <v>21</v>
      </c>
      <c r="Q14" s="13">
        <v>48.8566</v>
      </c>
      <c r="R14" s="13">
        <v>2.3521999999999998</v>
      </c>
      <c r="S14" s="1"/>
    </row>
    <row r="15" spans="1:19" x14ac:dyDescent="0.35">
      <c r="A15" s="10">
        <v>1920</v>
      </c>
      <c r="B15" s="11">
        <v>24.07</v>
      </c>
      <c r="C15" s="7">
        <v>5503</v>
      </c>
      <c r="D15" s="7">
        <v>15</v>
      </c>
      <c r="E15" s="7">
        <v>22</v>
      </c>
      <c r="F15" s="7">
        <v>113</v>
      </c>
      <c r="G15" s="8" t="s">
        <v>38</v>
      </c>
      <c r="H15" s="8" t="s">
        <v>36</v>
      </c>
      <c r="I15" s="8" t="s">
        <v>40</v>
      </c>
      <c r="J15" s="12">
        <v>7484</v>
      </c>
      <c r="K15" s="12">
        <v>7514</v>
      </c>
      <c r="L15" s="8" t="s">
        <v>21</v>
      </c>
      <c r="M15" s="13">
        <v>48.8566</v>
      </c>
      <c r="N15" s="13">
        <v>2.3521999999999998</v>
      </c>
      <c r="O15" s="8" t="s">
        <v>22</v>
      </c>
      <c r="P15" s="8" t="s">
        <v>21</v>
      </c>
      <c r="Q15" s="13">
        <v>48.8566</v>
      </c>
      <c r="R15" s="13">
        <v>2.3521999999999998</v>
      </c>
    </row>
    <row r="16" spans="1:19" ht="15" customHeight="1" x14ac:dyDescent="0.35">
      <c r="A16" s="10">
        <v>1921</v>
      </c>
      <c r="B16" s="11">
        <v>24.72</v>
      </c>
      <c r="C16" s="7">
        <v>5485</v>
      </c>
      <c r="D16" s="7">
        <v>15</v>
      </c>
      <c r="E16" s="7">
        <v>38</v>
      </c>
      <c r="F16" s="7">
        <v>123</v>
      </c>
      <c r="G16" s="8" t="s">
        <v>41</v>
      </c>
      <c r="H16" s="8" t="s">
        <v>36</v>
      </c>
      <c r="I16" s="8" t="s">
        <v>40</v>
      </c>
      <c r="J16" s="12">
        <v>7848</v>
      </c>
      <c r="K16" s="12">
        <v>7876</v>
      </c>
      <c r="L16" s="8" t="s">
        <v>21</v>
      </c>
      <c r="M16" s="13">
        <v>48.8566</v>
      </c>
      <c r="N16" s="13">
        <v>2.3521999999999998</v>
      </c>
      <c r="O16" s="8" t="s">
        <v>22</v>
      </c>
      <c r="P16" s="8" t="s">
        <v>21</v>
      </c>
      <c r="Q16" s="13">
        <v>48.8566</v>
      </c>
      <c r="R16" s="13">
        <v>2.3521999999999998</v>
      </c>
      <c r="S16" s="1"/>
    </row>
    <row r="17" spans="1:21" x14ac:dyDescent="0.35">
      <c r="A17" s="10">
        <v>1922</v>
      </c>
      <c r="B17" s="11">
        <v>24.2</v>
      </c>
      <c r="C17" s="7">
        <v>5375</v>
      </c>
      <c r="D17" s="7">
        <v>15</v>
      </c>
      <c r="E17" s="7">
        <v>38</v>
      </c>
      <c r="F17" s="7">
        <v>121</v>
      </c>
      <c r="G17" s="8" t="s">
        <v>42</v>
      </c>
      <c r="H17" s="8" t="s">
        <v>36</v>
      </c>
      <c r="I17" s="8" t="s">
        <v>26</v>
      </c>
      <c r="J17" s="12">
        <v>8212</v>
      </c>
      <c r="K17" s="12">
        <v>8240</v>
      </c>
      <c r="L17" s="8" t="s">
        <v>21</v>
      </c>
      <c r="M17" s="13">
        <v>48.8566</v>
      </c>
      <c r="N17" s="13">
        <v>2.3521999999999998</v>
      </c>
      <c r="O17" s="8" t="s">
        <v>22</v>
      </c>
      <c r="P17" s="8" t="s">
        <v>21</v>
      </c>
      <c r="Q17" s="13">
        <v>48.8566</v>
      </c>
      <c r="R17" s="13">
        <v>2.3521999999999998</v>
      </c>
    </row>
    <row r="18" spans="1:21" ht="15" customHeight="1" x14ac:dyDescent="0.35">
      <c r="A18" s="10">
        <v>1923</v>
      </c>
      <c r="B18" s="11">
        <v>24.23</v>
      </c>
      <c r="C18" s="7">
        <v>5386</v>
      </c>
      <c r="D18" s="7">
        <v>15</v>
      </c>
      <c r="E18" s="7">
        <v>48</v>
      </c>
      <c r="F18" s="7">
        <v>139</v>
      </c>
      <c r="G18" s="8" t="s">
        <v>43</v>
      </c>
      <c r="H18" s="8" t="s">
        <v>19</v>
      </c>
      <c r="I18" s="8" t="s">
        <v>44</v>
      </c>
      <c r="J18" s="12">
        <v>8576</v>
      </c>
      <c r="K18" s="12">
        <v>8604</v>
      </c>
      <c r="L18" s="8" t="s">
        <v>21</v>
      </c>
      <c r="M18" s="13">
        <v>48.8566</v>
      </c>
      <c r="N18" s="13">
        <v>2.3521999999999998</v>
      </c>
      <c r="O18" s="8" t="s">
        <v>22</v>
      </c>
      <c r="P18" s="8" t="s">
        <v>21</v>
      </c>
      <c r="Q18" s="13">
        <v>48.8566</v>
      </c>
      <c r="R18" s="13">
        <v>2.3521999999999998</v>
      </c>
    </row>
    <row r="19" spans="1:21" x14ac:dyDescent="0.35">
      <c r="A19" s="10">
        <v>1924</v>
      </c>
      <c r="B19" s="11">
        <v>24.25</v>
      </c>
      <c r="C19" s="7">
        <v>5425</v>
      </c>
      <c r="D19" s="7">
        <v>15</v>
      </c>
      <c r="E19" s="7">
        <v>60</v>
      </c>
      <c r="F19" s="7">
        <v>157</v>
      </c>
      <c r="G19" s="8" t="s">
        <v>45</v>
      </c>
      <c r="H19" s="8" t="s">
        <v>46</v>
      </c>
      <c r="I19" s="8" t="s">
        <v>44</v>
      </c>
      <c r="J19" s="12">
        <v>8940</v>
      </c>
      <c r="K19" s="12">
        <v>8968</v>
      </c>
      <c r="L19" s="8" t="s">
        <v>21</v>
      </c>
      <c r="M19" s="13">
        <v>48.8566</v>
      </c>
      <c r="N19" s="13">
        <v>2.3521999999999998</v>
      </c>
      <c r="O19" s="8" t="s">
        <v>22</v>
      </c>
      <c r="P19" s="8" t="s">
        <v>21</v>
      </c>
      <c r="Q19" s="13">
        <v>48.8566</v>
      </c>
      <c r="R19" s="13">
        <v>2.3521999999999998</v>
      </c>
    </row>
    <row r="20" spans="1:21" ht="15" customHeight="1" x14ac:dyDescent="0.35">
      <c r="A20" s="10">
        <v>1925</v>
      </c>
      <c r="B20" s="11">
        <v>24.82</v>
      </c>
      <c r="C20" s="7">
        <v>5440</v>
      </c>
      <c r="D20" s="7">
        <v>18</v>
      </c>
      <c r="E20" s="7">
        <v>49</v>
      </c>
      <c r="F20" s="7">
        <v>130</v>
      </c>
      <c r="G20" s="8" t="s">
        <v>47</v>
      </c>
      <c r="H20" s="8" t="s">
        <v>46</v>
      </c>
      <c r="I20" s="8" t="s">
        <v>44</v>
      </c>
      <c r="J20" s="12">
        <v>9304</v>
      </c>
      <c r="K20" s="12">
        <v>9332</v>
      </c>
      <c r="L20" s="8" t="s">
        <v>21</v>
      </c>
      <c r="M20" s="13">
        <v>48.8566</v>
      </c>
      <c r="N20" s="13">
        <v>2.3521999999999998</v>
      </c>
      <c r="O20" s="8" t="s">
        <v>22</v>
      </c>
      <c r="P20" s="8" t="s">
        <v>21</v>
      </c>
      <c r="Q20" s="13">
        <v>48.8566</v>
      </c>
      <c r="R20" s="13">
        <v>2.3521999999999998</v>
      </c>
      <c r="S20" s="1"/>
      <c r="U20" s="1"/>
    </row>
    <row r="21" spans="1:21" x14ac:dyDescent="0.35">
      <c r="A21" s="10">
        <v>1926</v>
      </c>
      <c r="B21" s="11">
        <v>24.28</v>
      </c>
      <c r="C21" s="7">
        <v>5745</v>
      </c>
      <c r="D21" s="7">
        <v>17</v>
      </c>
      <c r="E21" s="7">
        <v>41</v>
      </c>
      <c r="F21" s="7">
        <v>126</v>
      </c>
      <c r="G21" s="8" t="s">
        <v>48</v>
      </c>
      <c r="H21" s="8" t="s">
        <v>36</v>
      </c>
      <c r="I21" s="8" t="s">
        <v>44</v>
      </c>
      <c r="J21" s="12">
        <v>9668</v>
      </c>
      <c r="K21" s="12">
        <v>9696</v>
      </c>
      <c r="L21" s="8" t="s">
        <v>49</v>
      </c>
      <c r="M21" s="8">
        <v>46.401499999999999</v>
      </c>
      <c r="N21" s="8">
        <v>6.5909000000000004</v>
      </c>
      <c r="O21" s="8" t="s">
        <v>22</v>
      </c>
      <c r="P21" s="8" t="s">
        <v>21</v>
      </c>
      <c r="Q21" s="13">
        <v>48.8566</v>
      </c>
      <c r="R21" s="13">
        <v>2.3521999999999998</v>
      </c>
    </row>
    <row r="22" spans="1:21" ht="15" customHeight="1" x14ac:dyDescent="0.35">
      <c r="A22" s="10">
        <v>1927</v>
      </c>
      <c r="B22" s="11">
        <v>27.22</v>
      </c>
      <c r="C22" s="7">
        <v>5340</v>
      </c>
      <c r="D22" s="7">
        <v>24</v>
      </c>
      <c r="E22" s="7">
        <v>39</v>
      </c>
      <c r="F22" s="7">
        <v>142</v>
      </c>
      <c r="G22" s="8" t="s">
        <v>50</v>
      </c>
      <c r="H22" s="8" t="s">
        <v>31</v>
      </c>
      <c r="I22" s="8" t="s">
        <v>51</v>
      </c>
      <c r="J22" s="12">
        <v>10032</v>
      </c>
      <c r="K22" s="12">
        <v>10060</v>
      </c>
      <c r="L22" s="8" t="s">
        <v>21</v>
      </c>
      <c r="M22" s="13">
        <v>48.8566</v>
      </c>
      <c r="N22" s="13">
        <v>2.3521999999999998</v>
      </c>
      <c r="O22" s="8" t="s">
        <v>22</v>
      </c>
      <c r="P22" s="8" t="s">
        <v>21</v>
      </c>
      <c r="Q22" s="13">
        <v>48.8566</v>
      </c>
      <c r="R22" s="13">
        <v>2.3521999999999998</v>
      </c>
      <c r="S22" s="1"/>
    </row>
    <row r="23" spans="1:21" x14ac:dyDescent="0.35">
      <c r="A23" s="10">
        <v>1928</v>
      </c>
      <c r="B23" s="11">
        <v>28.4</v>
      </c>
      <c r="C23" s="7">
        <v>5476</v>
      </c>
      <c r="D23" s="7">
        <v>22</v>
      </c>
      <c r="E23" s="7">
        <v>41</v>
      </c>
      <c r="F23" s="7">
        <v>162</v>
      </c>
      <c r="G23" s="8" t="s">
        <v>52</v>
      </c>
      <c r="H23" s="8" t="s">
        <v>31</v>
      </c>
      <c r="I23" s="8" t="s">
        <v>51</v>
      </c>
      <c r="J23" s="12">
        <v>10396</v>
      </c>
      <c r="K23" s="12">
        <v>10424</v>
      </c>
      <c r="L23" s="8" t="s">
        <v>21</v>
      </c>
      <c r="M23" s="13">
        <v>48.8566</v>
      </c>
      <c r="N23" s="13">
        <v>2.3521999999999998</v>
      </c>
      <c r="O23" s="8" t="s">
        <v>22</v>
      </c>
      <c r="P23" s="8" t="s">
        <v>21</v>
      </c>
      <c r="Q23" s="13">
        <v>48.8566</v>
      </c>
      <c r="R23" s="13">
        <v>2.3521999999999998</v>
      </c>
    </row>
    <row r="24" spans="1:21" ht="15" customHeight="1" x14ac:dyDescent="0.35">
      <c r="A24" s="10">
        <v>1929</v>
      </c>
      <c r="B24" s="11">
        <v>28.32</v>
      </c>
      <c r="C24" s="7">
        <v>5257</v>
      </c>
      <c r="D24" s="7">
        <v>22</v>
      </c>
      <c r="E24" s="7">
        <v>60</v>
      </c>
      <c r="F24" s="7">
        <v>155</v>
      </c>
      <c r="G24" s="8" t="s">
        <v>53</v>
      </c>
      <c r="H24" s="8" t="s">
        <v>36</v>
      </c>
      <c r="I24" s="8" t="s">
        <v>51</v>
      </c>
      <c r="J24" s="12">
        <v>10774</v>
      </c>
      <c r="K24" s="12">
        <v>10802</v>
      </c>
      <c r="L24" s="8" t="s">
        <v>21</v>
      </c>
      <c r="M24" s="13">
        <v>48.8566</v>
      </c>
      <c r="N24" s="13">
        <v>2.3521999999999998</v>
      </c>
      <c r="O24" s="8" t="s">
        <v>22</v>
      </c>
      <c r="P24" s="8" t="s">
        <v>21</v>
      </c>
      <c r="Q24" s="13">
        <v>48.8566</v>
      </c>
      <c r="R24" s="13">
        <v>2.3521999999999998</v>
      </c>
      <c r="S24" s="1"/>
    </row>
    <row r="25" spans="1:21" x14ac:dyDescent="0.35">
      <c r="A25" s="10">
        <v>1930</v>
      </c>
      <c r="B25" s="11">
        <v>28</v>
      </c>
      <c r="C25" s="7">
        <v>4822</v>
      </c>
      <c r="D25" s="7">
        <v>21</v>
      </c>
      <c r="E25" s="7">
        <v>59</v>
      </c>
      <c r="F25" s="7">
        <v>100</v>
      </c>
      <c r="G25" s="8" t="s">
        <v>54</v>
      </c>
      <c r="H25" s="8" t="s">
        <v>19</v>
      </c>
      <c r="I25" s="8" t="s">
        <v>22</v>
      </c>
      <c r="J25" s="12">
        <v>11141</v>
      </c>
      <c r="K25" s="12">
        <v>11166</v>
      </c>
      <c r="L25" s="8" t="s">
        <v>21</v>
      </c>
      <c r="M25" s="13">
        <v>48.8566</v>
      </c>
      <c r="N25" s="13">
        <v>2.3521999999999998</v>
      </c>
      <c r="O25" s="8" t="s">
        <v>22</v>
      </c>
      <c r="P25" s="8" t="s">
        <v>21</v>
      </c>
      <c r="Q25" s="13">
        <v>48.8566</v>
      </c>
      <c r="R25" s="13">
        <v>2.3521999999999998</v>
      </c>
    </row>
    <row r="26" spans="1:21" ht="15" customHeight="1" x14ac:dyDescent="0.35">
      <c r="A26" s="10">
        <v>1931</v>
      </c>
      <c r="B26" s="11">
        <v>28.74</v>
      </c>
      <c r="C26" s="7">
        <v>5091</v>
      </c>
      <c r="D26" s="7">
        <v>24</v>
      </c>
      <c r="E26" s="7">
        <v>35</v>
      </c>
      <c r="F26" s="7">
        <v>81</v>
      </c>
      <c r="G26" s="8" t="s">
        <v>55</v>
      </c>
      <c r="H26" s="8" t="s">
        <v>19</v>
      </c>
      <c r="I26" s="8" t="s">
        <v>22</v>
      </c>
      <c r="J26" s="12">
        <v>11504</v>
      </c>
      <c r="K26" s="12">
        <v>11530</v>
      </c>
      <c r="L26" s="8" t="s">
        <v>21</v>
      </c>
      <c r="M26" s="13">
        <v>48.8566</v>
      </c>
      <c r="N26" s="13">
        <v>2.3521999999999998</v>
      </c>
      <c r="O26" s="8" t="s">
        <v>22</v>
      </c>
      <c r="P26" s="8" t="s">
        <v>21</v>
      </c>
      <c r="Q26" s="13">
        <v>48.8566</v>
      </c>
      <c r="R26" s="13">
        <v>2.3521999999999998</v>
      </c>
      <c r="S26" s="1"/>
    </row>
    <row r="27" spans="1:21" x14ac:dyDescent="0.35">
      <c r="A27" s="10">
        <v>1932</v>
      </c>
      <c r="B27" s="11">
        <v>29.05</v>
      </c>
      <c r="C27" s="7">
        <v>4479</v>
      </c>
      <c r="D27" s="7">
        <v>21</v>
      </c>
      <c r="E27" s="7">
        <v>57</v>
      </c>
      <c r="F27" s="7">
        <v>80</v>
      </c>
      <c r="G27" s="8" t="s">
        <v>56</v>
      </c>
      <c r="H27" s="8" t="s">
        <v>19</v>
      </c>
      <c r="I27" s="8" t="s">
        <v>22</v>
      </c>
      <c r="J27" s="12">
        <v>11876</v>
      </c>
      <c r="K27" s="12">
        <v>11901</v>
      </c>
      <c r="L27" s="8" t="s">
        <v>21</v>
      </c>
      <c r="M27" s="13">
        <v>48.8566</v>
      </c>
      <c r="N27" s="13">
        <v>2.3521999999999998</v>
      </c>
      <c r="O27" s="8" t="s">
        <v>22</v>
      </c>
      <c r="P27" s="8" t="s">
        <v>21</v>
      </c>
      <c r="Q27" s="13">
        <v>48.8566</v>
      </c>
      <c r="R27" s="13">
        <v>2.3521999999999998</v>
      </c>
    </row>
    <row r="28" spans="1:21" ht="15" customHeight="1" x14ac:dyDescent="0.35">
      <c r="A28" s="10">
        <v>1933</v>
      </c>
      <c r="B28" s="11">
        <v>29.82</v>
      </c>
      <c r="C28" s="7">
        <v>4395</v>
      </c>
      <c r="D28" s="7">
        <v>23</v>
      </c>
      <c r="E28" s="7">
        <v>40</v>
      </c>
      <c r="F28" s="7">
        <v>80</v>
      </c>
      <c r="G28" s="8" t="s">
        <v>57</v>
      </c>
      <c r="H28" s="8" t="s">
        <v>19</v>
      </c>
      <c r="I28" s="8" t="s">
        <v>22</v>
      </c>
      <c r="J28" s="12">
        <v>12232</v>
      </c>
      <c r="K28" s="12">
        <v>12258</v>
      </c>
      <c r="L28" s="8" t="s">
        <v>21</v>
      </c>
      <c r="M28" s="13">
        <v>48.8566</v>
      </c>
      <c r="N28" s="13">
        <v>2.3521999999999998</v>
      </c>
      <c r="O28" s="8" t="s">
        <v>22</v>
      </c>
      <c r="P28" s="8" t="s">
        <v>21</v>
      </c>
      <c r="Q28" s="13">
        <v>48.8566</v>
      </c>
      <c r="R28" s="13">
        <v>2.3521999999999998</v>
      </c>
      <c r="S28" s="1"/>
    </row>
    <row r="29" spans="1:21" x14ac:dyDescent="0.35">
      <c r="A29" s="10">
        <v>1934</v>
      </c>
      <c r="B29" s="11">
        <v>30.36</v>
      </c>
      <c r="C29" s="7">
        <v>4470</v>
      </c>
      <c r="D29" s="7">
        <v>23</v>
      </c>
      <c r="E29" s="7">
        <v>39</v>
      </c>
      <c r="F29" s="7">
        <v>60</v>
      </c>
      <c r="G29" s="8" t="s">
        <v>58</v>
      </c>
      <c r="H29" s="8" t="s">
        <v>19</v>
      </c>
      <c r="I29" s="8" t="s">
        <v>22</v>
      </c>
      <c r="J29" s="12">
        <v>12603</v>
      </c>
      <c r="K29" s="12">
        <v>12629</v>
      </c>
      <c r="L29" s="8" t="s">
        <v>21</v>
      </c>
      <c r="M29" s="13">
        <v>48.8566</v>
      </c>
      <c r="N29" s="13">
        <v>2.3521999999999998</v>
      </c>
      <c r="O29" s="8" t="s">
        <v>22</v>
      </c>
      <c r="P29" s="8" t="s">
        <v>21</v>
      </c>
      <c r="Q29" s="13">
        <v>48.8566</v>
      </c>
      <c r="R29" s="13">
        <v>2.3521999999999998</v>
      </c>
    </row>
    <row r="30" spans="1:21" ht="15" customHeight="1" x14ac:dyDescent="0.35">
      <c r="A30" s="10">
        <v>1935</v>
      </c>
      <c r="B30" s="11">
        <v>30.65</v>
      </c>
      <c r="C30" s="7">
        <v>4338</v>
      </c>
      <c r="D30" s="7">
        <v>21</v>
      </c>
      <c r="E30" s="7">
        <v>46</v>
      </c>
      <c r="F30" s="7">
        <v>93</v>
      </c>
      <c r="G30" s="8" t="s">
        <v>59</v>
      </c>
      <c r="H30" s="8" t="s">
        <v>36</v>
      </c>
      <c r="I30" s="8" t="s">
        <v>60</v>
      </c>
      <c r="J30" s="12">
        <v>12969</v>
      </c>
      <c r="K30" s="12">
        <v>12993</v>
      </c>
      <c r="L30" s="8" t="s">
        <v>21</v>
      </c>
      <c r="M30" s="13">
        <v>48.8566</v>
      </c>
      <c r="N30" s="13">
        <v>2.3521999999999998</v>
      </c>
      <c r="O30" s="8" t="s">
        <v>22</v>
      </c>
      <c r="P30" s="8" t="s">
        <v>21</v>
      </c>
      <c r="Q30" s="13">
        <v>48.8566</v>
      </c>
      <c r="R30" s="13">
        <v>2.3521999999999998</v>
      </c>
    </row>
    <row r="31" spans="1:21" x14ac:dyDescent="0.35">
      <c r="A31" s="10">
        <v>1936</v>
      </c>
      <c r="B31" s="11">
        <v>31.11</v>
      </c>
      <c r="C31" s="7">
        <v>4418</v>
      </c>
      <c r="D31" s="7">
        <v>21</v>
      </c>
      <c r="E31" s="7">
        <v>43</v>
      </c>
      <c r="F31" s="7">
        <v>90</v>
      </c>
      <c r="G31" s="8" t="s">
        <v>61</v>
      </c>
      <c r="H31" s="8" t="s">
        <v>36</v>
      </c>
      <c r="I31" s="8" t="s">
        <v>60</v>
      </c>
      <c r="J31" s="12">
        <v>13338</v>
      </c>
      <c r="K31" s="12">
        <v>13364</v>
      </c>
      <c r="L31" s="8" t="s">
        <v>21</v>
      </c>
      <c r="M31" s="13">
        <v>48.8566</v>
      </c>
      <c r="N31" s="13">
        <v>2.3521999999999998</v>
      </c>
      <c r="O31" s="8" t="s">
        <v>22</v>
      </c>
      <c r="P31" s="8" t="s">
        <v>21</v>
      </c>
      <c r="Q31" s="13">
        <v>48.8566</v>
      </c>
      <c r="R31" s="13">
        <v>2.3521999999999998</v>
      </c>
    </row>
    <row r="32" spans="1:21" ht="15" customHeight="1" x14ac:dyDescent="0.35">
      <c r="A32" s="10">
        <v>1937</v>
      </c>
      <c r="B32" s="11">
        <v>31.77</v>
      </c>
      <c r="C32" s="7">
        <v>4415</v>
      </c>
      <c r="D32" s="7">
        <v>20</v>
      </c>
      <c r="E32" s="7">
        <v>46</v>
      </c>
      <c r="F32" s="7">
        <v>98</v>
      </c>
      <c r="G32" s="8" t="s">
        <v>62</v>
      </c>
      <c r="H32" s="8" t="s">
        <v>19</v>
      </c>
      <c r="I32" s="8" t="s">
        <v>22</v>
      </c>
      <c r="J32" s="12">
        <v>13696</v>
      </c>
      <c r="K32" s="12">
        <v>13721</v>
      </c>
      <c r="L32" s="8" t="s">
        <v>21</v>
      </c>
      <c r="M32" s="13">
        <v>48.8566</v>
      </c>
      <c r="N32" s="13">
        <v>2.3521999999999998</v>
      </c>
      <c r="O32" s="8" t="s">
        <v>22</v>
      </c>
      <c r="P32" s="8" t="s">
        <v>21</v>
      </c>
      <c r="Q32" s="13">
        <v>48.8566</v>
      </c>
      <c r="R32" s="13">
        <v>2.3521999999999998</v>
      </c>
      <c r="S32" s="1"/>
    </row>
    <row r="33" spans="1:19" x14ac:dyDescent="0.35">
      <c r="A33" s="10">
        <v>1938</v>
      </c>
      <c r="B33" s="11">
        <v>31.57</v>
      </c>
      <c r="C33" s="7">
        <v>4694</v>
      </c>
      <c r="D33" s="7">
        <v>21</v>
      </c>
      <c r="E33" s="7">
        <v>55</v>
      </c>
      <c r="F33" s="7">
        <v>96</v>
      </c>
      <c r="G33" s="8" t="s">
        <v>63</v>
      </c>
      <c r="H33" s="8" t="s">
        <v>46</v>
      </c>
      <c r="I33" s="8" t="s">
        <v>64</v>
      </c>
      <c r="J33" s="12">
        <v>14066</v>
      </c>
      <c r="K33" s="12">
        <v>14092</v>
      </c>
      <c r="L33" s="8" t="s">
        <v>21</v>
      </c>
      <c r="M33" s="13">
        <v>48.8566</v>
      </c>
      <c r="N33" s="13">
        <v>2.3521999999999998</v>
      </c>
      <c r="O33" s="8" t="s">
        <v>22</v>
      </c>
      <c r="P33" s="8" t="s">
        <v>21</v>
      </c>
      <c r="Q33" s="13">
        <v>48.8566</v>
      </c>
      <c r="R33" s="13">
        <v>2.3521999999999998</v>
      </c>
    </row>
    <row r="34" spans="1:19" ht="15" customHeight="1" x14ac:dyDescent="0.35">
      <c r="A34" s="10">
        <v>1939</v>
      </c>
      <c r="B34" s="11">
        <v>31.99</v>
      </c>
      <c r="C34" s="7">
        <v>4224</v>
      </c>
      <c r="D34" s="7">
        <v>18</v>
      </c>
      <c r="E34" s="7">
        <v>49</v>
      </c>
      <c r="F34" s="7">
        <v>79</v>
      </c>
      <c r="G34" s="8" t="s">
        <v>65</v>
      </c>
      <c r="H34" s="8" t="s">
        <v>36</v>
      </c>
      <c r="I34" s="8" t="s">
        <v>60</v>
      </c>
      <c r="J34" s="12">
        <v>14436</v>
      </c>
      <c r="K34" s="12">
        <v>14456</v>
      </c>
      <c r="L34" s="8" t="s">
        <v>21</v>
      </c>
      <c r="M34" s="13">
        <v>48.8566</v>
      </c>
      <c r="N34" s="13">
        <v>2.3521999999999998</v>
      </c>
      <c r="O34" s="8" t="s">
        <v>22</v>
      </c>
      <c r="P34" s="8" t="s">
        <v>21</v>
      </c>
      <c r="Q34" s="13">
        <v>48.8566</v>
      </c>
      <c r="R34" s="13">
        <v>2.3521999999999998</v>
      </c>
      <c r="S34" s="1"/>
    </row>
    <row r="35" spans="1:19" x14ac:dyDescent="0.35">
      <c r="A35" s="10">
        <v>1947</v>
      </c>
      <c r="B35" s="11">
        <v>31.41</v>
      </c>
      <c r="C35" s="7">
        <v>4640</v>
      </c>
      <c r="D35" s="7">
        <v>21</v>
      </c>
      <c r="E35" s="7">
        <v>53</v>
      </c>
      <c r="F35" s="7">
        <v>99</v>
      </c>
      <c r="G35" s="8" t="s">
        <v>66</v>
      </c>
      <c r="H35" s="8" t="s">
        <v>19</v>
      </c>
      <c r="I35" s="8" t="s">
        <v>67</v>
      </c>
      <c r="J35" s="12">
        <v>17343</v>
      </c>
      <c r="K35" s="12">
        <v>17368</v>
      </c>
      <c r="L35" s="8" t="s">
        <v>21</v>
      </c>
      <c r="M35" s="13">
        <v>48.8566</v>
      </c>
      <c r="N35" s="13">
        <v>2.3521999999999998</v>
      </c>
      <c r="O35" s="8" t="s">
        <v>22</v>
      </c>
      <c r="P35" s="8" t="s">
        <v>21</v>
      </c>
      <c r="Q35" s="13">
        <v>48.8566</v>
      </c>
      <c r="R35" s="13">
        <v>2.3521999999999998</v>
      </c>
    </row>
    <row r="36" spans="1:19" ht="15.75" customHeight="1" x14ac:dyDescent="0.35">
      <c r="A36" s="10">
        <v>1948</v>
      </c>
      <c r="B36" s="11">
        <v>33.44</v>
      </c>
      <c r="C36" s="7">
        <v>4922</v>
      </c>
      <c r="D36" s="7">
        <v>21</v>
      </c>
      <c r="E36" s="7">
        <v>44</v>
      </c>
      <c r="F36" s="7">
        <v>120</v>
      </c>
      <c r="G36" s="8" t="s">
        <v>68</v>
      </c>
      <c r="H36" s="8" t="s">
        <v>46</v>
      </c>
      <c r="I36" s="8" t="s">
        <v>64</v>
      </c>
      <c r="J36" s="12">
        <v>17714</v>
      </c>
      <c r="K36" s="12">
        <v>17739</v>
      </c>
      <c r="L36" s="8" t="s">
        <v>21</v>
      </c>
      <c r="M36" s="13">
        <v>48.8566</v>
      </c>
      <c r="N36" s="13">
        <v>2.3521999999999998</v>
      </c>
      <c r="O36" s="8" t="s">
        <v>22</v>
      </c>
      <c r="P36" s="8" t="s">
        <v>21</v>
      </c>
      <c r="Q36" s="13">
        <v>48.8566</v>
      </c>
      <c r="R36" s="13">
        <v>2.3521999999999998</v>
      </c>
      <c r="S36" s="1"/>
    </row>
    <row r="37" spans="1:19" x14ac:dyDescent="0.35">
      <c r="A37" s="10">
        <v>1949</v>
      </c>
      <c r="B37" s="11">
        <v>32.119999999999997</v>
      </c>
      <c r="C37" s="7">
        <v>4808</v>
      </c>
      <c r="D37" s="7">
        <v>21</v>
      </c>
      <c r="E37" s="7">
        <v>55</v>
      </c>
      <c r="F37" s="7">
        <v>120</v>
      </c>
      <c r="G37" s="8" t="s">
        <v>69</v>
      </c>
      <c r="H37" s="8" t="s">
        <v>46</v>
      </c>
      <c r="I37" s="8" t="s">
        <v>64</v>
      </c>
      <c r="J37" s="12">
        <v>18079</v>
      </c>
      <c r="K37" s="12">
        <v>18103</v>
      </c>
      <c r="L37" s="8" t="s">
        <v>21</v>
      </c>
      <c r="M37" s="13">
        <v>48.8566</v>
      </c>
      <c r="N37" s="13">
        <v>2.3521999999999998</v>
      </c>
      <c r="O37" s="8" t="s">
        <v>22</v>
      </c>
      <c r="P37" s="8" t="s">
        <v>21</v>
      </c>
      <c r="Q37" s="13">
        <v>48.8566</v>
      </c>
      <c r="R37" s="13">
        <v>2.3521999999999998</v>
      </c>
    </row>
    <row r="38" spans="1:19" ht="15" customHeight="1" x14ac:dyDescent="0.35">
      <c r="A38" s="10">
        <v>1950</v>
      </c>
      <c r="B38" s="11">
        <v>32.78</v>
      </c>
      <c r="C38" s="7">
        <v>4773</v>
      </c>
      <c r="D38" s="7">
        <v>22</v>
      </c>
      <c r="E38" s="7">
        <v>51</v>
      </c>
      <c r="F38" s="7">
        <v>116</v>
      </c>
      <c r="G38" s="8" t="s">
        <v>70</v>
      </c>
      <c r="H38" s="8" t="s">
        <v>71</v>
      </c>
      <c r="I38" s="8" t="s">
        <v>72</v>
      </c>
      <c r="J38" s="12">
        <v>18457</v>
      </c>
      <c r="K38" s="12">
        <v>18482</v>
      </c>
      <c r="L38" s="8" t="s">
        <v>21</v>
      </c>
      <c r="M38" s="13">
        <v>48.8566</v>
      </c>
      <c r="N38" s="13">
        <v>2.3521999999999998</v>
      </c>
      <c r="O38" s="8" t="s">
        <v>22</v>
      </c>
      <c r="P38" s="8" t="s">
        <v>21</v>
      </c>
      <c r="Q38" s="13">
        <v>48.8566</v>
      </c>
      <c r="R38" s="13">
        <v>2.3521999999999998</v>
      </c>
      <c r="S38" s="1"/>
    </row>
    <row r="39" spans="1:19" x14ac:dyDescent="0.35">
      <c r="A39" s="10">
        <v>1951</v>
      </c>
      <c r="B39" s="11">
        <v>32.950000000000003</v>
      </c>
      <c r="C39" s="7">
        <v>4690</v>
      </c>
      <c r="D39" s="7">
        <v>24</v>
      </c>
      <c r="E39" s="7">
        <v>66</v>
      </c>
      <c r="F39" s="7">
        <v>123</v>
      </c>
      <c r="G39" s="8" t="s">
        <v>73</v>
      </c>
      <c r="H39" s="8" t="s">
        <v>71</v>
      </c>
      <c r="I39" s="8" t="s">
        <v>72</v>
      </c>
      <c r="J39" s="12">
        <v>18813</v>
      </c>
      <c r="K39" s="12">
        <v>18838</v>
      </c>
      <c r="L39" s="8" t="s">
        <v>74</v>
      </c>
      <c r="M39" s="13">
        <v>49.119300000000003</v>
      </c>
      <c r="N39" s="13">
        <v>6.1757</v>
      </c>
      <c r="O39" s="8" t="s">
        <v>22</v>
      </c>
      <c r="P39" s="8" t="s">
        <v>21</v>
      </c>
      <c r="Q39" s="13">
        <v>48.8566</v>
      </c>
      <c r="R39" s="13">
        <v>2.3521999999999998</v>
      </c>
    </row>
    <row r="40" spans="1:19" ht="15" customHeight="1" x14ac:dyDescent="0.35">
      <c r="A40" s="10">
        <v>1952</v>
      </c>
      <c r="B40" s="11">
        <v>32.229999999999997</v>
      </c>
      <c r="C40" s="7">
        <v>4898</v>
      </c>
      <c r="D40" s="7">
        <v>23</v>
      </c>
      <c r="E40" s="7">
        <v>78</v>
      </c>
      <c r="F40" s="7">
        <v>122</v>
      </c>
      <c r="G40" s="8" t="s">
        <v>75</v>
      </c>
      <c r="H40" s="8" t="s">
        <v>46</v>
      </c>
      <c r="I40" s="8" t="s">
        <v>64</v>
      </c>
      <c r="J40" s="12">
        <v>19170</v>
      </c>
      <c r="K40" s="12">
        <v>19194</v>
      </c>
      <c r="L40" s="8" t="s">
        <v>76</v>
      </c>
      <c r="M40" s="13">
        <v>48.3904</v>
      </c>
      <c r="N40" s="13">
        <v>-4.4861000000000004</v>
      </c>
      <c r="O40" s="8" t="s">
        <v>22</v>
      </c>
      <c r="P40" s="8" t="s">
        <v>21</v>
      </c>
      <c r="Q40" s="13">
        <v>48.8566</v>
      </c>
      <c r="R40" s="13">
        <v>2.3521999999999998</v>
      </c>
      <c r="S40" s="1"/>
    </row>
    <row r="41" spans="1:19" x14ac:dyDescent="0.35">
      <c r="A41" s="10">
        <v>1953</v>
      </c>
      <c r="B41" s="11">
        <v>34.590000000000003</v>
      </c>
      <c r="C41" s="7">
        <v>4476</v>
      </c>
      <c r="D41" s="7">
        <v>22</v>
      </c>
      <c r="E41" s="7">
        <v>76</v>
      </c>
      <c r="F41" s="7">
        <v>119</v>
      </c>
      <c r="G41" s="8" t="s">
        <v>77</v>
      </c>
      <c r="H41" s="8" t="s">
        <v>19</v>
      </c>
      <c r="I41" s="8" t="s">
        <v>22</v>
      </c>
      <c r="J41" s="12">
        <v>19543</v>
      </c>
      <c r="K41" s="12">
        <v>19566</v>
      </c>
      <c r="L41" s="8" t="s">
        <v>78</v>
      </c>
      <c r="M41" s="13">
        <v>48.573399999999999</v>
      </c>
      <c r="N41" s="13">
        <v>7.7521000000000004</v>
      </c>
      <c r="O41" s="8" t="s">
        <v>22</v>
      </c>
      <c r="P41" s="8" t="s">
        <v>21</v>
      </c>
      <c r="Q41" s="13">
        <v>48.8566</v>
      </c>
      <c r="R41" s="13">
        <v>2.3521999999999998</v>
      </c>
    </row>
    <row r="42" spans="1:19" ht="15" customHeight="1" x14ac:dyDescent="0.35">
      <c r="A42" s="10">
        <v>1954</v>
      </c>
      <c r="B42" s="11">
        <v>33.229999999999997</v>
      </c>
      <c r="C42" s="7">
        <v>4656</v>
      </c>
      <c r="D42" s="7">
        <v>23</v>
      </c>
      <c r="E42" s="7">
        <v>69</v>
      </c>
      <c r="F42" s="7">
        <v>110</v>
      </c>
      <c r="G42" s="8" t="s">
        <v>79</v>
      </c>
      <c r="H42" s="8" t="s">
        <v>19</v>
      </c>
      <c r="I42" s="8" t="s">
        <v>22</v>
      </c>
      <c r="J42" s="12">
        <v>19913</v>
      </c>
      <c r="K42" s="12">
        <v>19937</v>
      </c>
      <c r="L42" s="8" t="s">
        <v>80</v>
      </c>
      <c r="M42" s="13">
        <v>52.370199999999997</v>
      </c>
      <c r="N42" s="13">
        <v>4.8952</v>
      </c>
      <c r="O42" s="8" t="s">
        <v>81</v>
      </c>
      <c r="P42" s="8" t="s">
        <v>21</v>
      </c>
      <c r="Q42" s="13">
        <v>48.8566</v>
      </c>
      <c r="R42" s="13">
        <v>2.3521999999999998</v>
      </c>
      <c r="S42" s="1"/>
    </row>
    <row r="43" spans="1:19" x14ac:dyDescent="0.35">
      <c r="A43" s="10">
        <v>1955</v>
      </c>
      <c r="B43" s="11">
        <v>34.450000000000003</v>
      </c>
      <c r="C43" s="7">
        <v>4495</v>
      </c>
      <c r="D43" s="7">
        <v>22</v>
      </c>
      <c r="E43" s="7">
        <v>69</v>
      </c>
      <c r="F43" s="7">
        <v>130</v>
      </c>
      <c r="G43" s="8" t="s">
        <v>79</v>
      </c>
      <c r="H43" s="8" t="s">
        <v>19</v>
      </c>
      <c r="I43" s="8" t="s">
        <v>22</v>
      </c>
      <c r="J43" s="12">
        <v>20277</v>
      </c>
      <c r="K43" s="12">
        <v>20300</v>
      </c>
      <c r="L43" s="8" t="s">
        <v>82</v>
      </c>
      <c r="M43" s="13">
        <v>49.494399999999999</v>
      </c>
      <c r="N43" s="13">
        <v>0.1079</v>
      </c>
      <c r="O43" s="8" t="s">
        <v>22</v>
      </c>
      <c r="P43" s="8" t="s">
        <v>21</v>
      </c>
      <c r="Q43" s="13">
        <v>48.8566</v>
      </c>
      <c r="R43" s="13">
        <v>2.3521999999999998</v>
      </c>
    </row>
    <row r="44" spans="1:19" ht="15" customHeight="1" x14ac:dyDescent="0.35">
      <c r="A44" s="10">
        <v>1956</v>
      </c>
      <c r="B44" s="11">
        <v>36.270000000000003</v>
      </c>
      <c r="C44" s="7">
        <v>4498</v>
      </c>
      <c r="D44" s="7">
        <v>22</v>
      </c>
      <c r="E44" s="7">
        <v>88</v>
      </c>
      <c r="F44" s="7">
        <v>120</v>
      </c>
      <c r="G44" s="8" t="s">
        <v>83</v>
      </c>
      <c r="H44" s="8" t="s">
        <v>19</v>
      </c>
      <c r="I44" s="8" t="s">
        <v>84</v>
      </c>
      <c r="J44" s="12">
        <v>20641</v>
      </c>
      <c r="K44" s="12">
        <v>20664</v>
      </c>
      <c r="L44" s="8" t="s">
        <v>85</v>
      </c>
      <c r="M44" s="13">
        <v>49.258299999999998</v>
      </c>
      <c r="N44" s="13">
        <v>4.0316999999999998</v>
      </c>
      <c r="O44" s="8" t="s">
        <v>22</v>
      </c>
      <c r="P44" s="8" t="s">
        <v>21</v>
      </c>
      <c r="Q44" s="13">
        <v>48.8566</v>
      </c>
      <c r="R44" s="13">
        <v>2.3521999999999998</v>
      </c>
      <c r="S44" s="1"/>
    </row>
    <row r="45" spans="1:19" x14ac:dyDescent="0.35">
      <c r="A45" s="10">
        <v>1957</v>
      </c>
      <c r="B45" s="11">
        <v>34.520000000000003</v>
      </c>
      <c r="C45" s="7">
        <v>4665</v>
      </c>
      <c r="D45" s="7">
        <v>22</v>
      </c>
      <c r="E45" s="7">
        <v>56</v>
      </c>
      <c r="F45" s="7">
        <v>120</v>
      </c>
      <c r="G45" s="8" t="s">
        <v>86</v>
      </c>
      <c r="H45" s="8" t="s">
        <v>19</v>
      </c>
      <c r="I45" s="8" t="s">
        <v>22</v>
      </c>
      <c r="J45" s="12">
        <v>20998</v>
      </c>
      <c r="K45" s="12">
        <v>21021</v>
      </c>
      <c r="L45" s="8" t="s">
        <v>87</v>
      </c>
      <c r="M45" s="13">
        <v>47.218400000000003</v>
      </c>
      <c r="N45" s="13">
        <v>-1.5536000000000001</v>
      </c>
      <c r="O45" s="8" t="s">
        <v>22</v>
      </c>
      <c r="P45" s="8" t="s">
        <v>21</v>
      </c>
      <c r="Q45" s="13">
        <v>48.8566</v>
      </c>
      <c r="R45" s="13">
        <v>2.3521999999999998</v>
      </c>
    </row>
    <row r="46" spans="1:19" ht="15" customHeight="1" x14ac:dyDescent="0.35">
      <c r="A46" s="10">
        <v>1958</v>
      </c>
      <c r="B46" s="11">
        <v>36.92</v>
      </c>
      <c r="C46" s="7">
        <v>4319</v>
      </c>
      <c r="D46" s="7">
        <v>24</v>
      </c>
      <c r="E46" s="7">
        <v>78</v>
      </c>
      <c r="F46" s="7">
        <v>120</v>
      </c>
      <c r="G46" s="8" t="s">
        <v>88</v>
      </c>
      <c r="H46" s="8" t="s">
        <v>31</v>
      </c>
      <c r="I46" s="8" t="s">
        <v>89</v>
      </c>
      <c r="J46" s="12">
        <v>21362</v>
      </c>
      <c r="K46" s="12">
        <v>21385</v>
      </c>
      <c r="L46" s="8" t="s">
        <v>90</v>
      </c>
      <c r="M46" s="13">
        <v>50.850299999999997</v>
      </c>
      <c r="N46" s="13">
        <v>4.3517000000000001</v>
      </c>
      <c r="O46" s="8" t="s">
        <v>60</v>
      </c>
      <c r="P46" s="8" t="s">
        <v>21</v>
      </c>
      <c r="Q46" s="13">
        <v>48.8566</v>
      </c>
      <c r="R46" s="13">
        <v>2.3521999999999998</v>
      </c>
      <c r="S46" s="1"/>
    </row>
    <row r="47" spans="1:19" x14ac:dyDescent="0.35">
      <c r="A47" s="10">
        <v>1959</v>
      </c>
      <c r="B47" s="11">
        <v>35.47</v>
      </c>
      <c r="C47" s="7">
        <v>4391</v>
      </c>
      <c r="D47" s="7">
        <v>22</v>
      </c>
      <c r="E47" s="7">
        <v>65</v>
      </c>
      <c r="F47" s="7">
        <v>120</v>
      </c>
      <c r="G47" s="8" t="s">
        <v>91</v>
      </c>
      <c r="H47" s="8" t="s">
        <v>92</v>
      </c>
      <c r="I47" s="8" t="s">
        <v>93</v>
      </c>
      <c r="J47" s="12">
        <v>21726</v>
      </c>
      <c r="K47" s="12">
        <v>21749</v>
      </c>
      <c r="L47" s="8" t="s">
        <v>94</v>
      </c>
      <c r="M47" s="13">
        <v>47.750799999999998</v>
      </c>
      <c r="N47" s="13">
        <v>7.3358999999999996</v>
      </c>
      <c r="O47" s="8" t="s">
        <v>22</v>
      </c>
      <c r="P47" s="8" t="s">
        <v>21</v>
      </c>
      <c r="Q47" s="13">
        <v>48.8566</v>
      </c>
      <c r="R47" s="13">
        <v>2.3521999999999998</v>
      </c>
    </row>
    <row r="48" spans="1:19" ht="15" customHeight="1" x14ac:dyDescent="0.35">
      <c r="A48" s="10">
        <v>1960</v>
      </c>
      <c r="B48" s="11">
        <v>37.21</v>
      </c>
      <c r="C48" s="7">
        <v>4173</v>
      </c>
      <c r="D48" s="7">
        <v>22</v>
      </c>
      <c r="E48" s="7">
        <v>81</v>
      </c>
      <c r="F48" s="7">
        <v>128</v>
      </c>
      <c r="G48" s="8" t="s">
        <v>95</v>
      </c>
      <c r="H48" s="8" t="s">
        <v>46</v>
      </c>
      <c r="I48" s="8" t="s">
        <v>64</v>
      </c>
      <c r="J48" s="12">
        <v>22094</v>
      </c>
      <c r="K48" s="12">
        <v>22114</v>
      </c>
      <c r="L48" s="8" t="s">
        <v>96</v>
      </c>
      <c r="M48" s="13">
        <v>50.629199999999997</v>
      </c>
      <c r="N48" s="13">
        <v>3.0573000000000001</v>
      </c>
      <c r="O48" s="8" t="s">
        <v>22</v>
      </c>
      <c r="P48" s="8" t="s">
        <v>21</v>
      </c>
      <c r="Q48" s="13">
        <v>48.8566</v>
      </c>
      <c r="R48" s="13">
        <v>2.3521999999999998</v>
      </c>
      <c r="S48" s="1"/>
    </row>
    <row r="49" spans="1:19" x14ac:dyDescent="0.35">
      <c r="A49" s="10">
        <v>1961</v>
      </c>
      <c r="B49" s="11">
        <v>36.03</v>
      </c>
      <c r="C49" s="7">
        <v>4397</v>
      </c>
      <c r="D49" s="7">
        <v>21</v>
      </c>
      <c r="E49" s="7">
        <v>72</v>
      </c>
      <c r="F49" s="7">
        <v>132</v>
      </c>
      <c r="G49" s="8" t="s">
        <v>97</v>
      </c>
      <c r="H49" s="8" t="s">
        <v>19</v>
      </c>
      <c r="I49" s="8" t="s">
        <v>22</v>
      </c>
      <c r="J49" s="12">
        <v>22458</v>
      </c>
      <c r="K49" s="12">
        <v>22478</v>
      </c>
      <c r="L49" s="8" t="s">
        <v>98</v>
      </c>
      <c r="M49" s="13">
        <v>49.443199999999997</v>
      </c>
      <c r="N49" s="13">
        <v>1.1000000000000001</v>
      </c>
      <c r="O49" s="8" t="s">
        <v>22</v>
      </c>
      <c r="P49" s="8" t="s">
        <v>21</v>
      </c>
      <c r="Q49" s="13">
        <v>48.8566</v>
      </c>
      <c r="R49" s="13">
        <v>2.3521999999999998</v>
      </c>
    </row>
    <row r="50" spans="1:19" ht="15" customHeight="1" x14ac:dyDescent="0.35">
      <c r="A50" s="10">
        <v>1962</v>
      </c>
      <c r="B50" s="11">
        <v>37.32</v>
      </c>
      <c r="C50" s="7">
        <v>4274</v>
      </c>
      <c r="D50" s="7">
        <v>22</v>
      </c>
      <c r="E50" s="7">
        <v>94</v>
      </c>
      <c r="F50" s="7">
        <v>150</v>
      </c>
      <c r="G50" s="8" t="s">
        <v>97</v>
      </c>
      <c r="H50" s="8" t="s">
        <v>19</v>
      </c>
      <c r="I50" s="8" t="s">
        <v>99</v>
      </c>
      <c r="J50" s="12">
        <v>22822</v>
      </c>
      <c r="K50" s="12">
        <v>22842</v>
      </c>
      <c r="L50" s="8" t="s">
        <v>100</v>
      </c>
      <c r="M50" s="13">
        <v>48.692100000000003</v>
      </c>
      <c r="N50" s="13">
        <v>6.1844000000000001</v>
      </c>
      <c r="O50" s="8" t="s">
        <v>22</v>
      </c>
      <c r="P50" s="8" t="s">
        <v>21</v>
      </c>
      <c r="Q50" s="13">
        <v>48.8566</v>
      </c>
      <c r="R50" s="13">
        <v>2.3521999999999998</v>
      </c>
    </row>
    <row r="51" spans="1:19" x14ac:dyDescent="0.35">
      <c r="A51" s="10">
        <v>1963</v>
      </c>
      <c r="B51" s="11">
        <v>37.090000000000003</v>
      </c>
      <c r="C51" s="7">
        <v>4137</v>
      </c>
      <c r="D51" s="7">
        <v>21</v>
      </c>
      <c r="E51" s="7">
        <v>76</v>
      </c>
      <c r="F51" s="7">
        <v>130</v>
      </c>
      <c r="G51" s="8" t="s">
        <v>97</v>
      </c>
      <c r="H51" s="8" t="s">
        <v>19</v>
      </c>
      <c r="I51" s="8" t="s">
        <v>99</v>
      </c>
      <c r="J51" s="12">
        <v>23185</v>
      </c>
      <c r="K51" s="12">
        <v>23206</v>
      </c>
      <c r="L51" s="8" t="s">
        <v>21</v>
      </c>
      <c r="M51" s="13">
        <v>48.8566</v>
      </c>
      <c r="N51" s="13">
        <v>2.3521999999999998</v>
      </c>
      <c r="O51" s="8" t="s">
        <v>22</v>
      </c>
      <c r="P51" s="8" t="s">
        <v>21</v>
      </c>
      <c r="Q51" s="13">
        <v>48.8566</v>
      </c>
      <c r="R51" s="13">
        <v>2.3521999999999998</v>
      </c>
    </row>
    <row r="52" spans="1:19" ht="15" customHeight="1" x14ac:dyDescent="0.35">
      <c r="A52" s="10">
        <v>1964</v>
      </c>
      <c r="B52" s="11">
        <v>35.42</v>
      </c>
      <c r="C52" s="7">
        <v>4504</v>
      </c>
      <c r="D52" s="7">
        <v>22</v>
      </c>
      <c r="E52" s="7">
        <v>81</v>
      </c>
      <c r="F52" s="7">
        <v>132</v>
      </c>
      <c r="G52" s="8" t="s">
        <v>97</v>
      </c>
      <c r="H52" s="8" t="s">
        <v>19</v>
      </c>
      <c r="I52" s="8" t="s">
        <v>99</v>
      </c>
      <c r="J52" s="12">
        <v>23550</v>
      </c>
      <c r="K52" s="12">
        <v>23570</v>
      </c>
      <c r="L52" s="8" t="s">
        <v>101</v>
      </c>
      <c r="M52" s="13">
        <v>48.1173</v>
      </c>
      <c r="N52" s="13">
        <v>-1.6778</v>
      </c>
      <c r="O52" s="8" t="s">
        <v>22</v>
      </c>
      <c r="P52" s="8" t="s">
        <v>21</v>
      </c>
      <c r="Q52" s="13">
        <v>48.8566</v>
      </c>
      <c r="R52" s="13">
        <v>2.3521999999999998</v>
      </c>
      <c r="S52" s="1"/>
    </row>
    <row r="53" spans="1:19" x14ac:dyDescent="0.35">
      <c r="A53" s="10">
        <v>1965</v>
      </c>
      <c r="B53" s="11">
        <v>35.89</v>
      </c>
      <c r="C53" s="7">
        <v>4177</v>
      </c>
      <c r="D53" s="7">
        <v>22</v>
      </c>
      <c r="E53" s="7">
        <v>96</v>
      </c>
      <c r="F53" s="7">
        <v>130</v>
      </c>
      <c r="G53" s="8" t="s">
        <v>102</v>
      </c>
      <c r="H53" s="8" t="s">
        <v>46</v>
      </c>
      <c r="I53" s="8" t="s">
        <v>103</v>
      </c>
      <c r="J53" s="12">
        <v>23915</v>
      </c>
      <c r="K53" s="12">
        <v>23937</v>
      </c>
      <c r="L53" s="8" t="s">
        <v>104</v>
      </c>
      <c r="M53" s="13">
        <v>50.9375</v>
      </c>
      <c r="N53" s="13">
        <v>6.9603000000000002</v>
      </c>
      <c r="O53" s="8" t="s">
        <v>105</v>
      </c>
      <c r="P53" s="8" t="s">
        <v>21</v>
      </c>
      <c r="Q53" s="13">
        <v>48.8566</v>
      </c>
      <c r="R53" s="13">
        <v>2.3521999999999998</v>
      </c>
    </row>
    <row r="54" spans="1:19" ht="15" customHeight="1" x14ac:dyDescent="0.35">
      <c r="A54" s="10">
        <v>1966</v>
      </c>
      <c r="B54" s="11">
        <v>36.76</v>
      </c>
      <c r="C54" s="7">
        <v>4322</v>
      </c>
      <c r="D54" s="7">
        <v>22</v>
      </c>
      <c r="E54" s="7">
        <v>82</v>
      </c>
      <c r="F54" s="7">
        <v>130</v>
      </c>
      <c r="G54" s="8" t="s">
        <v>106</v>
      </c>
      <c r="H54" s="8" t="s">
        <v>19</v>
      </c>
      <c r="I54" s="8" t="s">
        <v>107</v>
      </c>
      <c r="J54" s="12">
        <v>24279</v>
      </c>
      <c r="K54" s="12">
        <v>24302</v>
      </c>
      <c r="L54" s="8" t="s">
        <v>100</v>
      </c>
      <c r="M54" s="13">
        <v>48.692100000000003</v>
      </c>
      <c r="N54" s="13">
        <v>6.1844000000000001</v>
      </c>
      <c r="O54" s="8" t="s">
        <v>22</v>
      </c>
      <c r="P54" s="8" t="s">
        <v>21</v>
      </c>
      <c r="Q54" s="13">
        <v>48.8566</v>
      </c>
      <c r="R54" s="13">
        <v>2.3521999999999998</v>
      </c>
      <c r="S54" s="1"/>
    </row>
    <row r="55" spans="1:19" x14ac:dyDescent="0.35">
      <c r="A55" s="10">
        <v>1967</v>
      </c>
      <c r="B55" s="11">
        <v>34.76</v>
      </c>
      <c r="C55" s="7">
        <v>4758</v>
      </c>
      <c r="D55" s="7">
        <v>22</v>
      </c>
      <c r="E55" s="7">
        <v>88</v>
      </c>
      <c r="F55" s="7">
        <v>130</v>
      </c>
      <c r="G55" s="8" t="s">
        <v>108</v>
      </c>
      <c r="H55" s="8" t="s">
        <v>19</v>
      </c>
      <c r="I55" s="8" t="s">
        <v>22</v>
      </c>
      <c r="J55" s="12">
        <v>24652</v>
      </c>
      <c r="K55" s="12">
        <v>24676</v>
      </c>
      <c r="L55" s="8" t="s">
        <v>109</v>
      </c>
      <c r="M55" s="13">
        <v>47.478400000000001</v>
      </c>
      <c r="N55" s="13">
        <v>-0.56320000000000003</v>
      </c>
      <c r="O55" s="8" t="s">
        <v>22</v>
      </c>
      <c r="P55" s="8" t="s">
        <v>21</v>
      </c>
      <c r="Q55" s="13">
        <v>48.8566</v>
      </c>
      <c r="R55" s="13">
        <v>2.3521999999999998</v>
      </c>
    </row>
    <row r="56" spans="1:19" ht="15" customHeight="1" x14ac:dyDescent="0.35">
      <c r="A56" s="10">
        <v>1968</v>
      </c>
      <c r="B56" s="11">
        <v>33.56</v>
      </c>
      <c r="C56" s="7">
        <v>4492</v>
      </c>
      <c r="D56" s="7">
        <v>22</v>
      </c>
      <c r="E56" s="7">
        <v>88</v>
      </c>
      <c r="F56" s="7">
        <v>110</v>
      </c>
      <c r="G56" s="8" t="s">
        <v>110</v>
      </c>
      <c r="H56" s="8" t="s">
        <v>111</v>
      </c>
      <c r="I56" s="8" t="s">
        <v>112</v>
      </c>
      <c r="J56" s="12">
        <v>25016</v>
      </c>
      <c r="K56" s="12">
        <v>25040</v>
      </c>
      <c r="L56" s="8" t="s">
        <v>113</v>
      </c>
      <c r="M56" s="13">
        <v>48.202500000000001</v>
      </c>
      <c r="N56" s="13">
        <v>5.9435000000000002</v>
      </c>
      <c r="O56" s="8" t="s">
        <v>22</v>
      </c>
      <c r="P56" s="8" t="s">
        <v>21</v>
      </c>
      <c r="Q56" s="13">
        <v>48.8566</v>
      </c>
      <c r="R56" s="13">
        <v>2.3521999999999998</v>
      </c>
      <c r="S56" s="1"/>
    </row>
    <row r="57" spans="1:19" x14ac:dyDescent="0.35">
      <c r="A57" s="10">
        <v>1969</v>
      </c>
      <c r="B57" s="11">
        <v>35.409999999999997</v>
      </c>
      <c r="C57" s="7">
        <v>4117</v>
      </c>
      <c r="D57" s="7">
        <v>22</v>
      </c>
      <c r="E57" s="7">
        <v>86</v>
      </c>
      <c r="F57" s="7">
        <v>130</v>
      </c>
      <c r="G57" s="8" t="s">
        <v>114</v>
      </c>
      <c r="H57" s="8" t="s">
        <v>36</v>
      </c>
      <c r="I57" s="8" t="s">
        <v>115</v>
      </c>
      <c r="J57" s="12">
        <v>25382</v>
      </c>
      <c r="K57" s="12">
        <v>25404</v>
      </c>
      <c r="L57" s="8" t="s">
        <v>116</v>
      </c>
      <c r="M57" s="13">
        <v>50.692700000000002</v>
      </c>
      <c r="N57" s="13">
        <v>3.1778</v>
      </c>
      <c r="O57" s="8" t="s">
        <v>22</v>
      </c>
      <c r="P57" s="8" t="s">
        <v>21</v>
      </c>
      <c r="Q57" s="13">
        <v>48.8566</v>
      </c>
      <c r="R57" s="13">
        <v>2.3521999999999998</v>
      </c>
    </row>
    <row r="58" spans="1:19" ht="15" customHeight="1" x14ac:dyDescent="0.35">
      <c r="A58" s="10">
        <v>1970</v>
      </c>
      <c r="B58" s="11">
        <v>35.590000000000003</v>
      </c>
      <c r="C58" s="7">
        <v>4254</v>
      </c>
      <c r="D58" s="7">
        <v>23</v>
      </c>
      <c r="E58" s="7">
        <v>100</v>
      </c>
      <c r="F58" s="7">
        <v>150</v>
      </c>
      <c r="G58" s="8" t="s">
        <v>117</v>
      </c>
      <c r="H58" s="8" t="s">
        <v>36</v>
      </c>
      <c r="I58" s="8" t="s">
        <v>118</v>
      </c>
      <c r="J58" s="12">
        <v>25746</v>
      </c>
      <c r="K58" s="12">
        <v>25768</v>
      </c>
      <c r="L58" s="13" t="s">
        <v>119</v>
      </c>
      <c r="M58" s="13">
        <v>45.833599999999997</v>
      </c>
      <c r="N58" s="13">
        <v>1.2611000000000001</v>
      </c>
      <c r="O58" s="8" t="s">
        <v>22</v>
      </c>
      <c r="P58" s="8" t="s">
        <v>21</v>
      </c>
      <c r="Q58" s="13">
        <v>48.8566</v>
      </c>
      <c r="R58" s="13">
        <v>2.3521999999999998</v>
      </c>
      <c r="S58" s="1"/>
    </row>
    <row r="59" spans="1:19" x14ac:dyDescent="0.35">
      <c r="A59" s="10">
        <v>1971</v>
      </c>
      <c r="B59" s="11">
        <v>38.08</v>
      </c>
      <c r="C59" s="7">
        <v>3608</v>
      </c>
      <c r="D59" s="7">
        <v>25</v>
      </c>
      <c r="E59" s="7">
        <v>94</v>
      </c>
      <c r="F59" s="7">
        <v>130</v>
      </c>
      <c r="G59" s="8" t="s">
        <v>117</v>
      </c>
      <c r="H59" s="8" t="s">
        <v>36</v>
      </c>
      <c r="I59" s="8" t="s">
        <v>120</v>
      </c>
      <c r="J59" s="12">
        <v>26110</v>
      </c>
      <c r="K59" s="12">
        <v>26132</v>
      </c>
      <c r="L59" s="8" t="s">
        <v>94</v>
      </c>
      <c r="M59" s="13">
        <v>47.750799999999998</v>
      </c>
      <c r="N59" s="13">
        <v>7.3358999999999996</v>
      </c>
      <c r="O59" s="8" t="s">
        <v>22</v>
      </c>
      <c r="P59" s="8" t="s">
        <v>21</v>
      </c>
      <c r="Q59" s="13">
        <v>48.8566</v>
      </c>
      <c r="R59" s="13">
        <v>2.3521999999999998</v>
      </c>
    </row>
    <row r="60" spans="1:19" ht="15" customHeight="1" x14ac:dyDescent="0.35">
      <c r="A60" s="10">
        <v>1972</v>
      </c>
      <c r="B60" s="11">
        <v>35.51</v>
      </c>
      <c r="C60" s="7">
        <v>3846</v>
      </c>
      <c r="D60" s="7">
        <v>20</v>
      </c>
      <c r="E60" s="7">
        <v>88</v>
      </c>
      <c r="F60" s="7">
        <v>132</v>
      </c>
      <c r="G60" s="8" t="s">
        <v>117</v>
      </c>
      <c r="H60" s="8" t="s">
        <v>36</v>
      </c>
      <c r="I60" s="8" t="s">
        <v>120</v>
      </c>
      <c r="J60" s="12">
        <v>26481</v>
      </c>
      <c r="K60" s="12">
        <v>26503</v>
      </c>
      <c r="L60" s="8" t="s">
        <v>109</v>
      </c>
      <c r="M60" s="13">
        <v>47.478400000000001</v>
      </c>
      <c r="N60" s="13">
        <v>-0.56320000000000003</v>
      </c>
      <c r="O60" s="8" t="s">
        <v>22</v>
      </c>
      <c r="P60" s="8" t="s">
        <v>21</v>
      </c>
      <c r="Q60" s="13">
        <v>48.8566</v>
      </c>
      <c r="R60" s="13">
        <v>2.3521999999999998</v>
      </c>
      <c r="S60" s="1"/>
    </row>
    <row r="61" spans="1:19" x14ac:dyDescent="0.35">
      <c r="A61" s="10">
        <v>1973</v>
      </c>
      <c r="B61" s="11">
        <v>33.409999999999997</v>
      </c>
      <c r="C61" s="7">
        <v>4090</v>
      </c>
      <c r="D61" s="7">
        <v>20</v>
      </c>
      <c r="E61" s="7">
        <v>87</v>
      </c>
      <c r="F61" s="7">
        <v>132</v>
      </c>
      <c r="G61" s="8" t="s">
        <v>121</v>
      </c>
      <c r="H61" s="8" t="s">
        <v>92</v>
      </c>
      <c r="I61" s="8" t="s">
        <v>122</v>
      </c>
      <c r="J61" s="12">
        <v>26845</v>
      </c>
      <c r="K61" s="12">
        <v>26867</v>
      </c>
      <c r="L61" s="8" t="s">
        <v>123</v>
      </c>
      <c r="M61" s="13">
        <v>52.102400000000003</v>
      </c>
      <c r="N61" s="13">
        <v>4.3022</v>
      </c>
      <c r="O61" s="8" t="s">
        <v>81</v>
      </c>
      <c r="P61" s="8" t="s">
        <v>21</v>
      </c>
      <c r="Q61" s="13">
        <v>48.8566</v>
      </c>
      <c r="R61" s="13">
        <v>2.3521999999999998</v>
      </c>
    </row>
    <row r="62" spans="1:19" ht="15" customHeight="1" x14ac:dyDescent="0.35">
      <c r="A62" s="10">
        <v>1974</v>
      </c>
      <c r="B62" s="11">
        <v>35.24</v>
      </c>
      <c r="C62" s="7">
        <v>4098</v>
      </c>
      <c r="D62" s="7">
        <v>22</v>
      </c>
      <c r="E62" s="7">
        <v>105</v>
      </c>
      <c r="F62" s="7">
        <v>130</v>
      </c>
      <c r="G62" s="8" t="s">
        <v>117</v>
      </c>
      <c r="H62" s="8" t="s">
        <v>36</v>
      </c>
      <c r="I62" s="8" t="s">
        <v>120</v>
      </c>
      <c r="J62" s="12">
        <v>27207</v>
      </c>
      <c r="K62" s="12">
        <v>27231</v>
      </c>
      <c r="L62" s="8" t="s">
        <v>76</v>
      </c>
      <c r="M62" s="13">
        <v>48.3904</v>
      </c>
      <c r="N62" s="13">
        <v>-4.4861000000000004</v>
      </c>
      <c r="O62" s="8" t="s">
        <v>22</v>
      </c>
      <c r="P62" s="8" t="s">
        <v>21</v>
      </c>
      <c r="Q62" s="13">
        <v>48.8566</v>
      </c>
      <c r="R62" s="13">
        <v>2.3521999999999998</v>
      </c>
      <c r="S62" s="1"/>
    </row>
    <row r="63" spans="1:19" x14ac:dyDescent="0.35">
      <c r="A63" s="10">
        <v>1975</v>
      </c>
      <c r="B63" s="11">
        <v>34.909999999999997</v>
      </c>
      <c r="C63" s="7">
        <v>3999</v>
      </c>
      <c r="D63" s="7">
        <v>22</v>
      </c>
      <c r="E63" s="7">
        <v>86</v>
      </c>
      <c r="F63" s="7">
        <v>140</v>
      </c>
      <c r="G63" s="8" t="s">
        <v>124</v>
      </c>
      <c r="H63" s="8" t="s">
        <v>19</v>
      </c>
      <c r="I63" s="8" t="s">
        <v>125</v>
      </c>
      <c r="J63" s="12">
        <v>27571</v>
      </c>
      <c r="K63" s="12">
        <v>27595</v>
      </c>
      <c r="L63" s="8" t="s">
        <v>126</v>
      </c>
      <c r="M63" s="13">
        <v>50.410800000000002</v>
      </c>
      <c r="N63" s="13">
        <v>4.4446000000000003</v>
      </c>
      <c r="O63" s="8" t="s">
        <v>22</v>
      </c>
      <c r="P63" s="8" t="s">
        <v>21</v>
      </c>
      <c r="Q63" s="13">
        <v>48.8566</v>
      </c>
      <c r="R63" s="13">
        <v>2.3521999999999998</v>
      </c>
    </row>
    <row r="64" spans="1:19" ht="15" customHeight="1" x14ac:dyDescent="0.35">
      <c r="A64" s="10">
        <v>1976</v>
      </c>
      <c r="B64" s="11">
        <v>34.520000000000003</v>
      </c>
      <c r="C64" s="7">
        <v>4016</v>
      </c>
      <c r="D64" s="7">
        <v>22</v>
      </c>
      <c r="E64" s="7">
        <v>87</v>
      </c>
      <c r="F64" s="7">
        <v>130</v>
      </c>
      <c r="G64" s="8" t="s">
        <v>127</v>
      </c>
      <c r="H64" s="8" t="s">
        <v>36</v>
      </c>
      <c r="I64" s="8" t="s">
        <v>128</v>
      </c>
      <c r="J64" s="12">
        <v>27935</v>
      </c>
      <c r="K64" s="12">
        <v>27959</v>
      </c>
      <c r="L64" s="8" t="s">
        <v>129</v>
      </c>
      <c r="M64" s="13">
        <v>46.793500000000002</v>
      </c>
      <c r="N64" s="13">
        <v>-2.0617999999999999</v>
      </c>
      <c r="O64" s="8" t="s">
        <v>22</v>
      </c>
      <c r="P64" s="8" t="s">
        <v>21</v>
      </c>
      <c r="Q64" s="13">
        <v>48.8566</v>
      </c>
      <c r="R64" s="13">
        <v>2.3521999999999998</v>
      </c>
      <c r="S64" s="1"/>
    </row>
    <row r="65" spans="1:19" x14ac:dyDescent="0.35">
      <c r="A65" s="10">
        <v>1977</v>
      </c>
      <c r="B65" s="11">
        <v>35.42</v>
      </c>
      <c r="C65" s="7">
        <v>4092</v>
      </c>
      <c r="D65" s="7">
        <v>22</v>
      </c>
      <c r="E65" s="7">
        <v>53</v>
      </c>
      <c r="F65" s="7">
        <v>100</v>
      </c>
      <c r="G65" s="8" t="s">
        <v>130</v>
      </c>
      <c r="H65" s="8" t="s">
        <v>19</v>
      </c>
      <c r="I65" s="8" t="s">
        <v>125</v>
      </c>
      <c r="J65" s="12">
        <v>28296</v>
      </c>
      <c r="K65" s="12">
        <v>28330</v>
      </c>
      <c r="L65" s="8" t="s">
        <v>131</v>
      </c>
      <c r="M65" s="13">
        <v>43.849499999999999</v>
      </c>
      <c r="N65" s="13">
        <v>0.66320000000000001</v>
      </c>
      <c r="O65" s="8" t="s">
        <v>22</v>
      </c>
      <c r="P65" s="8" t="s">
        <v>21</v>
      </c>
      <c r="Q65" s="13">
        <v>48.8566</v>
      </c>
      <c r="R65" s="13">
        <v>2.3521999999999998</v>
      </c>
    </row>
    <row r="66" spans="1:19" ht="15" customHeight="1" x14ac:dyDescent="0.35">
      <c r="A66" s="10">
        <v>1978</v>
      </c>
      <c r="B66" s="11">
        <v>36.08</v>
      </c>
      <c r="C66" s="7">
        <v>3914</v>
      </c>
      <c r="D66" s="7">
        <v>22</v>
      </c>
      <c r="E66" s="7">
        <v>78</v>
      </c>
      <c r="F66" s="7">
        <v>110</v>
      </c>
      <c r="G66" s="8" t="s">
        <v>132</v>
      </c>
      <c r="H66" s="8" t="s">
        <v>19</v>
      </c>
      <c r="I66" s="8" t="s">
        <v>133</v>
      </c>
      <c r="J66" s="12">
        <v>28670</v>
      </c>
      <c r="K66" s="12">
        <v>28694</v>
      </c>
      <c r="L66" s="8" t="s">
        <v>134</v>
      </c>
      <c r="M66" s="13">
        <v>52.1601</v>
      </c>
      <c r="N66" s="13">
        <v>4.4969999999999999</v>
      </c>
      <c r="O66" s="8" t="s">
        <v>81</v>
      </c>
      <c r="P66" s="8" t="s">
        <v>21</v>
      </c>
      <c r="Q66" s="13">
        <v>48.8566</v>
      </c>
      <c r="R66" s="13">
        <v>2.3521999999999998</v>
      </c>
      <c r="S66" s="1"/>
    </row>
    <row r="67" spans="1:19" x14ac:dyDescent="0.35">
      <c r="A67" s="10">
        <v>1979</v>
      </c>
      <c r="B67" s="11">
        <v>36.51</v>
      </c>
      <c r="C67" s="7">
        <v>3720</v>
      </c>
      <c r="D67" s="7">
        <v>24</v>
      </c>
      <c r="E67" s="7">
        <v>90</v>
      </c>
      <c r="F67" s="7">
        <v>150</v>
      </c>
      <c r="G67" s="8" t="s">
        <v>135</v>
      </c>
      <c r="H67" s="8" t="s">
        <v>19</v>
      </c>
      <c r="I67" s="8" t="s">
        <v>133</v>
      </c>
      <c r="J67" s="12">
        <v>29033</v>
      </c>
      <c r="K67" s="12">
        <v>29058</v>
      </c>
      <c r="L67" s="8" t="s">
        <v>131</v>
      </c>
      <c r="M67" s="13">
        <v>43.849499999999999</v>
      </c>
      <c r="N67" s="13">
        <v>0.66320000000000001</v>
      </c>
      <c r="O67" s="8" t="s">
        <v>22</v>
      </c>
      <c r="P67" s="8" t="s">
        <v>21</v>
      </c>
      <c r="Q67" s="13">
        <v>48.8566</v>
      </c>
      <c r="R67" s="13">
        <v>2.3521999999999998</v>
      </c>
    </row>
    <row r="68" spans="1:19" x14ac:dyDescent="0.35">
      <c r="A68" s="10">
        <v>1980</v>
      </c>
      <c r="B68" s="11">
        <v>35.14</v>
      </c>
      <c r="C68" s="7">
        <v>3946</v>
      </c>
      <c r="D68" s="7">
        <v>22</v>
      </c>
      <c r="E68" s="7">
        <v>85</v>
      </c>
      <c r="F68" s="7">
        <v>130</v>
      </c>
      <c r="G68" s="8" t="s">
        <v>136</v>
      </c>
      <c r="H68" s="8" t="s">
        <v>111</v>
      </c>
      <c r="I68" s="8" t="s">
        <v>137</v>
      </c>
      <c r="J68" s="12">
        <v>29398</v>
      </c>
      <c r="K68" s="12">
        <v>29423</v>
      </c>
      <c r="L68" s="8" t="s">
        <v>138</v>
      </c>
      <c r="M68" s="13">
        <v>50.110900000000001</v>
      </c>
      <c r="N68" s="13">
        <v>8.6821000000000002</v>
      </c>
      <c r="O68" s="8" t="s">
        <v>105</v>
      </c>
      <c r="P68" s="8" t="s">
        <v>21</v>
      </c>
      <c r="Q68" s="13">
        <v>48.8566</v>
      </c>
      <c r="R68" s="13">
        <v>2.3521999999999998</v>
      </c>
    </row>
    <row r="69" spans="1:19" ht="15" customHeight="1" x14ac:dyDescent="0.35">
      <c r="A69" s="10">
        <v>1981</v>
      </c>
      <c r="B69" s="11">
        <v>38.96</v>
      </c>
      <c r="C69" s="7">
        <v>3757</v>
      </c>
      <c r="D69" s="7">
        <v>24</v>
      </c>
      <c r="E69" s="7">
        <v>121</v>
      </c>
      <c r="F69" s="7">
        <v>150</v>
      </c>
      <c r="G69" s="8" t="s">
        <v>135</v>
      </c>
      <c r="H69" s="8" t="s">
        <v>19</v>
      </c>
      <c r="I69" s="8" t="s">
        <v>133</v>
      </c>
      <c r="J69" s="12">
        <v>29762</v>
      </c>
      <c r="K69" s="12">
        <v>29786</v>
      </c>
      <c r="L69" s="8" t="s">
        <v>139</v>
      </c>
      <c r="M69" s="13">
        <v>43.7102</v>
      </c>
      <c r="N69" s="13">
        <v>7.2619999999999996</v>
      </c>
      <c r="O69" s="8" t="s">
        <v>22</v>
      </c>
      <c r="P69" s="8" t="s">
        <v>21</v>
      </c>
      <c r="Q69" s="13">
        <v>48.8566</v>
      </c>
      <c r="R69" s="13">
        <v>2.3521999999999998</v>
      </c>
      <c r="S69" s="1"/>
    </row>
    <row r="70" spans="1:19" x14ac:dyDescent="0.35">
      <c r="A70" s="10">
        <v>1982</v>
      </c>
      <c r="B70" s="11">
        <v>38.06</v>
      </c>
      <c r="C70" s="7">
        <v>3512</v>
      </c>
      <c r="D70" s="7">
        <v>21</v>
      </c>
      <c r="E70" s="7">
        <v>125</v>
      </c>
      <c r="F70" s="7">
        <v>169</v>
      </c>
      <c r="G70" s="8" t="s">
        <v>135</v>
      </c>
      <c r="H70" s="8" t="s">
        <v>19</v>
      </c>
      <c r="I70" s="8" t="s">
        <v>133</v>
      </c>
      <c r="J70" s="12">
        <v>30134</v>
      </c>
      <c r="K70" s="12">
        <v>30157</v>
      </c>
      <c r="L70" s="8" t="s">
        <v>140</v>
      </c>
      <c r="M70" s="13">
        <v>47.559600000000003</v>
      </c>
      <c r="N70" s="13">
        <v>7.5885999999999996</v>
      </c>
      <c r="O70" s="8" t="s">
        <v>72</v>
      </c>
      <c r="P70" s="8" t="s">
        <v>21</v>
      </c>
      <c r="Q70" s="13">
        <v>48.8566</v>
      </c>
      <c r="R70" s="13">
        <v>2.3521999999999998</v>
      </c>
    </row>
    <row r="71" spans="1:19" ht="15" customHeight="1" x14ac:dyDescent="0.35">
      <c r="A71" s="10">
        <v>1983</v>
      </c>
      <c r="B71" s="11">
        <v>36.229999999999997</v>
      </c>
      <c r="C71" s="7">
        <v>3962</v>
      </c>
      <c r="D71" s="7">
        <v>22</v>
      </c>
      <c r="E71" s="7">
        <v>88</v>
      </c>
      <c r="F71" s="7">
        <v>140</v>
      </c>
      <c r="G71" s="8" t="s">
        <v>141</v>
      </c>
      <c r="H71" s="8" t="s">
        <v>19</v>
      </c>
      <c r="I71" s="8" t="s">
        <v>133</v>
      </c>
      <c r="J71" s="12">
        <v>30498</v>
      </c>
      <c r="K71" s="12">
        <v>30521</v>
      </c>
      <c r="L71" s="8" t="s">
        <v>142</v>
      </c>
      <c r="M71" s="13">
        <v>48.851500000000001</v>
      </c>
      <c r="N71" s="13">
        <v>2.4759000000000002</v>
      </c>
      <c r="O71" s="8" t="s">
        <v>22</v>
      </c>
      <c r="P71" s="8" t="s">
        <v>21</v>
      </c>
      <c r="Q71" s="13">
        <v>48.8566</v>
      </c>
      <c r="R71" s="13">
        <v>2.3521999999999998</v>
      </c>
      <c r="S71" s="1"/>
    </row>
    <row r="72" spans="1:19" x14ac:dyDescent="0.35">
      <c r="A72" s="10">
        <v>1984</v>
      </c>
      <c r="B72" s="11">
        <v>35.880000000000003</v>
      </c>
      <c r="C72" s="7">
        <v>4021</v>
      </c>
      <c r="D72" s="7">
        <v>23</v>
      </c>
      <c r="E72" s="7">
        <v>124</v>
      </c>
      <c r="F72" s="7">
        <v>170</v>
      </c>
      <c r="G72" s="8" t="s">
        <v>143</v>
      </c>
      <c r="H72" s="8" t="s">
        <v>19</v>
      </c>
      <c r="I72" s="8" t="s">
        <v>133</v>
      </c>
      <c r="J72" s="12">
        <v>30862</v>
      </c>
      <c r="K72" s="12">
        <v>30885</v>
      </c>
      <c r="L72" s="8" t="s">
        <v>144</v>
      </c>
      <c r="M72" s="13">
        <v>48.863799999999998</v>
      </c>
      <c r="N72" s="13">
        <v>2.4485000000000001</v>
      </c>
      <c r="O72" s="8" t="s">
        <v>22</v>
      </c>
      <c r="P72" s="8" t="s">
        <v>21</v>
      </c>
      <c r="Q72" s="13">
        <v>48.8566</v>
      </c>
      <c r="R72" s="13">
        <v>2.3521999999999998</v>
      </c>
    </row>
    <row r="73" spans="1:19" ht="15" customHeight="1" x14ac:dyDescent="0.35">
      <c r="A73" s="10">
        <v>1985</v>
      </c>
      <c r="B73" s="11">
        <v>36.229999999999997</v>
      </c>
      <c r="C73" s="7">
        <v>4127</v>
      </c>
      <c r="D73" s="7">
        <v>22</v>
      </c>
      <c r="E73" s="7">
        <v>144</v>
      </c>
      <c r="F73" s="7">
        <v>180</v>
      </c>
      <c r="G73" s="8" t="s">
        <v>135</v>
      </c>
      <c r="H73" s="8" t="s">
        <v>19</v>
      </c>
      <c r="I73" s="8" t="s">
        <v>145</v>
      </c>
      <c r="J73" s="12">
        <v>31226</v>
      </c>
      <c r="K73" s="12">
        <v>31249</v>
      </c>
      <c r="L73" s="8" t="s">
        <v>146</v>
      </c>
      <c r="M73" s="13">
        <v>47.837699999999998</v>
      </c>
      <c r="N73" s="13">
        <v>-2.6394000000000002</v>
      </c>
      <c r="O73" s="8" t="s">
        <v>22</v>
      </c>
      <c r="P73" s="8" t="s">
        <v>21</v>
      </c>
      <c r="Q73" s="13">
        <v>48.8566</v>
      </c>
      <c r="R73" s="13">
        <v>2.3521999999999998</v>
      </c>
      <c r="S73" s="1"/>
    </row>
    <row r="74" spans="1:19" x14ac:dyDescent="0.35">
      <c r="A74" s="10">
        <v>1986</v>
      </c>
      <c r="B74" s="11">
        <v>37.020000000000003</v>
      </c>
      <c r="C74" s="7">
        <v>4083</v>
      </c>
      <c r="D74" s="7">
        <v>23</v>
      </c>
      <c r="E74" s="7">
        <v>132</v>
      </c>
      <c r="F74" s="7">
        <v>210</v>
      </c>
      <c r="G74" s="8" t="s">
        <v>147</v>
      </c>
      <c r="H74" s="8" t="s">
        <v>148</v>
      </c>
      <c r="I74" s="8" t="s">
        <v>145</v>
      </c>
      <c r="J74" s="12">
        <v>31597</v>
      </c>
      <c r="K74" s="12">
        <v>31620</v>
      </c>
      <c r="L74" s="8" t="s">
        <v>149</v>
      </c>
      <c r="M74" s="13">
        <v>48.839700000000001</v>
      </c>
      <c r="N74" s="13">
        <v>2.2399</v>
      </c>
      <c r="O74" s="8" t="s">
        <v>22</v>
      </c>
      <c r="P74" s="8" t="s">
        <v>21</v>
      </c>
      <c r="Q74" s="13">
        <v>48.8566</v>
      </c>
      <c r="R74" s="13">
        <v>2.3521999999999998</v>
      </c>
    </row>
    <row r="75" spans="1:19" ht="15" customHeight="1" x14ac:dyDescent="0.35">
      <c r="A75" s="10">
        <v>1987</v>
      </c>
      <c r="B75" s="11">
        <v>36.65</v>
      </c>
      <c r="C75" s="7">
        <v>4231</v>
      </c>
      <c r="D75" s="7">
        <v>25</v>
      </c>
      <c r="E75" s="7">
        <v>135</v>
      </c>
      <c r="F75" s="7">
        <v>207</v>
      </c>
      <c r="G75" s="8" t="s">
        <v>150</v>
      </c>
      <c r="H75" s="8" t="s">
        <v>151</v>
      </c>
      <c r="I75" s="8" t="s">
        <v>152</v>
      </c>
      <c r="J75" s="12">
        <v>31959</v>
      </c>
      <c r="K75" s="12">
        <v>31984</v>
      </c>
      <c r="L75" s="8" t="s">
        <v>153</v>
      </c>
      <c r="M75" s="13">
        <v>52.52</v>
      </c>
      <c r="N75" s="13">
        <v>13.404999999999999</v>
      </c>
      <c r="O75" s="8" t="s">
        <v>105</v>
      </c>
      <c r="P75" s="8" t="s">
        <v>21</v>
      </c>
      <c r="Q75" s="13">
        <v>48.8566</v>
      </c>
      <c r="R75" s="13">
        <v>2.3521999999999998</v>
      </c>
      <c r="S75" s="1"/>
    </row>
    <row r="76" spans="1:19" x14ac:dyDescent="0.35">
      <c r="A76" s="10">
        <v>1988</v>
      </c>
      <c r="B76" s="11">
        <v>38.909999999999997</v>
      </c>
      <c r="C76" s="7">
        <v>3286</v>
      </c>
      <c r="D76" s="7">
        <v>22</v>
      </c>
      <c r="E76" s="7">
        <v>151</v>
      </c>
      <c r="F76" s="7">
        <v>198</v>
      </c>
      <c r="G76" s="8" t="s">
        <v>154</v>
      </c>
      <c r="H76" s="8" t="s">
        <v>92</v>
      </c>
      <c r="I76" s="8" t="s">
        <v>155</v>
      </c>
      <c r="J76" s="12">
        <v>32328</v>
      </c>
      <c r="K76" s="12">
        <v>32348</v>
      </c>
      <c r="L76" s="8" t="s">
        <v>156</v>
      </c>
      <c r="M76" s="13">
        <v>47.263399999999997</v>
      </c>
      <c r="N76" s="13">
        <v>-2.3405999999999998</v>
      </c>
      <c r="O76" s="8" t="s">
        <v>22</v>
      </c>
      <c r="P76" s="8" t="s">
        <v>21</v>
      </c>
      <c r="Q76" s="13">
        <v>48.8566</v>
      </c>
      <c r="R76" s="13">
        <v>2.3521999999999998</v>
      </c>
    </row>
    <row r="77" spans="1:19" ht="15" customHeight="1" x14ac:dyDescent="0.35">
      <c r="A77" s="10">
        <v>1989</v>
      </c>
      <c r="B77" s="11">
        <v>37.49</v>
      </c>
      <c r="C77" s="7">
        <v>3285</v>
      </c>
      <c r="D77" s="7">
        <v>21</v>
      </c>
      <c r="E77" s="7">
        <v>138</v>
      </c>
      <c r="F77" s="7">
        <v>198</v>
      </c>
      <c r="G77" s="8" t="s">
        <v>157</v>
      </c>
      <c r="H77" s="8" t="s">
        <v>148</v>
      </c>
      <c r="I77" s="8" t="s">
        <v>158</v>
      </c>
      <c r="J77" s="12">
        <v>32690</v>
      </c>
      <c r="K77" s="12">
        <v>32712</v>
      </c>
      <c r="L77" s="8" t="s">
        <v>159</v>
      </c>
      <c r="M77" s="13">
        <v>49.611600000000003</v>
      </c>
      <c r="N77" s="13">
        <v>6.1318999999999999</v>
      </c>
      <c r="O77" s="8" t="s">
        <v>159</v>
      </c>
      <c r="P77" s="8" t="s">
        <v>21</v>
      </c>
      <c r="Q77" s="13">
        <v>48.8566</v>
      </c>
      <c r="R77" s="13">
        <v>2.3521999999999998</v>
      </c>
    </row>
    <row r="78" spans="1:19" x14ac:dyDescent="0.35">
      <c r="A78" s="10">
        <v>1990</v>
      </c>
      <c r="B78" s="11">
        <v>38.26</v>
      </c>
      <c r="C78" s="7">
        <v>3504</v>
      </c>
      <c r="D78" s="7">
        <v>21</v>
      </c>
      <c r="E78" s="7">
        <v>156</v>
      </c>
      <c r="F78" s="7">
        <v>198</v>
      </c>
      <c r="G78" s="8" t="s">
        <v>157</v>
      </c>
      <c r="H78" s="8" t="s">
        <v>148</v>
      </c>
      <c r="I78" s="8" t="s">
        <v>160</v>
      </c>
      <c r="J78" s="12">
        <v>33054</v>
      </c>
      <c r="K78" s="12">
        <v>33076</v>
      </c>
      <c r="L78" s="8" t="s">
        <v>161</v>
      </c>
      <c r="M78" s="13">
        <v>46.669899999999998</v>
      </c>
      <c r="N78" s="13">
        <v>0.36980000000000002</v>
      </c>
      <c r="O78" s="8" t="s">
        <v>22</v>
      </c>
      <c r="P78" s="8" t="s">
        <v>21</v>
      </c>
      <c r="Q78" s="13">
        <v>48.8566</v>
      </c>
      <c r="R78" s="13">
        <v>2.3521999999999998</v>
      </c>
    </row>
    <row r="79" spans="1:19" ht="15" customHeight="1" x14ac:dyDescent="0.35">
      <c r="A79" s="10">
        <v>1991</v>
      </c>
      <c r="B79" s="11">
        <v>38.75</v>
      </c>
      <c r="C79" s="7">
        <v>3914</v>
      </c>
      <c r="D79" s="7">
        <v>22</v>
      </c>
      <c r="E79" s="7">
        <v>158</v>
      </c>
      <c r="F79" s="7">
        <v>198</v>
      </c>
      <c r="G79" s="8" t="s">
        <v>162</v>
      </c>
      <c r="H79" s="8" t="s">
        <v>92</v>
      </c>
      <c r="I79" s="8" t="s">
        <v>163</v>
      </c>
      <c r="J79" s="12">
        <v>33425</v>
      </c>
      <c r="K79" s="12">
        <v>33447</v>
      </c>
      <c r="L79" s="8" t="s">
        <v>164</v>
      </c>
      <c r="M79" s="13">
        <v>45.764000000000003</v>
      </c>
      <c r="N79" s="13">
        <v>4.8357000000000001</v>
      </c>
      <c r="O79" s="8" t="s">
        <v>22</v>
      </c>
      <c r="P79" s="8" t="s">
        <v>21</v>
      </c>
      <c r="Q79" s="13">
        <v>48.8566</v>
      </c>
      <c r="R79" s="13">
        <v>2.3521999999999998</v>
      </c>
      <c r="S79" s="1"/>
    </row>
    <row r="80" spans="1:19" x14ac:dyDescent="0.35">
      <c r="A80" s="10">
        <v>1992</v>
      </c>
      <c r="B80" s="11">
        <v>39.5</v>
      </c>
      <c r="C80" s="7">
        <v>3983</v>
      </c>
      <c r="D80" s="7">
        <v>21</v>
      </c>
      <c r="E80" s="7">
        <v>130</v>
      </c>
      <c r="F80" s="7">
        <v>198</v>
      </c>
      <c r="G80" s="8" t="s">
        <v>165</v>
      </c>
      <c r="H80" s="8" t="s">
        <v>92</v>
      </c>
      <c r="I80" s="8" t="s">
        <v>163</v>
      </c>
      <c r="J80" s="12">
        <v>33789</v>
      </c>
      <c r="K80" s="12">
        <v>33811</v>
      </c>
      <c r="L80" s="8" t="s">
        <v>166</v>
      </c>
      <c r="M80" s="13">
        <v>43.318300000000001</v>
      </c>
      <c r="N80" s="13">
        <v>-1.9812000000000001</v>
      </c>
      <c r="O80" s="8" t="s">
        <v>93</v>
      </c>
      <c r="P80" s="8" t="s">
        <v>21</v>
      </c>
      <c r="Q80" s="13">
        <v>48.8566</v>
      </c>
      <c r="R80" s="13">
        <v>2.3521999999999998</v>
      </c>
    </row>
    <row r="81" spans="1:19" ht="15" customHeight="1" x14ac:dyDescent="0.35">
      <c r="A81" s="10">
        <v>1993</v>
      </c>
      <c r="B81" s="11">
        <v>38.71</v>
      </c>
      <c r="C81" s="7">
        <v>3714</v>
      </c>
      <c r="D81" s="7">
        <v>20</v>
      </c>
      <c r="E81" s="7">
        <v>136</v>
      </c>
      <c r="F81" s="7">
        <v>180</v>
      </c>
      <c r="G81" s="8" t="s">
        <v>165</v>
      </c>
      <c r="H81" s="8" t="s">
        <v>92</v>
      </c>
      <c r="I81" s="8" t="s">
        <v>163</v>
      </c>
      <c r="J81" s="12">
        <v>34153</v>
      </c>
      <c r="K81" s="12">
        <v>34175</v>
      </c>
      <c r="L81" s="8" t="s">
        <v>167</v>
      </c>
      <c r="M81" s="13">
        <v>46.889600000000002</v>
      </c>
      <c r="N81" s="13">
        <v>-0.92810000000000004</v>
      </c>
      <c r="O81" s="8" t="s">
        <v>22</v>
      </c>
      <c r="P81" s="8" t="s">
        <v>21</v>
      </c>
      <c r="Q81" s="13">
        <v>48.8566</v>
      </c>
      <c r="R81" s="13">
        <v>2.3521999999999998</v>
      </c>
      <c r="S81" s="1"/>
    </row>
    <row r="82" spans="1:19" x14ac:dyDescent="0.35">
      <c r="A82" s="10">
        <v>1994</v>
      </c>
      <c r="B82" s="11">
        <v>38.380000000000003</v>
      </c>
      <c r="C82" s="7">
        <v>3978</v>
      </c>
      <c r="D82" s="7">
        <v>21</v>
      </c>
      <c r="E82" s="7">
        <v>117</v>
      </c>
      <c r="F82" s="7">
        <v>189</v>
      </c>
      <c r="G82" s="8" t="s">
        <v>165</v>
      </c>
      <c r="H82" s="8" t="s">
        <v>92</v>
      </c>
      <c r="I82" s="8" t="s">
        <v>163</v>
      </c>
      <c r="J82" s="12">
        <v>34517</v>
      </c>
      <c r="K82" s="12">
        <v>34539</v>
      </c>
      <c r="L82" s="8" t="s">
        <v>96</v>
      </c>
      <c r="M82" s="13">
        <v>50.629199999999997</v>
      </c>
      <c r="N82" s="13">
        <v>3.0573000000000001</v>
      </c>
      <c r="O82" s="8" t="s">
        <v>22</v>
      </c>
      <c r="P82" s="8" t="s">
        <v>21</v>
      </c>
      <c r="Q82" s="13">
        <v>48.8566</v>
      </c>
      <c r="R82" s="13">
        <v>2.3521999999999998</v>
      </c>
    </row>
    <row r="83" spans="1:19" x14ac:dyDescent="0.35">
      <c r="A83" s="10">
        <v>1995</v>
      </c>
      <c r="B83" s="11">
        <v>39.19</v>
      </c>
      <c r="C83" s="7">
        <v>3653</v>
      </c>
      <c r="D83" s="7">
        <v>20</v>
      </c>
      <c r="E83" s="7">
        <v>115</v>
      </c>
      <c r="F83" s="7">
        <v>189</v>
      </c>
      <c r="G83" s="8" t="s">
        <v>165</v>
      </c>
      <c r="H83" s="8" t="s">
        <v>92</v>
      </c>
      <c r="I83" s="8" t="s">
        <v>163</v>
      </c>
      <c r="J83" s="12">
        <v>34881</v>
      </c>
      <c r="K83" s="12">
        <v>34903</v>
      </c>
      <c r="L83" s="8" t="s">
        <v>168</v>
      </c>
      <c r="M83" s="13">
        <v>48.514200000000002</v>
      </c>
      <c r="N83" s="13">
        <v>-2.7658</v>
      </c>
      <c r="O83" s="8" t="s">
        <v>22</v>
      </c>
      <c r="P83" s="8" t="s">
        <v>21</v>
      </c>
      <c r="Q83" s="13">
        <v>48.8566</v>
      </c>
      <c r="R83" s="13">
        <v>2.3521999999999998</v>
      </c>
      <c r="S83" s="1"/>
    </row>
    <row r="84" spans="1:19" x14ac:dyDescent="0.35">
      <c r="A84" s="10">
        <v>1996</v>
      </c>
      <c r="B84" s="11">
        <v>39.229999999999997</v>
      </c>
      <c r="C84" s="7">
        <v>3907</v>
      </c>
      <c r="D84" s="7">
        <v>21</v>
      </c>
      <c r="E84" s="7">
        <v>129</v>
      </c>
      <c r="F84" s="7">
        <v>189</v>
      </c>
      <c r="G84" s="8" t="s">
        <v>169</v>
      </c>
      <c r="H84" s="8" t="s">
        <v>170</v>
      </c>
      <c r="I84" s="8" t="s">
        <v>171</v>
      </c>
      <c r="J84" s="12">
        <v>35245</v>
      </c>
      <c r="K84" s="12">
        <v>35267</v>
      </c>
      <c r="L84" s="14" t="s">
        <v>172</v>
      </c>
      <c r="M84" s="13">
        <v>51.697800000000001</v>
      </c>
      <c r="N84" s="13">
        <v>5.3037000000000001</v>
      </c>
      <c r="O84" s="8" t="s">
        <v>81</v>
      </c>
      <c r="P84" s="8" t="s">
        <v>21</v>
      </c>
      <c r="Q84" s="13">
        <v>48.8566</v>
      </c>
      <c r="R84" s="13">
        <v>2.3521999999999998</v>
      </c>
    </row>
    <row r="85" spans="1:19" x14ac:dyDescent="0.35">
      <c r="A85" s="10">
        <v>1997</v>
      </c>
      <c r="B85" s="11">
        <v>39.229999999999997</v>
      </c>
      <c r="C85" s="7">
        <v>3950</v>
      </c>
      <c r="D85" s="7">
        <v>21</v>
      </c>
      <c r="E85" s="7">
        <v>139</v>
      </c>
      <c r="F85" s="7">
        <v>198</v>
      </c>
      <c r="G85" s="8" t="s">
        <v>173</v>
      </c>
      <c r="H85" s="8" t="s">
        <v>174</v>
      </c>
      <c r="I85" s="8" t="s">
        <v>171</v>
      </c>
      <c r="J85" s="12">
        <v>35616</v>
      </c>
      <c r="K85" s="12">
        <v>35638</v>
      </c>
      <c r="L85" s="8" t="s">
        <v>98</v>
      </c>
      <c r="M85" s="13">
        <v>49.443199999999997</v>
      </c>
      <c r="N85" s="13">
        <v>1.1000000000000001</v>
      </c>
      <c r="O85" s="8" t="s">
        <v>22</v>
      </c>
      <c r="P85" s="8" t="s">
        <v>21</v>
      </c>
      <c r="Q85" s="13">
        <v>48.8566</v>
      </c>
      <c r="R85" s="13">
        <v>2.3521999999999998</v>
      </c>
      <c r="S85" s="1"/>
    </row>
    <row r="86" spans="1:19" x14ac:dyDescent="0.35">
      <c r="A86" s="10">
        <v>1998</v>
      </c>
      <c r="B86" s="11">
        <v>39.979999999999997</v>
      </c>
      <c r="C86" s="7">
        <v>3875</v>
      </c>
      <c r="D86" s="7">
        <v>21</v>
      </c>
      <c r="E86" s="7">
        <v>96</v>
      </c>
      <c r="F86" s="7">
        <v>189</v>
      </c>
      <c r="G86" s="8" t="s">
        <v>175</v>
      </c>
      <c r="H86" s="8" t="s">
        <v>46</v>
      </c>
      <c r="I86" s="8" t="s">
        <v>176</v>
      </c>
      <c r="J86" s="12">
        <v>35987</v>
      </c>
      <c r="K86" s="12">
        <v>36009</v>
      </c>
      <c r="L86" s="8" t="s">
        <v>177</v>
      </c>
      <c r="M86" s="13">
        <v>53.349800000000002</v>
      </c>
      <c r="N86" s="13">
        <v>-6.2603</v>
      </c>
      <c r="O86" s="8" t="s">
        <v>178</v>
      </c>
      <c r="P86" s="8" t="s">
        <v>21</v>
      </c>
      <c r="Q86" s="13">
        <v>48.8566</v>
      </c>
      <c r="R86" s="13">
        <v>2.3521999999999998</v>
      </c>
    </row>
    <row r="87" spans="1:19" ht="15" customHeight="1" x14ac:dyDescent="0.35">
      <c r="A87" s="10">
        <v>1999</v>
      </c>
      <c r="B87" s="11">
        <v>40.270000000000003</v>
      </c>
      <c r="C87" s="7">
        <v>3686</v>
      </c>
      <c r="D87" s="7">
        <v>20</v>
      </c>
      <c r="E87" s="7">
        <v>141</v>
      </c>
      <c r="F87" s="7">
        <v>180</v>
      </c>
      <c r="G87" s="8" t="s">
        <v>179</v>
      </c>
      <c r="H87" s="8" t="s">
        <v>179</v>
      </c>
      <c r="I87" s="8" t="s">
        <v>179</v>
      </c>
      <c r="J87" s="12">
        <v>36344</v>
      </c>
      <c r="K87" s="12">
        <v>36366</v>
      </c>
      <c r="L87" s="8" t="s">
        <v>167</v>
      </c>
      <c r="M87" s="13">
        <v>46.889600000000002</v>
      </c>
      <c r="N87" s="13">
        <v>-0.92810000000000004</v>
      </c>
      <c r="O87" s="8" t="s">
        <v>22</v>
      </c>
      <c r="P87" s="8" t="s">
        <v>21</v>
      </c>
      <c r="Q87" s="13">
        <v>48.8566</v>
      </c>
      <c r="R87" s="13">
        <v>2.3521999999999998</v>
      </c>
      <c r="S87" s="1"/>
    </row>
    <row r="88" spans="1:19" x14ac:dyDescent="0.35">
      <c r="A88" s="10">
        <v>2000</v>
      </c>
      <c r="B88" s="11">
        <v>39.56</v>
      </c>
      <c r="C88" s="7">
        <v>3662</v>
      </c>
      <c r="D88" s="7">
        <v>21</v>
      </c>
      <c r="E88" s="7">
        <v>128</v>
      </c>
      <c r="F88" s="7">
        <v>180</v>
      </c>
      <c r="G88" s="8" t="s">
        <v>179</v>
      </c>
      <c r="H88" s="8" t="s">
        <v>179</v>
      </c>
      <c r="I88" s="8" t="s">
        <v>179</v>
      </c>
      <c r="J88" s="12">
        <v>36708</v>
      </c>
      <c r="K88" s="12">
        <v>36730</v>
      </c>
      <c r="L88" s="8" t="s">
        <v>180</v>
      </c>
      <c r="M88" s="13">
        <v>46.669899999999998</v>
      </c>
      <c r="N88" s="13">
        <v>0.36980000000000002</v>
      </c>
      <c r="O88" s="8" t="s">
        <v>22</v>
      </c>
      <c r="P88" s="8" t="s">
        <v>21</v>
      </c>
      <c r="Q88" s="13">
        <v>48.8566</v>
      </c>
      <c r="R88" s="13">
        <v>2.3521999999999998</v>
      </c>
    </row>
    <row r="89" spans="1:19" ht="15" customHeight="1" x14ac:dyDescent="0.35">
      <c r="A89" s="10">
        <v>2001</v>
      </c>
      <c r="B89" s="11">
        <v>40.020000000000003</v>
      </c>
      <c r="C89" s="7">
        <v>3446</v>
      </c>
      <c r="D89" s="7">
        <v>20</v>
      </c>
      <c r="E89" s="7">
        <v>144</v>
      </c>
      <c r="F89" s="7">
        <v>189</v>
      </c>
      <c r="G89" s="8" t="s">
        <v>179</v>
      </c>
      <c r="H89" s="8" t="s">
        <v>179</v>
      </c>
      <c r="I89" s="8" t="s">
        <v>179</v>
      </c>
      <c r="J89" s="12">
        <v>37079</v>
      </c>
      <c r="K89" s="12">
        <v>37101</v>
      </c>
      <c r="L89" s="8" t="s">
        <v>181</v>
      </c>
      <c r="M89" s="13">
        <v>51.034399999999998</v>
      </c>
      <c r="N89" s="13">
        <v>2.3767999999999998</v>
      </c>
      <c r="O89" s="8" t="s">
        <v>22</v>
      </c>
      <c r="P89" s="8" t="s">
        <v>21</v>
      </c>
      <c r="Q89" s="13">
        <v>48.8566</v>
      </c>
      <c r="R89" s="13">
        <v>2.3521999999999998</v>
      </c>
      <c r="S89" s="1"/>
    </row>
    <row r="90" spans="1:19" x14ac:dyDescent="0.35">
      <c r="A90" s="10">
        <v>2002</v>
      </c>
      <c r="B90" s="11">
        <v>39.93</v>
      </c>
      <c r="C90" s="7">
        <v>3282</v>
      </c>
      <c r="D90" s="7">
        <v>20</v>
      </c>
      <c r="E90" s="7">
        <v>153</v>
      </c>
      <c r="F90" s="7">
        <v>189</v>
      </c>
      <c r="G90" s="8" t="s">
        <v>179</v>
      </c>
      <c r="H90" s="8" t="s">
        <v>179</v>
      </c>
      <c r="I90" s="8" t="s">
        <v>179</v>
      </c>
      <c r="J90" s="12">
        <v>37444</v>
      </c>
      <c r="K90" s="12">
        <v>37466</v>
      </c>
      <c r="L90" s="8" t="s">
        <v>159</v>
      </c>
      <c r="M90" s="13">
        <v>49.611600000000003</v>
      </c>
      <c r="N90" s="13">
        <v>6.1318999999999999</v>
      </c>
      <c r="O90" s="8" t="s">
        <v>22</v>
      </c>
      <c r="P90" s="8" t="s">
        <v>21</v>
      </c>
      <c r="Q90" s="13">
        <v>48.8566</v>
      </c>
      <c r="R90" s="13">
        <v>2.3521999999999998</v>
      </c>
    </row>
    <row r="91" spans="1:19" ht="15" customHeight="1" x14ac:dyDescent="0.35">
      <c r="A91" s="10">
        <v>2003</v>
      </c>
      <c r="B91" s="11">
        <v>40.94</v>
      </c>
      <c r="C91" s="7">
        <v>3427</v>
      </c>
      <c r="D91" s="7">
        <v>20</v>
      </c>
      <c r="E91" s="7">
        <v>147</v>
      </c>
      <c r="F91" s="7">
        <v>189</v>
      </c>
      <c r="G91" s="8" t="s">
        <v>179</v>
      </c>
      <c r="H91" s="8" t="s">
        <v>179</v>
      </c>
      <c r="I91" s="8" t="s">
        <v>179</v>
      </c>
      <c r="J91" s="12">
        <v>37807</v>
      </c>
      <c r="K91" s="12">
        <v>37829</v>
      </c>
      <c r="L91" s="8" t="s">
        <v>21</v>
      </c>
      <c r="M91" s="13">
        <v>48.8566</v>
      </c>
      <c r="N91" s="13">
        <v>2.3521999999999998</v>
      </c>
      <c r="O91" s="8" t="s">
        <v>22</v>
      </c>
      <c r="P91" s="8" t="s">
        <v>21</v>
      </c>
      <c r="Q91" s="13">
        <v>48.8566</v>
      </c>
      <c r="R91" s="13">
        <v>2.3521999999999998</v>
      </c>
      <c r="S91" s="1"/>
    </row>
    <row r="92" spans="1:19" x14ac:dyDescent="0.35">
      <c r="A92" s="10">
        <v>2004</v>
      </c>
      <c r="B92" s="11">
        <v>40.549999999999997</v>
      </c>
      <c r="C92" s="7">
        <v>3391.1</v>
      </c>
      <c r="D92" s="7">
        <v>20</v>
      </c>
      <c r="E92" s="7">
        <v>147</v>
      </c>
      <c r="F92" s="7">
        <v>188</v>
      </c>
      <c r="G92" s="8" t="s">
        <v>179</v>
      </c>
      <c r="H92" s="8" t="s">
        <v>179</v>
      </c>
      <c r="I92" s="8" t="s">
        <v>179</v>
      </c>
      <c r="J92" s="12">
        <v>38171</v>
      </c>
      <c r="K92" s="12">
        <v>38193</v>
      </c>
      <c r="L92" s="8" t="s">
        <v>182</v>
      </c>
      <c r="M92" s="13">
        <v>50.632599999999996</v>
      </c>
      <c r="N92" s="13">
        <v>5.5796999999999999</v>
      </c>
      <c r="O92" s="8" t="s">
        <v>60</v>
      </c>
      <c r="P92" s="8" t="s">
        <v>21</v>
      </c>
      <c r="Q92" s="13">
        <v>48.8566</v>
      </c>
      <c r="R92" s="13">
        <v>2.3521999999999998</v>
      </c>
    </row>
    <row r="93" spans="1:19" x14ac:dyDescent="0.35">
      <c r="A93" s="10">
        <v>2005</v>
      </c>
      <c r="B93" s="11">
        <v>41.65</v>
      </c>
      <c r="C93" s="7">
        <v>3608</v>
      </c>
      <c r="D93" s="7">
        <v>21</v>
      </c>
      <c r="E93" s="7">
        <v>155</v>
      </c>
      <c r="F93" s="7">
        <v>189</v>
      </c>
      <c r="G93" s="8" t="s">
        <v>179</v>
      </c>
      <c r="H93" s="8" t="s">
        <v>179</v>
      </c>
      <c r="I93" s="8" t="s">
        <v>179</v>
      </c>
      <c r="J93" s="12">
        <v>38535</v>
      </c>
      <c r="K93" s="12">
        <v>38557</v>
      </c>
      <c r="L93" s="8" t="s">
        <v>183</v>
      </c>
      <c r="M93" s="13">
        <v>46.889200000000002</v>
      </c>
      <c r="N93" s="13">
        <v>-2.14</v>
      </c>
      <c r="O93" s="8" t="s">
        <v>22</v>
      </c>
      <c r="P93" s="8" t="s">
        <v>21</v>
      </c>
      <c r="Q93" s="13">
        <v>48.8566</v>
      </c>
      <c r="R93" s="13">
        <v>2.3521999999999998</v>
      </c>
      <c r="S93" s="1"/>
    </row>
    <row r="94" spans="1:19" x14ac:dyDescent="0.35">
      <c r="A94" s="10">
        <v>2006</v>
      </c>
      <c r="B94" s="11">
        <v>40.78</v>
      </c>
      <c r="C94" s="7">
        <v>3657.1</v>
      </c>
      <c r="D94" s="7">
        <v>20</v>
      </c>
      <c r="E94" s="7">
        <v>139</v>
      </c>
      <c r="F94" s="7">
        <v>176</v>
      </c>
      <c r="G94" s="8" t="s">
        <v>184</v>
      </c>
      <c r="H94" s="8" t="s">
        <v>92</v>
      </c>
      <c r="I94" s="8" t="s">
        <v>185</v>
      </c>
      <c r="J94" s="12">
        <v>38899</v>
      </c>
      <c r="K94" s="12">
        <v>38921</v>
      </c>
      <c r="L94" s="8" t="s">
        <v>78</v>
      </c>
      <c r="M94" s="13">
        <v>48.573399999999999</v>
      </c>
      <c r="N94" s="13">
        <v>7.7521000000000004</v>
      </c>
      <c r="O94" s="8" t="s">
        <v>22</v>
      </c>
      <c r="P94" s="8" t="s">
        <v>21</v>
      </c>
      <c r="Q94" s="13">
        <v>48.8566</v>
      </c>
      <c r="R94" s="13">
        <v>2.3521999999999998</v>
      </c>
    </row>
    <row r="95" spans="1:19" ht="15" customHeight="1" x14ac:dyDescent="0.35">
      <c r="A95" s="10">
        <v>2007</v>
      </c>
      <c r="B95" s="11">
        <v>38.979999999999997</v>
      </c>
      <c r="C95" s="7">
        <v>3547</v>
      </c>
      <c r="D95" s="7">
        <v>20</v>
      </c>
      <c r="E95" s="7">
        <v>141</v>
      </c>
      <c r="F95" s="7">
        <v>189</v>
      </c>
      <c r="G95" s="8" t="s">
        <v>186</v>
      </c>
      <c r="H95" s="8" t="s">
        <v>92</v>
      </c>
      <c r="I95" s="8" t="s">
        <v>187</v>
      </c>
      <c r="J95" s="12">
        <v>39270</v>
      </c>
      <c r="K95" s="12">
        <v>39292</v>
      </c>
      <c r="L95" s="8" t="s">
        <v>188</v>
      </c>
      <c r="M95" s="13">
        <v>51.507399999999997</v>
      </c>
      <c r="N95" s="13">
        <v>0.1278</v>
      </c>
      <c r="O95" s="8" t="s">
        <v>22</v>
      </c>
      <c r="P95" s="8" t="s">
        <v>21</v>
      </c>
      <c r="Q95" s="13">
        <v>48.8566</v>
      </c>
      <c r="R95" s="13">
        <v>2.3521999999999998</v>
      </c>
      <c r="S95" s="1"/>
    </row>
    <row r="96" spans="1:19" x14ac:dyDescent="0.35">
      <c r="A96" s="10">
        <v>2008</v>
      </c>
      <c r="B96" s="11">
        <v>40.5</v>
      </c>
      <c r="C96" s="7">
        <v>3559.5</v>
      </c>
      <c r="D96" s="7">
        <v>21</v>
      </c>
      <c r="E96" s="7">
        <v>145</v>
      </c>
      <c r="F96" s="7">
        <v>180</v>
      </c>
      <c r="G96" s="8" t="s">
        <v>189</v>
      </c>
      <c r="H96" s="8" t="s">
        <v>92</v>
      </c>
      <c r="I96" s="8" t="s">
        <v>190</v>
      </c>
      <c r="J96" s="12">
        <v>39634</v>
      </c>
      <c r="K96" s="12">
        <v>39656</v>
      </c>
      <c r="L96" s="8" t="s">
        <v>76</v>
      </c>
      <c r="M96" s="13">
        <v>48.3904</v>
      </c>
      <c r="N96" s="13">
        <v>-4.4861000000000004</v>
      </c>
      <c r="O96" s="8" t="s">
        <v>22</v>
      </c>
      <c r="P96" s="8" t="s">
        <v>21</v>
      </c>
      <c r="Q96" s="13">
        <v>48.8566</v>
      </c>
      <c r="R96" s="13">
        <v>2.3521999999999998</v>
      </c>
    </row>
    <row r="97" spans="1:19" ht="15" customHeight="1" x14ac:dyDescent="0.35">
      <c r="A97" s="10">
        <v>2009</v>
      </c>
      <c r="B97" s="11">
        <v>40.31</v>
      </c>
      <c r="C97" s="7">
        <v>3459.5</v>
      </c>
      <c r="D97" s="7">
        <v>21</v>
      </c>
      <c r="E97" s="7">
        <v>156</v>
      </c>
      <c r="F97" s="7">
        <v>180</v>
      </c>
      <c r="G97" s="8" t="s">
        <v>191</v>
      </c>
      <c r="H97" s="8" t="s">
        <v>92</v>
      </c>
      <c r="I97" s="8" t="s">
        <v>192</v>
      </c>
      <c r="J97" s="12">
        <v>39998</v>
      </c>
      <c r="K97" s="12">
        <v>40020</v>
      </c>
      <c r="L97" s="8" t="s">
        <v>193</v>
      </c>
      <c r="M97" s="13">
        <v>43.738399999999999</v>
      </c>
      <c r="N97" s="13">
        <v>7.4245999999999999</v>
      </c>
      <c r="O97" s="8" t="s">
        <v>22</v>
      </c>
      <c r="P97" s="8" t="s">
        <v>21</v>
      </c>
      <c r="Q97" s="13">
        <v>48.8566</v>
      </c>
      <c r="R97" s="13">
        <v>2.3521999999999998</v>
      </c>
    </row>
    <row r="98" spans="1:19" x14ac:dyDescent="0.35">
      <c r="A98" s="10">
        <v>2010</v>
      </c>
      <c r="B98" s="11">
        <v>39.590000000000003</v>
      </c>
      <c r="C98" s="7">
        <v>3641.9</v>
      </c>
      <c r="D98" s="7">
        <v>20</v>
      </c>
      <c r="E98" s="7">
        <v>170</v>
      </c>
      <c r="F98" s="7">
        <v>197</v>
      </c>
      <c r="G98" s="8" t="s">
        <v>194</v>
      </c>
      <c r="H98" s="8" t="s">
        <v>31</v>
      </c>
      <c r="I98" s="8" t="s">
        <v>195</v>
      </c>
      <c r="J98" s="12">
        <v>40362</v>
      </c>
      <c r="K98" s="12">
        <v>40384</v>
      </c>
      <c r="L98" s="8" t="s">
        <v>196</v>
      </c>
      <c r="M98" s="13">
        <v>51.924399999999999</v>
      </c>
      <c r="N98" s="13">
        <v>4.4776999999999996</v>
      </c>
      <c r="O98" s="8" t="s">
        <v>81</v>
      </c>
      <c r="P98" s="8" t="s">
        <v>21</v>
      </c>
      <c r="Q98" s="13">
        <v>48.8566</v>
      </c>
      <c r="R98" s="13">
        <v>2.3521999999999998</v>
      </c>
    </row>
    <row r="99" spans="1:19" ht="15" customHeight="1" x14ac:dyDescent="0.35">
      <c r="A99" s="10">
        <v>2011</v>
      </c>
      <c r="B99" s="11">
        <v>39.79</v>
      </c>
      <c r="C99" s="7">
        <v>3430</v>
      </c>
      <c r="D99" s="7">
        <v>21</v>
      </c>
      <c r="E99" s="7">
        <v>167</v>
      </c>
      <c r="F99" s="7">
        <v>198</v>
      </c>
      <c r="G99" s="8" t="s">
        <v>197</v>
      </c>
      <c r="H99" s="8" t="s">
        <v>198</v>
      </c>
      <c r="I99" s="8" t="s">
        <v>199</v>
      </c>
      <c r="J99" s="12">
        <v>40726</v>
      </c>
      <c r="K99" s="12">
        <v>40748</v>
      </c>
      <c r="L99" s="8" t="s">
        <v>200</v>
      </c>
      <c r="M99" s="13">
        <v>46.884700000000002</v>
      </c>
      <c r="N99" s="13">
        <v>-2.1185</v>
      </c>
      <c r="O99" s="8" t="s">
        <v>22</v>
      </c>
      <c r="P99" s="8" t="s">
        <v>21</v>
      </c>
      <c r="Q99" s="13">
        <v>48.8566</v>
      </c>
      <c r="R99" s="13">
        <v>2.3521999999999998</v>
      </c>
      <c r="S99" s="1"/>
    </row>
    <row r="100" spans="1:19" x14ac:dyDescent="0.35">
      <c r="A100" s="5">
        <v>2012</v>
      </c>
      <c r="B100" s="6">
        <v>39.880000000000003</v>
      </c>
      <c r="C100" s="15">
        <v>3496.9</v>
      </c>
      <c r="D100" s="7">
        <v>20</v>
      </c>
      <c r="E100" s="7">
        <v>153</v>
      </c>
      <c r="F100" s="7">
        <v>198</v>
      </c>
      <c r="G100" s="8" t="s">
        <v>201</v>
      </c>
      <c r="H100" s="8" t="s">
        <v>202</v>
      </c>
      <c r="I100" s="8" t="s">
        <v>203</v>
      </c>
      <c r="J100" s="12">
        <v>41090</v>
      </c>
      <c r="K100" s="12">
        <v>41112</v>
      </c>
      <c r="L100" s="8" t="s">
        <v>204</v>
      </c>
      <c r="M100" s="13">
        <v>50.632599999999996</v>
      </c>
      <c r="N100" s="13">
        <v>5.5796999999999999</v>
      </c>
      <c r="O100" s="8" t="s">
        <v>60</v>
      </c>
      <c r="P100" s="8" t="s">
        <v>21</v>
      </c>
      <c r="Q100" s="13">
        <v>48.8566</v>
      </c>
      <c r="R100" s="13">
        <v>2.3521999999999998</v>
      </c>
    </row>
    <row r="101" spans="1:19" ht="15.75" customHeight="1" x14ac:dyDescent="0.35">
      <c r="A101" s="5">
        <v>2013</v>
      </c>
      <c r="B101" s="16">
        <v>40.54</v>
      </c>
      <c r="C101" s="7">
        <v>3403.5</v>
      </c>
      <c r="D101" s="7">
        <v>21</v>
      </c>
      <c r="E101" s="7">
        <v>169</v>
      </c>
      <c r="F101" s="7">
        <v>198</v>
      </c>
      <c r="G101" s="8" t="s">
        <v>205</v>
      </c>
      <c r="H101" s="8" t="s">
        <v>202</v>
      </c>
      <c r="I101" s="8" t="s">
        <v>203</v>
      </c>
      <c r="J101" s="12">
        <v>41454</v>
      </c>
      <c r="K101" s="12">
        <v>41476</v>
      </c>
      <c r="L101" s="8" t="s">
        <v>206</v>
      </c>
      <c r="M101" s="13">
        <v>41.5914</v>
      </c>
      <c r="N101" s="13">
        <v>9.2782999999999998</v>
      </c>
      <c r="O101" s="8" t="s">
        <v>22</v>
      </c>
      <c r="P101" s="8" t="s">
        <v>21</v>
      </c>
      <c r="Q101" s="13">
        <v>48.8566</v>
      </c>
      <c r="R101" s="13">
        <v>2.3521999999999998</v>
      </c>
      <c r="S101" s="1"/>
    </row>
    <row r="102" spans="1:19" x14ac:dyDescent="0.35">
      <c r="A102" s="5">
        <v>2014</v>
      </c>
      <c r="B102" s="16">
        <v>40.69</v>
      </c>
      <c r="C102" s="7">
        <v>3659</v>
      </c>
      <c r="D102" s="7">
        <v>21</v>
      </c>
      <c r="E102" s="7">
        <v>164</v>
      </c>
      <c r="F102" s="7">
        <v>198</v>
      </c>
      <c r="G102" s="8" t="s">
        <v>207</v>
      </c>
      <c r="H102" s="8" t="s">
        <v>46</v>
      </c>
      <c r="I102" s="8" t="s">
        <v>192</v>
      </c>
      <c r="J102" s="12">
        <v>41825</v>
      </c>
      <c r="K102" s="12">
        <v>41847</v>
      </c>
      <c r="L102" s="8" t="s">
        <v>208</v>
      </c>
      <c r="M102" s="13">
        <v>53.857799999999997</v>
      </c>
      <c r="N102" s="13">
        <v>-1.5023</v>
      </c>
      <c r="O102" s="8" t="s">
        <v>209</v>
      </c>
      <c r="P102" s="8" t="s">
        <v>21</v>
      </c>
      <c r="Q102" s="13">
        <v>48.8566</v>
      </c>
      <c r="R102" s="13">
        <v>2.3521999999999998</v>
      </c>
    </row>
    <row r="103" spans="1:19" ht="15.75" customHeight="1" x14ac:dyDescent="0.35">
      <c r="A103" s="5">
        <v>2015</v>
      </c>
      <c r="B103" s="16">
        <v>39.64</v>
      </c>
      <c r="C103" s="7">
        <v>3360.3</v>
      </c>
      <c r="D103" s="7">
        <v>21</v>
      </c>
      <c r="E103" s="7">
        <v>160</v>
      </c>
      <c r="F103" s="7">
        <v>198</v>
      </c>
      <c r="G103" s="8" t="s">
        <v>210</v>
      </c>
      <c r="H103" s="8" t="s">
        <v>202</v>
      </c>
      <c r="I103" s="8" t="s">
        <v>203</v>
      </c>
      <c r="J103" s="12">
        <v>42189</v>
      </c>
      <c r="K103" s="12">
        <v>42211</v>
      </c>
      <c r="L103" s="8" t="s">
        <v>211</v>
      </c>
      <c r="M103" s="13">
        <v>52.090699999999998</v>
      </c>
      <c r="N103" s="13">
        <v>5.1214000000000004</v>
      </c>
      <c r="O103" s="8" t="s">
        <v>81</v>
      </c>
      <c r="P103" s="8" t="s">
        <v>21</v>
      </c>
      <c r="Q103" s="13">
        <v>48.8566</v>
      </c>
      <c r="R103" s="13">
        <v>2.3521999999999998</v>
      </c>
      <c r="S103" s="1"/>
    </row>
    <row r="104" spans="1:19" x14ac:dyDescent="0.35">
      <c r="A104" s="10">
        <v>2016</v>
      </c>
      <c r="B104" s="16">
        <v>39.616</v>
      </c>
      <c r="C104" s="7">
        <v>3534</v>
      </c>
      <c r="D104" s="7">
        <v>21</v>
      </c>
      <c r="E104" s="7">
        <v>174</v>
      </c>
      <c r="F104" s="7">
        <v>198</v>
      </c>
      <c r="G104" s="8" t="s">
        <v>210</v>
      </c>
      <c r="H104" s="8" t="s">
        <v>202</v>
      </c>
      <c r="I104" s="8" t="s">
        <v>203</v>
      </c>
      <c r="J104" s="12">
        <v>42553</v>
      </c>
      <c r="K104" s="12">
        <v>42572</v>
      </c>
      <c r="L104" s="8" t="s">
        <v>212</v>
      </c>
      <c r="M104" s="13">
        <v>48.636099999999999</v>
      </c>
      <c r="N104" s="13">
        <v>-1.5115000000000001</v>
      </c>
      <c r="O104" s="8" t="s">
        <v>22</v>
      </c>
      <c r="P104" s="8" t="s">
        <v>21</v>
      </c>
      <c r="Q104" s="13">
        <v>48.8566</v>
      </c>
      <c r="R104" s="13">
        <v>2.3521999999999998</v>
      </c>
    </row>
    <row r="105" spans="1:19" x14ac:dyDescent="0.35">
      <c r="S105" s="1"/>
    </row>
    <row r="107" spans="1:19" x14ac:dyDescent="0.35">
      <c r="S107" s="1"/>
    </row>
    <row r="109" spans="1:19" x14ac:dyDescent="0.35">
      <c r="S109" s="1"/>
    </row>
    <row r="111" spans="1:19" x14ac:dyDescent="0.35">
      <c r="S111" s="1"/>
    </row>
    <row r="113" spans="19:19" x14ac:dyDescent="0.35">
      <c r="S113" s="1"/>
    </row>
    <row r="115" spans="19:19" x14ac:dyDescent="0.35">
      <c r="S115" s="1"/>
    </row>
    <row r="119" spans="19:19" x14ac:dyDescent="0.35">
      <c r="S119" s="1"/>
    </row>
    <row r="121" spans="19:19" x14ac:dyDescent="0.35">
      <c r="S121" s="1"/>
    </row>
    <row r="123" spans="19:19" x14ac:dyDescent="0.35">
      <c r="S123" s="1"/>
    </row>
    <row r="125" spans="19:19" x14ac:dyDescent="0.35">
      <c r="S125" s="1"/>
    </row>
    <row r="127" spans="19:19" x14ac:dyDescent="0.35">
      <c r="S127" s="1"/>
    </row>
    <row r="129" spans="19:19" x14ac:dyDescent="0.35">
      <c r="S129" s="1"/>
    </row>
    <row r="131" spans="19:19" x14ac:dyDescent="0.35">
      <c r="S131" s="1"/>
    </row>
    <row r="133" spans="19:19" x14ac:dyDescent="0.35">
      <c r="S133" s="1"/>
    </row>
    <row r="135" spans="19:19" x14ac:dyDescent="0.35">
      <c r="S135" s="1"/>
    </row>
    <row r="139" spans="19:19" x14ac:dyDescent="0.35">
      <c r="S139" s="1"/>
    </row>
    <row r="141" spans="19:19" x14ac:dyDescent="0.35">
      <c r="S141" s="1"/>
    </row>
    <row r="143" spans="19:19" x14ac:dyDescent="0.35">
      <c r="S143" s="1"/>
    </row>
    <row r="145" spans="19:19" x14ac:dyDescent="0.35">
      <c r="S145" s="1"/>
    </row>
    <row r="147" spans="19:19" x14ac:dyDescent="0.35">
      <c r="S147" s="1"/>
    </row>
    <row r="149" spans="19:19" x14ac:dyDescent="0.35">
      <c r="S149" s="1"/>
    </row>
    <row r="151" spans="19:19" x14ac:dyDescent="0.35">
      <c r="S151" s="1"/>
    </row>
    <row r="154" spans="19:19" x14ac:dyDescent="0.35">
      <c r="S154" s="1"/>
    </row>
    <row r="156" spans="19:19" x14ac:dyDescent="0.35">
      <c r="S156" s="1"/>
    </row>
    <row r="160" spans="19:19" x14ac:dyDescent="0.35">
      <c r="S160" s="1"/>
    </row>
    <row r="162" spans="19:19" x14ac:dyDescent="0.35">
      <c r="S162" s="1"/>
    </row>
    <row r="164" spans="19:19" x14ac:dyDescent="0.35">
      <c r="S164" s="1"/>
    </row>
    <row r="166" spans="19:19" x14ac:dyDescent="0.35">
      <c r="S166" s="1"/>
    </row>
    <row r="168" spans="19:19" x14ac:dyDescent="0.35">
      <c r="S168" s="1"/>
    </row>
    <row r="170" spans="19:19" x14ac:dyDescent="0.35">
      <c r="S170" s="1"/>
    </row>
    <row r="172" spans="19:19" x14ac:dyDescent="0.35">
      <c r="S172" s="1"/>
    </row>
    <row r="174" spans="19:19" x14ac:dyDescent="0.35">
      <c r="S174" s="1"/>
    </row>
    <row r="176" spans="19:19" x14ac:dyDescent="0.35">
      <c r="S176" s="1"/>
    </row>
    <row r="180" spans="19:19" x14ac:dyDescent="0.35">
      <c r="S180" s="1"/>
    </row>
    <row r="182" spans="19:19" x14ac:dyDescent="0.35">
      <c r="S182" s="1"/>
    </row>
    <row r="184" spans="19:19" x14ac:dyDescent="0.35">
      <c r="S184" s="1"/>
    </row>
    <row r="186" spans="19:19" x14ac:dyDescent="0.35">
      <c r="S186" s="2"/>
    </row>
    <row r="188" spans="19:19" x14ac:dyDescent="0.35">
      <c r="S188" s="1"/>
    </row>
    <row r="190" spans="19:19" x14ac:dyDescent="0.35">
      <c r="S190" s="2"/>
    </row>
    <row r="192" spans="19:19" x14ac:dyDescent="0.35">
      <c r="S192" s="1"/>
    </row>
    <row r="194" spans="19:19" x14ac:dyDescent="0.35">
      <c r="S194" s="2"/>
    </row>
    <row r="196" spans="19:19" x14ac:dyDescent="0.35">
      <c r="S196" s="2"/>
    </row>
    <row r="198" spans="19:19" x14ac:dyDescent="0.35">
      <c r="S198" s="2"/>
    </row>
    <row r="201" spans="19:19" x14ac:dyDescent="0.35">
      <c r="S201" s="1"/>
    </row>
    <row r="204" spans="19:19" x14ac:dyDescent="0.35">
      <c r="S204" s="1"/>
    </row>
    <row r="207" spans="19:19" x14ac:dyDescent="0.35">
      <c r="S207" s="2"/>
    </row>
    <row r="210" spans="19:19" x14ac:dyDescent="0.35">
      <c r="S210" s="2"/>
    </row>
    <row r="213" spans="19:19" x14ac:dyDescent="0.35">
      <c r="S213" s="2"/>
    </row>
    <row r="215" spans="19:19" x14ac:dyDescent="0.35">
      <c r="S215" s="1"/>
    </row>
  </sheetData>
  <sortState xmlns:xlrd2="http://schemas.microsoft.com/office/spreadsheetml/2017/richdata2" ref="A2:R10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C186-EA26-4027-B374-00F90BC5CE60}">
  <sheetPr>
    <tabColor theme="9" tint="-0.249977111117893"/>
  </sheetPr>
  <dimension ref="A1:M208"/>
  <sheetViews>
    <sheetView workbookViewId="0">
      <pane ySplit="1" topLeftCell="A2" activePane="bottomLeft" state="frozen"/>
      <selection pane="bottomLeft" activeCell="P14" sqref="P14"/>
    </sheetView>
  </sheetViews>
  <sheetFormatPr defaultRowHeight="14.5" x14ac:dyDescent="0.35"/>
  <cols>
    <col min="1" max="1" width="15.26953125" customWidth="1"/>
    <col min="2" max="4" width="23.453125" style="3" customWidth="1"/>
    <col min="5" max="5" width="13.08984375" style="3" customWidth="1"/>
    <col min="6" max="6" width="14" style="3" customWidth="1"/>
    <col min="7" max="8" width="17.1796875" style="3" customWidth="1"/>
    <col min="9" max="9" width="20.90625" customWidth="1"/>
    <col min="10" max="10" width="22.7265625" customWidth="1"/>
    <col min="11" max="11" width="15.1796875" customWidth="1"/>
    <col min="12" max="12" width="15.26953125" customWidth="1"/>
  </cols>
  <sheetData>
    <row r="1" spans="1:13" x14ac:dyDescent="0.35">
      <c r="A1" s="5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220</v>
      </c>
      <c r="H1" s="20" t="s">
        <v>221</v>
      </c>
      <c r="I1" s="21" t="s">
        <v>6</v>
      </c>
      <c r="J1" s="21" t="s">
        <v>7</v>
      </c>
      <c r="K1" s="26" t="s">
        <v>9</v>
      </c>
      <c r="L1" s="26" t="s">
        <v>10</v>
      </c>
      <c r="M1" s="27" t="s">
        <v>225</v>
      </c>
    </row>
    <row r="2" spans="1:13" x14ac:dyDescent="0.35">
      <c r="A2">
        <v>1903</v>
      </c>
      <c r="B2">
        <v>25.68</v>
      </c>
      <c r="C2">
        <v>2428</v>
      </c>
      <c r="D2">
        <v>6</v>
      </c>
      <c r="E2">
        <v>21</v>
      </c>
      <c r="F2">
        <v>60</v>
      </c>
      <c r="G2">
        <f>F2-E2</f>
        <v>39</v>
      </c>
      <c r="H2" s="22">
        <f t="shared" ref="H2:H33" si="0">G2/F2</f>
        <v>0.65</v>
      </c>
      <c r="I2" t="s">
        <v>18</v>
      </c>
      <c r="J2" t="s">
        <v>22</v>
      </c>
      <c r="K2" s="25">
        <v>1278</v>
      </c>
      <c r="L2" s="25">
        <v>1298</v>
      </c>
      <c r="M2">
        <f>L2-K2</f>
        <v>20</v>
      </c>
    </row>
    <row r="3" spans="1:13" ht="15" customHeight="1" x14ac:dyDescent="0.35">
      <c r="A3">
        <v>1904</v>
      </c>
      <c r="B3">
        <v>25.27</v>
      </c>
      <c r="C3">
        <v>2420</v>
      </c>
      <c r="D3">
        <v>6</v>
      </c>
      <c r="E3">
        <v>27</v>
      </c>
      <c r="F3">
        <v>88</v>
      </c>
      <c r="G3">
        <f t="shared" ref="G3:G66" si="1">F3-E3</f>
        <v>61</v>
      </c>
      <c r="H3" s="22">
        <f t="shared" si="0"/>
        <v>0.69318181818181823</v>
      </c>
      <c r="I3" t="s">
        <v>23</v>
      </c>
      <c r="J3" t="s">
        <v>22</v>
      </c>
      <c r="K3" s="25">
        <v>1645</v>
      </c>
      <c r="L3" s="25">
        <v>1667</v>
      </c>
      <c r="M3">
        <f t="shared" ref="M3:M66" si="2">L3-K3</f>
        <v>22</v>
      </c>
    </row>
    <row r="4" spans="1:13" ht="15" customHeight="1" x14ac:dyDescent="0.35">
      <c r="A4">
        <v>1905</v>
      </c>
      <c r="B4">
        <v>27.11</v>
      </c>
      <c r="C4">
        <v>2994</v>
      </c>
      <c r="D4">
        <v>11</v>
      </c>
      <c r="E4">
        <v>24</v>
      </c>
      <c r="F4">
        <v>60</v>
      </c>
      <c r="G4">
        <f t="shared" si="1"/>
        <v>36</v>
      </c>
      <c r="H4" s="22">
        <f t="shared" si="0"/>
        <v>0.6</v>
      </c>
      <c r="I4" t="s">
        <v>25</v>
      </c>
      <c r="J4" t="s">
        <v>22</v>
      </c>
      <c r="K4" s="25">
        <v>2017</v>
      </c>
      <c r="L4" s="25">
        <v>2038</v>
      </c>
      <c r="M4">
        <f t="shared" si="2"/>
        <v>21</v>
      </c>
    </row>
    <row r="5" spans="1:13" x14ac:dyDescent="0.35">
      <c r="A5">
        <v>1906</v>
      </c>
      <c r="B5">
        <v>24.46</v>
      </c>
      <c r="C5">
        <v>4545</v>
      </c>
      <c r="D5">
        <v>13</v>
      </c>
      <c r="E5">
        <v>14</v>
      </c>
      <c r="F5">
        <v>82</v>
      </c>
      <c r="G5">
        <f t="shared" si="1"/>
        <v>68</v>
      </c>
      <c r="H5" s="22">
        <f t="shared" si="0"/>
        <v>0.82926829268292679</v>
      </c>
      <c r="I5" t="s">
        <v>27</v>
      </c>
      <c r="J5" t="s">
        <v>22</v>
      </c>
      <c r="K5" s="25">
        <v>2377</v>
      </c>
      <c r="L5" s="25">
        <v>2402</v>
      </c>
      <c r="M5">
        <f t="shared" si="2"/>
        <v>25</v>
      </c>
    </row>
    <row r="6" spans="1:13" ht="15" customHeight="1" x14ac:dyDescent="0.35">
      <c r="A6">
        <v>1907</v>
      </c>
      <c r="B6">
        <v>28.47</v>
      </c>
      <c r="C6">
        <v>4488</v>
      </c>
      <c r="D6">
        <v>14</v>
      </c>
      <c r="E6">
        <v>33</v>
      </c>
      <c r="F6">
        <v>93</v>
      </c>
      <c r="G6">
        <f t="shared" si="1"/>
        <v>60</v>
      </c>
      <c r="H6" s="22">
        <f t="shared" si="0"/>
        <v>0.64516129032258063</v>
      </c>
      <c r="I6" t="s">
        <v>28</v>
      </c>
      <c r="J6" t="s">
        <v>22</v>
      </c>
      <c r="K6" s="25">
        <v>2746</v>
      </c>
      <c r="L6" s="25">
        <v>2773</v>
      </c>
      <c r="M6">
        <f t="shared" si="2"/>
        <v>27</v>
      </c>
    </row>
    <row r="7" spans="1:13" x14ac:dyDescent="0.35">
      <c r="A7">
        <v>1908</v>
      </c>
      <c r="B7">
        <v>28.74</v>
      </c>
      <c r="C7">
        <v>4488</v>
      </c>
      <c r="D7">
        <v>14</v>
      </c>
      <c r="E7">
        <v>36</v>
      </c>
      <c r="F7">
        <v>112</v>
      </c>
      <c r="G7">
        <f t="shared" si="1"/>
        <v>76</v>
      </c>
      <c r="H7" s="22">
        <f t="shared" si="0"/>
        <v>0.6785714285714286</v>
      </c>
      <c r="I7" t="s">
        <v>29</v>
      </c>
      <c r="J7" t="s">
        <v>22</v>
      </c>
      <c r="K7" s="25">
        <v>3117</v>
      </c>
      <c r="L7" s="25">
        <v>3144</v>
      </c>
      <c r="M7">
        <f t="shared" si="2"/>
        <v>27</v>
      </c>
    </row>
    <row r="8" spans="1:13" ht="15" customHeight="1" x14ac:dyDescent="0.35">
      <c r="A8">
        <v>1909</v>
      </c>
      <c r="B8">
        <v>28.66</v>
      </c>
      <c r="C8">
        <v>4497</v>
      </c>
      <c r="D8">
        <v>14</v>
      </c>
      <c r="E8">
        <v>55</v>
      </c>
      <c r="F8">
        <v>150</v>
      </c>
      <c r="G8">
        <f t="shared" si="1"/>
        <v>95</v>
      </c>
      <c r="H8" s="22">
        <f t="shared" si="0"/>
        <v>0.6333333333333333</v>
      </c>
      <c r="I8" t="s">
        <v>30</v>
      </c>
      <c r="J8" t="s">
        <v>159</v>
      </c>
      <c r="K8" s="25">
        <v>3474</v>
      </c>
      <c r="L8" s="25">
        <v>3501</v>
      </c>
      <c r="M8">
        <f t="shared" si="2"/>
        <v>27</v>
      </c>
    </row>
    <row r="9" spans="1:13" x14ac:dyDescent="0.35">
      <c r="A9">
        <v>1910</v>
      </c>
      <c r="B9">
        <v>29.1</v>
      </c>
      <c r="C9">
        <v>4737</v>
      </c>
      <c r="D9">
        <v>15</v>
      </c>
      <c r="E9">
        <v>41</v>
      </c>
      <c r="F9">
        <v>110</v>
      </c>
      <c r="G9">
        <f t="shared" si="1"/>
        <v>69</v>
      </c>
      <c r="H9" s="22">
        <f t="shared" si="0"/>
        <v>0.62727272727272732</v>
      </c>
      <c r="I9" t="s">
        <v>33</v>
      </c>
      <c r="J9" t="s">
        <v>22</v>
      </c>
      <c r="K9" s="25">
        <v>3837</v>
      </c>
      <c r="L9" s="25">
        <v>3865</v>
      </c>
      <c r="M9">
        <f t="shared" si="2"/>
        <v>28</v>
      </c>
    </row>
    <row r="10" spans="1:13" ht="15" customHeight="1" x14ac:dyDescent="0.35">
      <c r="A10">
        <v>1911</v>
      </c>
      <c r="B10">
        <v>27.32</v>
      </c>
      <c r="C10">
        <v>5344</v>
      </c>
      <c r="D10">
        <v>15</v>
      </c>
      <c r="E10">
        <v>28</v>
      </c>
      <c r="F10">
        <v>84</v>
      </c>
      <c r="G10">
        <f t="shared" si="1"/>
        <v>56</v>
      </c>
      <c r="H10" s="22">
        <f t="shared" si="0"/>
        <v>0.66666666666666663</v>
      </c>
      <c r="I10" t="s">
        <v>34</v>
      </c>
      <c r="J10" t="s">
        <v>22</v>
      </c>
      <c r="K10" s="25">
        <v>4201</v>
      </c>
      <c r="L10" s="25">
        <v>4229</v>
      </c>
      <c r="M10">
        <f t="shared" si="2"/>
        <v>28</v>
      </c>
    </row>
    <row r="11" spans="1:13" x14ac:dyDescent="0.35">
      <c r="A11">
        <v>1912</v>
      </c>
      <c r="B11">
        <v>27.76</v>
      </c>
      <c r="C11">
        <v>5289</v>
      </c>
      <c r="D11">
        <v>15</v>
      </c>
      <c r="E11">
        <v>41</v>
      </c>
      <c r="F11">
        <v>131</v>
      </c>
      <c r="G11">
        <f t="shared" si="1"/>
        <v>90</v>
      </c>
      <c r="H11" s="22">
        <f t="shared" si="0"/>
        <v>0.68702290076335881</v>
      </c>
      <c r="I11" t="s">
        <v>35</v>
      </c>
      <c r="J11" t="s">
        <v>60</v>
      </c>
      <c r="K11" s="25">
        <v>4565</v>
      </c>
      <c r="L11" s="25">
        <v>4593</v>
      </c>
      <c r="M11">
        <f t="shared" si="2"/>
        <v>28</v>
      </c>
    </row>
    <row r="12" spans="1:13" ht="15" customHeight="1" x14ac:dyDescent="0.35">
      <c r="A12">
        <v>1913</v>
      </c>
      <c r="B12">
        <v>26.72</v>
      </c>
      <c r="C12">
        <v>5287</v>
      </c>
      <c r="D12">
        <v>15</v>
      </c>
      <c r="E12">
        <v>25</v>
      </c>
      <c r="F12">
        <v>140</v>
      </c>
      <c r="G12">
        <f t="shared" si="1"/>
        <v>115</v>
      </c>
      <c r="H12" s="22">
        <f t="shared" si="0"/>
        <v>0.8214285714285714</v>
      </c>
      <c r="I12" t="s">
        <v>37</v>
      </c>
      <c r="J12" t="s">
        <v>60</v>
      </c>
      <c r="K12" s="25">
        <v>4929</v>
      </c>
      <c r="L12" s="25">
        <v>4957</v>
      </c>
      <c r="M12">
        <f t="shared" si="2"/>
        <v>28</v>
      </c>
    </row>
    <row r="13" spans="1:13" x14ac:dyDescent="0.35">
      <c r="A13">
        <v>1914</v>
      </c>
      <c r="B13">
        <v>26.84</v>
      </c>
      <c r="C13">
        <v>5380</v>
      </c>
      <c r="D13">
        <v>15</v>
      </c>
      <c r="E13">
        <v>54</v>
      </c>
      <c r="F13">
        <v>145</v>
      </c>
      <c r="G13">
        <f t="shared" si="1"/>
        <v>91</v>
      </c>
      <c r="H13" s="22">
        <f t="shared" si="0"/>
        <v>0.62758620689655176</v>
      </c>
      <c r="I13" t="s">
        <v>38</v>
      </c>
      <c r="J13" t="s">
        <v>60</v>
      </c>
      <c r="K13" s="25">
        <v>5293</v>
      </c>
      <c r="L13" s="25">
        <v>5321</v>
      </c>
      <c r="M13">
        <f t="shared" si="2"/>
        <v>28</v>
      </c>
    </row>
    <row r="14" spans="1:13" ht="15.75" customHeight="1" x14ac:dyDescent="0.35">
      <c r="A14">
        <v>1919</v>
      </c>
      <c r="B14">
        <v>24.06</v>
      </c>
      <c r="C14">
        <v>5560</v>
      </c>
      <c r="D14">
        <v>15</v>
      </c>
      <c r="E14">
        <v>10</v>
      </c>
      <c r="F14">
        <v>69</v>
      </c>
      <c r="G14">
        <f t="shared" si="1"/>
        <v>59</v>
      </c>
      <c r="H14" s="22">
        <f t="shared" si="0"/>
        <v>0.85507246376811596</v>
      </c>
      <c r="I14" t="s">
        <v>39</v>
      </c>
      <c r="J14" t="s">
        <v>60</v>
      </c>
      <c r="K14" s="25">
        <v>7120</v>
      </c>
      <c r="L14" s="25">
        <v>7148</v>
      </c>
      <c r="M14">
        <f t="shared" si="2"/>
        <v>28</v>
      </c>
    </row>
    <row r="15" spans="1:13" x14ac:dyDescent="0.35">
      <c r="A15">
        <v>1920</v>
      </c>
      <c r="B15">
        <v>24.07</v>
      </c>
      <c r="C15">
        <v>5503</v>
      </c>
      <c r="D15">
        <v>15</v>
      </c>
      <c r="E15">
        <v>22</v>
      </c>
      <c r="F15">
        <v>113</v>
      </c>
      <c r="G15">
        <f t="shared" si="1"/>
        <v>91</v>
      </c>
      <c r="H15" s="22">
        <f t="shared" si="0"/>
        <v>0.80530973451327437</v>
      </c>
      <c r="I15" t="s">
        <v>38</v>
      </c>
      <c r="J15" t="s">
        <v>60</v>
      </c>
      <c r="K15" s="25">
        <v>7484</v>
      </c>
      <c r="L15" s="25">
        <v>7514</v>
      </c>
      <c r="M15">
        <f t="shared" si="2"/>
        <v>30</v>
      </c>
    </row>
    <row r="16" spans="1:13" ht="15" customHeight="1" x14ac:dyDescent="0.35">
      <c r="A16">
        <v>1921</v>
      </c>
      <c r="B16">
        <v>24.72</v>
      </c>
      <c r="C16">
        <v>5485</v>
      </c>
      <c r="D16">
        <v>15</v>
      </c>
      <c r="E16">
        <v>38</v>
      </c>
      <c r="F16">
        <v>123</v>
      </c>
      <c r="G16">
        <f t="shared" si="1"/>
        <v>85</v>
      </c>
      <c r="H16" s="22">
        <f t="shared" si="0"/>
        <v>0.69105691056910568</v>
      </c>
      <c r="I16" t="s">
        <v>41</v>
      </c>
      <c r="J16" t="s">
        <v>60</v>
      </c>
      <c r="K16" s="25">
        <v>7848</v>
      </c>
      <c r="L16" s="25">
        <v>7876</v>
      </c>
      <c r="M16">
        <f t="shared" si="2"/>
        <v>28</v>
      </c>
    </row>
    <row r="17" spans="1:13" x14ac:dyDescent="0.35">
      <c r="A17">
        <v>1922</v>
      </c>
      <c r="B17">
        <v>24.2</v>
      </c>
      <c r="C17">
        <v>5375</v>
      </c>
      <c r="D17">
        <v>15</v>
      </c>
      <c r="E17">
        <v>38</v>
      </c>
      <c r="F17">
        <v>121</v>
      </c>
      <c r="G17">
        <f t="shared" si="1"/>
        <v>83</v>
      </c>
      <c r="H17" s="22">
        <f t="shared" si="0"/>
        <v>0.68595041322314054</v>
      </c>
      <c r="I17" t="s">
        <v>42</v>
      </c>
      <c r="J17" t="s">
        <v>60</v>
      </c>
      <c r="K17" s="25">
        <v>8212</v>
      </c>
      <c r="L17" s="25">
        <v>8240</v>
      </c>
      <c r="M17">
        <f t="shared" si="2"/>
        <v>28</v>
      </c>
    </row>
    <row r="18" spans="1:13" ht="15" customHeight="1" x14ac:dyDescent="0.35">
      <c r="A18">
        <v>1923</v>
      </c>
      <c r="B18">
        <v>24.23</v>
      </c>
      <c r="C18">
        <v>5386</v>
      </c>
      <c r="D18">
        <v>15</v>
      </c>
      <c r="E18">
        <v>48</v>
      </c>
      <c r="F18">
        <v>139</v>
      </c>
      <c r="G18">
        <f t="shared" si="1"/>
        <v>91</v>
      </c>
      <c r="H18" s="22">
        <f t="shared" si="0"/>
        <v>0.65467625899280579</v>
      </c>
      <c r="I18" t="s">
        <v>43</v>
      </c>
      <c r="J18" t="s">
        <v>22</v>
      </c>
      <c r="K18" s="25">
        <v>8576</v>
      </c>
      <c r="L18" s="25">
        <v>8604</v>
      </c>
      <c r="M18">
        <f t="shared" si="2"/>
        <v>28</v>
      </c>
    </row>
    <row r="19" spans="1:13" x14ac:dyDescent="0.35">
      <c r="A19">
        <v>1924</v>
      </c>
      <c r="B19">
        <v>24.25</v>
      </c>
      <c r="C19">
        <v>5425</v>
      </c>
      <c r="D19">
        <v>15</v>
      </c>
      <c r="E19">
        <v>60</v>
      </c>
      <c r="F19">
        <v>157</v>
      </c>
      <c r="G19">
        <f t="shared" si="1"/>
        <v>97</v>
      </c>
      <c r="H19" s="22">
        <f t="shared" si="0"/>
        <v>0.61783439490445857</v>
      </c>
      <c r="I19" t="s">
        <v>45</v>
      </c>
      <c r="J19" t="s">
        <v>64</v>
      </c>
      <c r="K19" s="25">
        <v>8940</v>
      </c>
      <c r="L19" s="25">
        <v>8968</v>
      </c>
      <c r="M19">
        <f t="shared" si="2"/>
        <v>28</v>
      </c>
    </row>
    <row r="20" spans="1:13" ht="15" customHeight="1" x14ac:dyDescent="0.35">
      <c r="A20">
        <v>1925</v>
      </c>
      <c r="B20">
        <v>24.82</v>
      </c>
      <c r="C20">
        <v>5440</v>
      </c>
      <c r="D20">
        <v>18</v>
      </c>
      <c r="E20">
        <v>49</v>
      </c>
      <c r="F20">
        <v>130</v>
      </c>
      <c r="G20">
        <f t="shared" si="1"/>
        <v>81</v>
      </c>
      <c r="H20" s="22">
        <f t="shared" si="0"/>
        <v>0.62307692307692308</v>
      </c>
      <c r="I20" t="s">
        <v>47</v>
      </c>
      <c r="J20" t="s">
        <v>64</v>
      </c>
      <c r="K20" s="25">
        <v>9304</v>
      </c>
      <c r="L20" s="25">
        <v>9332</v>
      </c>
      <c r="M20">
        <f t="shared" si="2"/>
        <v>28</v>
      </c>
    </row>
    <row r="21" spans="1:13" x14ac:dyDescent="0.35">
      <c r="A21">
        <v>1926</v>
      </c>
      <c r="B21">
        <v>24.28</v>
      </c>
      <c r="C21">
        <v>5745</v>
      </c>
      <c r="D21">
        <v>17</v>
      </c>
      <c r="E21">
        <v>41</v>
      </c>
      <c r="F21">
        <v>126</v>
      </c>
      <c r="G21">
        <f t="shared" si="1"/>
        <v>85</v>
      </c>
      <c r="H21" s="22">
        <f t="shared" si="0"/>
        <v>0.67460317460317465</v>
      </c>
      <c r="I21" t="s">
        <v>48</v>
      </c>
      <c r="J21" t="s">
        <v>60</v>
      </c>
      <c r="K21" s="25">
        <v>9668</v>
      </c>
      <c r="L21" s="25">
        <v>9696</v>
      </c>
      <c r="M21">
        <f t="shared" si="2"/>
        <v>28</v>
      </c>
    </row>
    <row r="22" spans="1:13" ht="15" customHeight="1" x14ac:dyDescent="0.35">
      <c r="A22">
        <v>1927</v>
      </c>
      <c r="B22">
        <v>27.22</v>
      </c>
      <c r="C22">
        <v>5340</v>
      </c>
      <c r="D22">
        <v>24</v>
      </c>
      <c r="E22">
        <v>39</v>
      </c>
      <c r="F22">
        <v>142</v>
      </c>
      <c r="G22">
        <f t="shared" si="1"/>
        <v>103</v>
      </c>
      <c r="H22" s="22">
        <f t="shared" si="0"/>
        <v>0.72535211267605637</v>
      </c>
      <c r="I22" t="s">
        <v>50</v>
      </c>
      <c r="J22" t="s">
        <v>159</v>
      </c>
      <c r="K22" s="25">
        <v>10032</v>
      </c>
      <c r="L22" s="25">
        <v>10060</v>
      </c>
      <c r="M22">
        <f t="shared" si="2"/>
        <v>28</v>
      </c>
    </row>
    <row r="23" spans="1:13" x14ac:dyDescent="0.35">
      <c r="A23">
        <v>1928</v>
      </c>
      <c r="B23">
        <v>28.4</v>
      </c>
      <c r="C23">
        <v>5476</v>
      </c>
      <c r="D23">
        <v>22</v>
      </c>
      <c r="E23">
        <v>41</v>
      </c>
      <c r="F23">
        <v>162</v>
      </c>
      <c r="G23">
        <f t="shared" si="1"/>
        <v>121</v>
      </c>
      <c r="H23" s="22">
        <f t="shared" si="0"/>
        <v>0.74691358024691357</v>
      </c>
      <c r="I23" t="s">
        <v>52</v>
      </c>
      <c r="J23" t="s">
        <v>159</v>
      </c>
      <c r="K23" s="25">
        <v>10396</v>
      </c>
      <c r="L23" s="25">
        <v>10424</v>
      </c>
      <c r="M23">
        <f t="shared" si="2"/>
        <v>28</v>
      </c>
    </row>
    <row r="24" spans="1:13" ht="15" customHeight="1" x14ac:dyDescent="0.35">
      <c r="A24">
        <v>1929</v>
      </c>
      <c r="B24">
        <v>28.32</v>
      </c>
      <c r="C24">
        <v>5257</v>
      </c>
      <c r="D24">
        <v>22</v>
      </c>
      <c r="E24">
        <v>60</v>
      </c>
      <c r="F24">
        <v>155</v>
      </c>
      <c r="G24">
        <f t="shared" si="1"/>
        <v>95</v>
      </c>
      <c r="H24" s="22">
        <f t="shared" si="0"/>
        <v>0.61290322580645162</v>
      </c>
      <c r="I24" t="s">
        <v>53</v>
      </c>
      <c r="J24" t="s">
        <v>60</v>
      </c>
      <c r="K24" s="25">
        <v>10774</v>
      </c>
      <c r="L24" s="25">
        <v>10802</v>
      </c>
      <c r="M24">
        <f t="shared" si="2"/>
        <v>28</v>
      </c>
    </row>
    <row r="25" spans="1:13" x14ac:dyDescent="0.35">
      <c r="A25">
        <v>1930</v>
      </c>
      <c r="B25">
        <v>28</v>
      </c>
      <c r="C25">
        <v>4822</v>
      </c>
      <c r="D25">
        <v>21</v>
      </c>
      <c r="E25">
        <v>59</v>
      </c>
      <c r="F25">
        <v>100</v>
      </c>
      <c r="G25">
        <f t="shared" si="1"/>
        <v>41</v>
      </c>
      <c r="H25" s="22">
        <f t="shared" si="0"/>
        <v>0.41</v>
      </c>
      <c r="I25" t="s">
        <v>54</v>
      </c>
      <c r="J25" t="s">
        <v>22</v>
      </c>
      <c r="K25" s="25">
        <v>11141</v>
      </c>
      <c r="L25" s="25">
        <v>11166</v>
      </c>
      <c r="M25">
        <f t="shared" si="2"/>
        <v>25</v>
      </c>
    </row>
    <row r="26" spans="1:13" ht="15" customHeight="1" x14ac:dyDescent="0.35">
      <c r="A26">
        <v>1931</v>
      </c>
      <c r="B26">
        <v>28.74</v>
      </c>
      <c r="C26">
        <v>5091</v>
      </c>
      <c r="D26">
        <v>24</v>
      </c>
      <c r="E26">
        <v>35</v>
      </c>
      <c r="F26">
        <v>81</v>
      </c>
      <c r="G26">
        <f t="shared" si="1"/>
        <v>46</v>
      </c>
      <c r="H26" s="22">
        <f t="shared" si="0"/>
        <v>0.5679012345679012</v>
      </c>
      <c r="I26" t="s">
        <v>55</v>
      </c>
      <c r="J26" t="s">
        <v>22</v>
      </c>
      <c r="K26" s="25">
        <v>11504</v>
      </c>
      <c r="L26" s="25">
        <v>11530</v>
      </c>
      <c r="M26">
        <f t="shared" si="2"/>
        <v>26</v>
      </c>
    </row>
    <row r="27" spans="1:13" x14ac:dyDescent="0.35">
      <c r="A27">
        <v>1932</v>
      </c>
      <c r="B27">
        <v>29.05</v>
      </c>
      <c r="C27">
        <v>4479</v>
      </c>
      <c r="D27">
        <v>21</v>
      </c>
      <c r="E27">
        <v>57</v>
      </c>
      <c r="F27">
        <v>80</v>
      </c>
      <c r="G27">
        <f t="shared" si="1"/>
        <v>23</v>
      </c>
      <c r="H27" s="22">
        <f t="shared" si="0"/>
        <v>0.28749999999999998</v>
      </c>
      <c r="I27" t="s">
        <v>56</v>
      </c>
      <c r="J27" t="s">
        <v>22</v>
      </c>
      <c r="K27" s="25">
        <v>11876</v>
      </c>
      <c r="L27" s="25">
        <v>11901</v>
      </c>
      <c r="M27">
        <f t="shared" si="2"/>
        <v>25</v>
      </c>
    </row>
    <row r="28" spans="1:13" ht="15" customHeight="1" x14ac:dyDescent="0.35">
      <c r="A28">
        <v>1933</v>
      </c>
      <c r="B28">
        <v>29.82</v>
      </c>
      <c r="C28">
        <v>4395</v>
      </c>
      <c r="D28">
        <v>23</v>
      </c>
      <c r="E28">
        <v>40</v>
      </c>
      <c r="F28">
        <v>80</v>
      </c>
      <c r="G28">
        <f t="shared" si="1"/>
        <v>40</v>
      </c>
      <c r="H28" s="22">
        <f t="shared" si="0"/>
        <v>0.5</v>
      </c>
      <c r="I28" t="s">
        <v>57</v>
      </c>
      <c r="J28" t="s">
        <v>22</v>
      </c>
      <c r="K28" s="25">
        <v>12232</v>
      </c>
      <c r="L28" s="25">
        <v>12258</v>
      </c>
      <c r="M28">
        <f t="shared" si="2"/>
        <v>26</v>
      </c>
    </row>
    <row r="29" spans="1:13" x14ac:dyDescent="0.35">
      <c r="A29">
        <v>1934</v>
      </c>
      <c r="B29">
        <v>30.36</v>
      </c>
      <c r="C29">
        <v>4470</v>
      </c>
      <c r="D29">
        <v>23</v>
      </c>
      <c r="E29">
        <v>39</v>
      </c>
      <c r="F29">
        <v>60</v>
      </c>
      <c r="G29">
        <f t="shared" si="1"/>
        <v>21</v>
      </c>
      <c r="H29" s="22">
        <f t="shared" si="0"/>
        <v>0.35</v>
      </c>
      <c r="I29" t="s">
        <v>58</v>
      </c>
      <c r="J29" t="s">
        <v>22</v>
      </c>
      <c r="K29" s="25">
        <v>12603</v>
      </c>
      <c r="L29" s="25">
        <v>12629</v>
      </c>
      <c r="M29">
        <f t="shared" si="2"/>
        <v>26</v>
      </c>
    </row>
    <row r="30" spans="1:13" ht="15" customHeight="1" x14ac:dyDescent="0.35">
      <c r="A30">
        <v>1935</v>
      </c>
      <c r="B30">
        <v>30.65</v>
      </c>
      <c r="C30">
        <v>4338</v>
      </c>
      <c r="D30">
        <v>21</v>
      </c>
      <c r="E30">
        <v>46</v>
      </c>
      <c r="F30">
        <v>93</v>
      </c>
      <c r="G30">
        <f t="shared" si="1"/>
        <v>47</v>
      </c>
      <c r="H30" s="22">
        <f t="shared" si="0"/>
        <v>0.5053763440860215</v>
      </c>
      <c r="I30" t="s">
        <v>59</v>
      </c>
      <c r="J30" t="s">
        <v>60</v>
      </c>
      <c r="K30" s="25">
        <v>12969</v>
      </c>
      <c r="L30" s="25">
        <v>12993</v>
      </c>
      <c r="M30">
        <f t="shared" si="2"/>
        <v>24</v>
      </c>
    </row>
    <row r="31" spans="1:13" x14ac:dyDescent="0.35">
      <c r="A31">
        <v>1936</v>
      </c>
      <c r="B31">
        <v>31.11</v>
      </c>
      <c r="C31">
        <v>4418</v>
      </c>
      <c r="D31">
        <v>21</v>
      </c>
      <c r="E31">
        <v>43</v>
      </c>
      <c r="F31">
        <v>90</v>
      </c>
      <c r="G31">
        <f t="shared" si="1"/>
        <v>47</v>
      </c>
      <c r="H31" s="22">
        <f t="shared" si="0"/>
        <v>0.52222222222222225</v>
      </c>
      <c r="I31" t="s">
        <v>61</v>
      </c>
      <c r="J31" t="s">
        <v>60</v>
      </c>
      <c r="K31" s="25">
        <v>13338</v>
      </c>
      <c r="L31" s="25">
        <v>13364</v>
      </c>
      <c r="M31">
        <f t="shared" si="2"/>
        <v>26</v>
      </c>
    </row>
    <row r="32" spans="1:13" ht="15" customHeight="1" x14ac:dyDescent="0.35">
      <c r="A32">
        <v>1937</v>
      </c>
      <c r="B32">
        <v>31.77</v>
      </c>
      <c r="C32">
        <v>4415</v>
      </c>
      <c r="D32">
        <v>20</v>
      </c>
      <c r="E32">
        <v>46</v>
      </c>
      <c r="F32">
        <v>98</v>
      </c>
      <c r="G32">
        <f t="shared" si="1"/>
        <v>52</v>
      </c>
      <c r="H32" s="22">
        <f t="shared" si="0"/>
        <v>0.53061224489795922</v>
      </c>
      <c r="I32" t="s">
        <v>62</v>
      </c>
      <c r="J32" t="s">
        <v>22</v>
      </c>
      <c r="K32" s="25">
        <v>13696</v>
      </c>
      <c r="L32" s="25">
        <v>13721</v>
      </c>
      <c r="M32">
        <f t="shared" si="2"/>
        <v>25</v>
      </c>
    </row>
    <row r="33" spans="1:13" x14ac:dyDescent="0.35">
      <c r="A33">
        <v>1938</v>
      </c>
      <c r="B33">
        <v>31.57</v>
      </c>
      <c r="C33">
        <v>4694</v>
      </c>
      <c r="D33">
        <v>21</v>
      </c>
      <c r="E33">
        <v>55</v>
      </c>
      <c r="F33">
        <v>96</v>
      </c>
      <c r="G33">
        <f t="shared" si="1"/>
        <v>41</v>
      </c>
      <c r="H33" s="22">
        <f t="shared" si="0"/>
        <v>0.42708333333333331</v>
      </c>
      <c r="I33" t="s">
        <v>63</v>
      </c>
      <c r="J33" t="s">
        <v>64</v>
      </c>
      <c r="K33" s="25">
        <v>14066</v>
      </c>
      <c r="L33" s="25">
        <v>14092</v>
      </c>
      <c r="M33">
        <f t="shared" si="2"/>
        <v>26</v>
      </c>
    </row>
    <row r="34" spans="1:13" ht="15" customHeight="1" x14ac:dyDescent="0.35">
      <c r="A34">
        <v>1939</v>
      </c>
      <c r="B34">
        <v>31.99</v>
      </c>
      <c r="C34">
        <v>4224</v>
      </c>
      <c r="D34">
        <v>18</v>
      </c>
      <c r="E34">
        <v>49</v>
      </c>
      <c r="F34">
        <v>79</v>
      </c>
      <c r="G34">
        <f t="shared" si="1"/>
        <v>30</v>
      </c>
      <c r="H34" s="22">
        <f t="shared" ref="H34:H65" si="3">G34/F34</f>
        <v>0.379746835443038</v>
      </c>
      <c r="I34" t="s">
        <v>65</v>
      </c>
      <c r="J34" t="s">
        <v>60</v>
      </c>
      <c r="K34" s="25">
        <v>14436</v>
      </c>
      <c r="L34" s="25">
        <v>14456</v>
      </c>
      <c r="M34">
        <f t="shared" si="2"/>
        <v>20</v>
      </c>
    </row>
    <row r="35" spans="1:13" x14ac:dyDescent="0.35">
      <c r="A35">
        <v>1947</v>
      </c>
      <c r="B35">
        <v>31.41</v>
      </c>
      <c r="C35">
        <v>4640</v>
      </c>
      <c r="D35">
        <v>21</v>
      </c>
      <c r="E35">
        <v>53</v>
      </c>
      <c r="F35">
        <v>99</v>
      </c>
      <c r="G35">
        <f t="shared" si="1"/>
        <v>46</v>
      </c>
      <c r="H35" s="22">
        <f t="shared" si="3"/>
        <v>0.46464646464646464</v>
      </c>
      <c r="I35" t="s">
        <v>66</v>
      </c>
      <c r="J35" t="s">
        <v>22</v>
      </c>
      <c r="K35" s="25">
        <v>17343</v>
      </c>
      <c r="L35" s="25">
        <v>17368</v>
      </c>
      <c r="M35">
        <f t="shared" si="2"/>
        <v>25</v>
      </c>
    </row>
    <row r="36" spans="1:13" ht="15.75" customHeight="1" x14ac:dyDescent="0.35">
      <c r="A36">
        <v>1948</v>
      </c>
      <c r="B36">
        <v>33.44</v>
      </c>
      <c r="C36">
        <v>4922</v>
      </c>
      <c r="D36">
        <v>21</v>
      </c>
      <c r="E36">
        <v>44</v>
      </c>
      <c r="F36">
        <v>120</v>
      </c>
      <c r="G36">
        <f t="shared" si="1"/>
        <v>76</v>
      </c>
      <c r="H36" s="22">
        <f t="shared" si="3"/>
        <v>0.6333333333333333</v>
      </c>
      <c r="I36" t="s">
        <v>68</v>
      </c>
      <c r="J36" t="s">
        <v>64</v>
      </c>
      <c r="K36" s="25">
        <v>17714</v>
      </c>
      <c r="L36" s="25">
        <v>17739</v>
      </c>
      <c r="M36">
        <f t="shared" si="2"/>
        <v>25</v>
      </c>
    </row>
    <row r="37" spans="1:13" x14ac:dyDescent="0.35">
      <c r="A37">
        <v>1949</v>
      </c>
      <c r="B37">
        <v>32.119999999999997</v>
      </c>
      <c r="C37">
        <v>4808</v>
      </c>
      <c r="D37">
        <v>21</v>
      </c>
      <c r="E37">
        <v>55</v>
      </c>
      <c r="F37">
        <v>120</v>
      </c>
      <c r="G37">
        <f t="shared" si="1"/>
        <v>65</v>
      </c>
      <c r="H37" s="22">
        <f t="shared" si="3"/>
        <v>0.54166666666666663</v>
      </c>
      <c r="I37" t="s">
        <v>69</v>
      </c>
      <c r="J37" t="s">
        <v>64</v>
      </c>
      <c r="K37" s="25">
        <v>18079</v>
      </c>
      <c r="L37" s="25">
        <v>18103</v>
      </c>
      <c r="M37">
        <f t="shared" si="2"/>
        <v>24</v>
      </c>
    </row>
    <row r="38" spans="1:13" ht="15" customHeight="1" x14ac:dyDescent="0.35">
      <c r="A38">
        <v>1950</v>
      </c>
      <c r="B38">
        <v>32.78</v>
      </c>
      <c r="C38">
        <v>4773</v>
      </c>
      <c r="D38">
        <v>22</v>
      </c>
      <c r="E38">
        <v>51</v>
      </c>
      <c r="F38">
        <v>116</v>
      </c>
      <c r="G38">
        <f t="shared" si="1"/>
        <v>65</v>
      </c>
      <c r="H38" s="22">
        <f t="shared" si="3"/>
        <v>0.56034482758620685</v>
      </c>
      <c r="I38" t="s">
        <v>70</v>
      </c>
      <c r="J38" t="s">
        <v>72</v>
      </c>
      <c r="K38" s="25">
        <v>18457</v>
      </c>
      <c r="L38" s="25">
        <v>18482</v>
      </c>
      <c r="M38">
        <f t="shared" si="2"/>
        <v>25</v>
      </c>
    </row>
    <row r="39" spans="1:13" x14ac:dyDescent="0.35">
      <c r="A39">
        <v>1951</v>
      </c>
      <c r="B39">
        <v>32.950000000000003</v>
      </c>
      <c r="C39">
        <v>4690</v>
      </c>
      <c r="D39">
        <v>24</v>
      </c>
      <c r="E39">
        <v>66</v>
      </c>
      <c r="F39">
        <v>123</v>
      </c>
      <c r="G39">
        <f t="shared" si="1"/>
        <v>57</v>
      </c>
      <c r="H39" s="22">
        <f t="shared" si="3"/>
        <v>0.46341463414634149</v>
      </c>
      <c r="I39" t="s">
        <v>73</v>
      </c>
      <c r="J39" t="s">
        <v>72</v>
      </c>
      <c r="K39" s="25">
        <v>18813</v>
      </c>
      <c r="L39" s="25">
        <v>18838</v>
      </c>
      <c r="M39">
        <f t="shared" si="2"/>
        <v>25</v>
      </c>
    </row>
    <row r="40" spans="1:13" ht="15" customHeight="1" x14ac:dyDescent="0.35">
      <c r="A40">
        <v>1952</v>
      </c>
      <c r="B40">
        <v>32.229999999999997</v>
      </c>
      <c r="C40">
        <v>4898</v>
      </c>
      <c r="D40">
        <v>23</v>
      </c>
      <c r="E40">
        <v>78</v>
      </c>
      <c r="F40">
        <v>122</v>
      </c>
      <c r="G40">
        <f t="shared" si="1"/>
        <v>44</v>
      </c>
      <c r="H40" s="22">
        <f t="shared" si="3"/>
        <v>0.36065573770491804</v>
      </c>
      <c r="I40" t="s">
        <v>75</v>
      </c>
      <c r="J40" t="s">
        <v>64</v>
      </c>
      <c r="K40" s="25">
        <v>19170</v>
      </c>
      <c r="L40" s="25">
        <v>19194</v>
      </c>
      <c r="M40">
        <f t="shared" si="2"/>
        <v>24</v>
      </c>
    </row>
    <row r="41" spans="1:13" x14ac:dyDescent="0.35">
      <c r="A41">
        <v>1953</v>
      </c>
      <c r="B41">
        <v>34.590000000000003</v>
      </c>
      <c r="C41">
        <v>4476</v>
      </c>
      <c r="D41">
        <v>22</v>
      </c>
      <c r="E41">
        <v>76</v>
      </c>
      <c r="F41">
        <v>119</v>
      </c>
      <c r="G41">
        <f t="shared" si="1"/>
        <v>43</v>
      </c>
      <c r="H41" s="22">
        <f t="shared" si="3"/>
        <v>0.36134453781512604</v>
      </c>
      <c r="I41" t="s">
        <v>77</v>
      </c>
      <c r="J41" t="s">
        <v>22</v>
      </c>
      <c r="K41" s="25">
        <v>19543</v>
      </c>
      <c r="L41" s="25">
        <v>19566</v>
      </c>
      <c r="M41">
        <f t="shared" si="2"/>
        <v>23</v>
      </c>
    </row>
    <row r="42" spans="1:13" ht="15" customHeight="1" x14ac:dyDescent="0.35">
      <c r="A42">
        <v>1954</v>
      </c>
      <c r="B42">
        <v>33.229999999999997</v>
      </c>
      <c r="C42">
        <v>4656</v>
      </c>
      <c r="D42">
        <v>23</v>
      </c>
      <c r="E42">
        <v>69</v>
      </c>
      <c r="F42">
        <v>110</v>
      </c>
      <c r="G42">
        <f t="shared" si="1"/>
        <v>41</v>
      </c>
      <c r="H42" s="22">
        <f t="shared" si="3"/>
        <v>0.37272727272727274</v>
      </c>
      <c r="I42" t="s">
        <v>79</v>
      </c>
      <c r="J42" t="s">
        <v>22</v>
      </c>
      <c r="K42" s="25">
        <v>19913</v>
      </c>
      <c r="L42" s="25">
        <v>19937</v>
      </c>
      <c r="M42">
        <f t="shared" si="2"/>
        <v>24</v>
      </c>
    </row>
    <row r="43" spans="1:13" x14ac:dyDescent="0.35">
      <c r="A43">
        <v>1955</v>
      </c>
      <c r="B43">
        <v>34.450000000000003</v>
      </c>
      <c r="C43">
        <v>4495</v>
      </c>
      <c r="D43">
        <v>22</v>
      </c>
      <c r="E43">
        <v>69</v>
      </c>
      <c r="F43">
        <v>130</v>
      </c>
      <c r="G43">
        <f t="shared" si="1"/>
        <v>61</v>
      </c>
      <c r="H43" s="22">
        <f t="shared" si="3"/>
        <v>0.46923076923076923</v>
      </c>
      <c r="I43" t="s">
        <v>79</v>
      </c>
      <c r="J43" t="s">
        <v>22</v>
      </c>
      <c r="K43" s="25">
        <v>20277</v>
      </c>
      <c r="L43" s="25">
        <v>20300</v>
      </c>
      <c r="M43">
        <f t="shared" si="2"/>
        <v>23</v>
      </c>
    </row>
    <row r="44" spans="1:13" ht="15" customHeight="1" x14ac:dyDescent="0.35">
      <c r="A44">
        <v>1956</v>
      </c>
      <c r="B44">
        <v>36.270000000000003</v>
      </c>
      <c r="C44">
        <v>4498</v>
      </c>
      <c r="D44">
        <v>22</v>
      </c>
      <c r="E44">
        <v>88</v>
      </c>
      <c r="F44">
        <v>120</v>
      </c>
      <c r="G44">
        <f t="shared" si="1"/>
        <v>32</v>
      </c>
      <c r="H44" s="22">
        <f t="shared" si="3"/>
        <v>0.26666666666666666</v>
      </c>
      <c r="I44" t="s">
        <v>83</v>
      </c>
      <c r="J44" t="s">
        <v>22</v>
      </c>
      <c r="K44" s="25">
        <v>20641</v>
      </c>
      <c r="L44" s="25">
        <v>20664</v>
      </c>
      <c r="M44">
        <f t="shared" si="2"/>
        <v>23</v>
      </c>
    </row>
    <row r="45" spans="1:13" x14ac:dyDescent="0.35">
      <c r="A45">
        <v>1957</v>
      </c>
      <c r="B45">
        <v>34.520000000000003</v>
      </c>
      <c r="C45">
        <v>4665</v>
      </c>
      <c r="D45">
        <v>22</v>
      </c>
      <c r="E45">
        <v>56</v>
      </c>
      <c r="F45">
        <v>120</v>
      </c>
      <c r="G45">
        <f t="shared" si="1"/>
        <v>64</v>
      </c>
      <c r="H45" s="22">
        <f t="shared" si="3"/>
        <v>0.53333333333333333</v>
      </c>
      <c r="I45" t="s">
        <v>86</v>
      </c>
      <c r="J45" t="s">
        <v>22</v>
      </c>
      <c r="K45" s="25">
        <v>20998</v>
      </c>
      <c r="L45" s="25">
        <v>21021</v>
      </c>
      <c r="M45">
        <f t="shared" si="2"/>
        <v>23</v>
      </c>
    </row>
    <row r="46" spans="1:13" ht="15" customHeight="1" x14ac:dyDescent="0.35">
      <c r="A46">
        <v>1958</v>
      </c>
      <c r="B46">
        <v>36.92</v>
      </c>
      <c r="C46">
        <v>4319</v>
      </c>
      <c r="D46">
        <v>24</v>
      </c>
      <c r="E46">
        <v>78</v>
      </c>
      <c r="F46">
        <v>120</v>
      </c>
      <c r="G46">
        <f t="shared" si="1"/>
        <v>42</v>
      </c>
      <c r="H46" s="22">
        <f t="shared" si="3"/>
        <v>0.35</v>
      </c>
      <c r="I46" t="s">
        <v>88</v>
      </c>
      <c r="J46" t="s">
        <v>159</v>
      </c>
      <c r="K46" s="25">
        <v>21362</v>
      </c>
      <c r="L46" s="25">
        <v>21385</v>
      </c>
      <c r="M46">
        <f t="shared" si="2"/>
        <v>23</v>
      </c>
    </row>
    <row r="47" spans="1:13" x14ac:dyDescent="0.35">
      <c r="A47">
        <v>1959</v>
      </c>
      <c r="B47">
        <v>35.47</v>
      </c>
      <c r="C47">
        <v>4391</v>
      </c>
      <c r="D47">
        <v>22</v>
      </c>
      <c r="E47">
        <v>65</v>
      </c>
      <c r="F47">
        <v>120</v>
      </c>
      <c r="G47">
        <f t="shared" si="1"/>
        <v>55</v>
      </c>
      <c r="H47" s="22">
        <f t="shared" si="3"/>
        <v>0.45833333333333331</v>
      </c>
      <c r="I47" t="s">
        <v>91</v>
      </c>
      <c r="J47" t="s">
        <v>93</v>
      </c>
      <c r="K47" s="25">
        <v>21726</v>
      </c>
      <c r="L47" s="25">
        <v>21749</v>
      </c>
      <c r="M47">
        <f t="shared" si="2"/>
        <v>23</v>
      </c>
    </row>
    <row r="48" spans="1:13" ht="15" customHeight="1" x14ac:dyDescent="0.35">
      <c r="A48">
        <v>1960</v>
      </c>
      <c r="B48">
        <v>37.21</v>
      </c>
      <c r="C48">
        <v>4173</v>
      </c>
      <c r="D48">
        <v>22</v>
      </c>
      <c r="E48">
        <v>81</v>
      </c>
      <c r="F48">
        <v>128</v>
      </c>
      <c r="G48">
        <f t="shared" si="1"/>
        <v>47</v>
      </c>
      <c r="H48" s="22">
        <f t="shared" si="3"/>
        <v>0.3671875</v>
      </c>
      <c r="I48" t="s">
        <v>95</v>
      </c>
      <c r="J48" t="s">
        <v>64</v>
      </c>
      <c r="K48" s="25">
        <v>22094</v>
      </c>
      <c r="L48" s="25">
        <v>22114</v>
      </c>
      <c r="M48">
        <f t="shared" si="2"/>
        <v>20</v>
      </c>
    </row>
    <row r="49" spans="1:13" x14ac:dyDescent="0.35">
      <c r="A49">
        <v>1961</v>
      </c>
      <c r="B49">
        <v>36.03</v>
      </c>
      <c r="C49">
        <v>4397</v>
      </c>
      <c r="D49">
        <v>21</v>
      </c>
      <c r="E49">
        <v>72</v>
      </c>
      <c r="F49">
        <v>132</v>
      </c>
      <c r="G49">
        <f t="shared" si="1"/>
        <v>60</v>
      </c>
      <c r="H49" s="22">
        <f t="shared" si="3"/>
        <v>0.45454545454545453</v>
      </c>
      <c r="I49" t="s">
        <v>97</v>
      </c>
      <c r="J49" t="s">
        <v>22</v>
      </c>
      <c r="K49" s="25">
        <v>22458</v>
      </c>
      <c r="L49" s="25">
        <v>22478</v>
      </c>
      <c r="M49">
        <f t="shared" si="2"/>
        <v>20</v>
      </c>
    </row>
    <row r="50" spans="1:13" ht="15" customHeight="1" x14ac:dyDescent="0.35">
      <c r="A50">
        <v>1962</v>
      </c>
      <c r="B50">
        <v>37.32</v>
      </c>
      <c r="C50">
        <v>4274</v>
      </c>
      <c r="D50">
        <v>22</v>
      </c>
      <c r="E50">
        <v>94</v>
      </c>
      <c r="F50">
        <v>150</v>
      </c>
      <c r="G50">
        <f t="shared" si="1"/>
        <v>56</v>
      </c>
      <c r="H50" s="22">
        <f t="shared" si="3"/>
        <v>0.37333333333333335</v>
      </c>
      <c r="I50" t="s">
        <v>97</v>
      </c>
      <c r="J50" t="s">
        <v>22</v>
      </c>
      <c r="K50" s="25">
        <v>22822</v>
      </c>
      <c r="L50" s="25">
        <v>22842</v>
      </c>
      <c r="M50">
        <f t="shared" si="2"/>
        <v>20</v>
      </c>
    </row>
    <row r="51" spans="1:13" x14ac:dyDescent="0.35">
      <c r="A51">
        <v>1963</v>
      </c>
      <c r="B51">
        <v>37.090000000000003</v>
      </c>
      <c r="C51">
        <v>4137</v>
      </c>
      <c r="D51">
        <v>21</v>
      </c>
      <c r="E51">
        <v>76</v>
      </c>
      <c r="F51">
        <v>130</v>
      </c>
      <c r="G51">
        <f t="shared" si="1"/>
        <v>54</v>
      </c>
      <c r="H51" s="22">
        <f t="shared" si="3"/>
        <v>0.41538461538461541</v>
      </c>
      <c r="I51" t="s">
        <v>97</v>
      </c>
      <c r="J51" t="s">
        <v>22</v>
      </c>
      <c r="K51" s="25">
        <v>23185</v>
      </c>
      <c r="L51" s="25">
        <v>23206</v>
      </c>
      <c r="M51">
        <f t="shared" si="2"/>
        <v>21</v>
      </c>
    </row>
    <row r="52" spans="1:13" ht="15" customHeight="1" x14ac:dyDescent="0.35">
      <c r="A52">
        <v>1964</v>
      </c>
      <c r="B52">
        <v>35.42</v>
      </c>
      <c r="C52">
        <v>4504</v>
      </c>
      <c r="D52">
        <v>22</v>
      </c>
      <c r="E52">
        <v>81</v>
      </c>
      <c r="F52">
        <v>132</v>
      </c>
      <c r="G52">
        <f t="shared" si="1"/>
        <v>51</v>
      </c>
      <c r="H52" s="22">
        <f t="shared" si="3"/>
        <v>0.38636363636363635</v>
      </c>
      <c r="I52" t="s">
        <v>97</v>
      </c>
      <c r="J52" t="s">
        <v>22</v>
      </c>
      <c r="K52" s="25">
        <v>23550</v>
      </c>
      <c r="L52" s="25">
        <v>23570</v>
      </c>
      <c r="M52">
        <f t="shared" si="2"/>
        <v>20</v>
      </c>
    </row>
    <row r="53" spans="1:13" x14ac:dyDescent="0.35">
      <c r="A53">
        <v>1965</v>
      </c>
      <c r="B53">
        <v>35.89</v>
      </c>
      <c r="C53">
        <v>4177</v>
      </c>
      <c r="D53">
        <v>22</v>
      </c>
      <c r="E53">
        <v>96</v>
      </c>
      <c r="F53">
        <v>130</v>
      </c>
      <c r="G53">
        <f t="shared" si="1"/>
        <v>34</v>
      </c>
      <c r="H53" s="22">
        <f t="shared" si="3"/>
        <v>0.26153846153846155</v>
      </c>
      <c r="I53" t="s">
        <v>102</v>
      </c>
      <c r="J53" t="s">
        <v>64</v>
      </c>
      <c r="K53" s="25">
        <v>23915</v>
      </c>
      <c r="L53" s="25">
        <v>23937</v>
      </c>
      <c r="M53">
        <f t="shared" si="2"/>
        <v>22</v>
      </c>
    </row>
    <row r="54" spans="1:13" ht="15" customHeight="1" x14ac:dyDescent="0.35">
      <c r="A54">
        <v>1966</v>
      </c>
      <c r="B54">
        <v>36.76</v>
      </c>
      <c r="C54">
        <v>4322</v>
      </c>
      <c r="D54">
        <v>22</v>
      </c>
      <c r="E54">
        <v>82</v>
      </c>
      <c r="F54">
        <v>130</v>
      </c>
      <c r="G54">
        <f t="shared" si="1"/>
        <v>48</v>
      </c>
      <c r="H54" s="22">
        <f t="shared" si="3"/>
        <v>0.36923076923076925</v>
      </c>
      <c r="I54" t="s">
        <v>106</v>
      </c>
      <c r="J54" t="s">
        <v>22</v>
      </c>
      <c r="K54" s="25">
        <v>24279</v>
      </c>
      <c r="L54" s="25">
        <v>24302</v>
      </c>
      <c r="M54">
        <f t="shared" si="2"/>
        <v>23</v>
      </c>
    </row>
    <row r="55" spans="1:13" x14ac:dyDescent="0.35">
      <c r="A55">
        <v>1967</v>
      </c>
      <c r="B55">
        <v>34.76</v>
      </c>
      <c r="C55">
        <v>4758</v>
      </c>
      <c r="D55">
        <v>22</v>
      </c>
      <c r="E55">
        <v>88</v>
      </c>
      <c r="F55">
        <v>130</v>
      </c>
      <c r="G55">
        <f t="shared" si="1"/>
        <v>42</v>
      </c>
      <c r="H55" s="22">
        <f t="shared" si="3"/>
        <v>0.32307692307692309</v>
      </c>
      <c r="I55" t="s">
        <v>108</v>
      </c>
      <c r="J55" t="s">
        <v>22</v>
      </c>
      <c r="K55" s="25">
        <v>24652</v>
      </c>
      <c r="L55" s="25">
        <v>24676</v>
      </c>
      <c r="M55">
        <f t="shared" si="2"/>
        <v>24</v>
      </c>
    </row>
    <row r="56" spans="1:13" ht="15" customHeight="1" x14ac:dyDescent="0.35">
      <c r="A56">
        <v>1968</v>
      </c>
      <c r="B56">
        <v>33.56</v>
      </c>
      <c r="C56">
        <v>4492</v>
      </c>
      <c r="D56">
        <v>22</v>
      </c>
      <c r="E56">
        <v>88</v>
      </c>
      <c r="F56">
        <v>110</v>
      </c>
      <c r="G56">
        <f t="shared" si="1"/>
        <v>22</v>
      </c>
      <c r="H56" s="22">
        <f t="shared" si="3"/>
        <v>0.2</v>
      </c>
      <c r="I56" t="s">
        <v>110</v>
      </c>
      <c r="J56" t="s">
        <v>81</v>
      </c>
      <c r="K56" s="25">
        <v>25016</v>
      </c>
      <c r="L56" s="25">
        <v>25040</v>
      </c>
      <c r="M56">
        <f t="shared" si="2"/>
        <v>24</v>
      </c>
    </row>
    <row r="57" spans="1:13" x14ac:dyDescent="0.35">
      <c r="A57">
        <v>1969</v>
      </c>
      <c r="B57">
        <v>35.409999999999997</v>
      </c>
      <c r="C57">
        <v>4117</v>
      </c>
      <c r="D57">
        <v>22</v>
      </c>
      <c r="E57">
        <v>86</v>
      </c>
      <c r="F57">
        <v>130</v>
      </c>
      <c r="G57">
        <f t="shared" si="1"/>
        <v>44</v>
      </c>
      <c r="H57" s="22">
        <f t="shared" si="3"/>
        <v>0.33846153846153848</v>
      </c>
      <c r="I57" t="s">
        <v>114</v>
      </c>
      <c r="J57" t="s">
        <v>60</v>
      </c>
      <c r="K57" s="25">
        <v>25382</v>
      </c>
      <c r="L57" s="25">
        <v>25404</v>
      </c>
      <c r="M57">
        <f t="shared" si="2"/>
        <v>22</v>
      </c>
    </row>
    <row r="58" spans="1:13" ht="15" customHeight="1" x14ac:dyDescent="0.35">
      <c r="A58">
        <v>1970</v>
      </c>
      <c r="B58">
        <v>35.590000000000003</v>
      </c>
      <c r="C58">
        <v>4254</v>
      </c>
      <c r="D58">
        <v>23</v>
      </c>
      <c r="E58">
        <v>100</v>
      </c>
      <c r="F58">
        <v>150</v>
      </c>
      <c r="G58">
        <f t="shared" si="1"/>
        <v>50</v>
      </c>
      <c r="H58" s="22">
        <f t="shared" si="3"/>
        <v>0.33333333333333331</v>
      </c>
      <c r="I58" t="s">
        <v>117</v>
      </c>
      <c r="J58" t="s">
        <v>60</v>
      </c>
      <c r="K58" s="25">
        <v>25746</v>
      </c>
      <c r="L58" s="25">
        <v>25768</v>
      </c>
      <c r="M58">
        <f t="shared" si="2"/>
        <v>22</v>
      </c>
    </row>
    <row r="59" spans="1:13" x14ac:dyDescent="0.35">
      <c r="A59">
        <v>1971</v>
      </c>
      <c r="B59">
        <v>38.08</v>
      </c>
      <c r="C59">
        <v>3608</v>
      </c>
      <c r="D59">
        <v>25</v>
      </c>
      <c r="E59">
        <v>94</v>
      </c>
      <c r="F59">
        <v>130</v>
      </c>
      <c r="G59">
        <f t="shared" si="1"/>
        <v>36</v>
      </c>
      <c r="H59" s="22">
        <f t="shared" si="3"/>
        <v>0.27692307692307694</v>
      </c>
      <c r="I59" t="s">
        <v>117</v>
      </c>
      <c r="J59" t="s">
        <v>60</v>
      </c>
      <c r="K59" s="25">
        <v>26110</v>
      </c>
      <c r="L59" s="25">
        <v>26132</v>
      </c>
      <c r="M59">
        <f t="shared" si="2"/>
        <v>22</v>
      </c>
    </row>
    <row r="60" spans="1:13" ht="15" customHeight="1" x14ac:dyDescent="0.35">
      <c r="A60">
        <v>1972</v>
      </c>
      <c r="B60">
        <v>35.51</v>
      </c>
      <c r="C60">
        <v>3846</v>
      </c>
      <c r="D60">
        <v>20</v>
      </c>
      <c r="E60">
        <v>88</v>
      </c>
      <c r="F60">
        <v>132</v>
      </c>
      <c r="G60">
        <f t="shared" si="1"/>
        <v>44</v>
      </c>
      <c r="H60" s="22">
        <f t="shared" si="3"/>
        <v>0.33333333333333331</v>
      </c>
      <c r="I60" t="s">
        <v>117</v>
      </c>
      <c r="J60" t="s">
        <v>60</v>
      </c>
      <c r="K60" s="25">
        <v>26481</v>
      </c>
      <c r="L60" s="25">
        <v>26503</v>
      </c>
      <c r="M60">
        <f t="shared" si="2"/>
        <v>22</v>
      </c>
    </row>
    <row r="61" spans="1:13" x14ac:dyDescent="0.35">
      <c r="A61">
        <v>1973</v>
      </c>
      <c r="B61">
        <v>33.409999999999997</v>
      </c>
      <c r="C61">
        <v>4090</v>
      </c>
      <c r="D61">
        <v>20</v>
      </c>
      <c r="E61">
        <v>87</v>
      </c>
      <c r="F61">
        <v>132</v>
      </c>
      <c r="G61">
        <f t="shared" si="1"/>
        <v>45</v>
      </c>
      <c r="H61" s="22">
        <f t="shared" si="3"/>
        <v>0.34090909090909088</v>
      </c>
      <c r="I61" t="s">
        <v>121</v>
      </c>
      <c r="J61" t="s">
        <v>93</v>
      </c>
      <c r="K61" s="25">
        <v>26845</v>
      </c>
      <c r="L61" s="25">
        <v>26867</v>
      </c>
      <c r="M61">
        <f t="shared" si="2"/>
        <v>22</v>
      </c>
    </row>
    <row r="62" spans="1:13" ht="15" customHeight="1" x14ac:dyDescent="0.35">
      <c r="A62">
        <v>1974</v>
      </c>
      <c r="B62">
        <v>35.24</v>
      </c>
      <c r="C62">
        <v>4098</v>
      </c>
      <c r="D62">
        <v>22</v>
      </c>
      <c r="E62">
        <v>105</v>
      </c>
      <c r="F62">
        <v>130</v>
      </c>
      <c r="G62">
        <f t="shared" si="1"/>
        <v>25</v>
      </c>
      <c r="H62" s="22">
        <f t="shared" si="3"/>
        <v>0.19230769230769232</v>
      </c>
      <c r="I62" t="s">
        <v>117</v>
      </c>
      <c r="J62" t="s">
        <v>60</v>
      </c>
      <c r="K62" s="25">
        <v>27207</v>
      </c>
      <c r="L62" s="25">
        <v>27231</v>
      </c>
      <c r="M62">
        <f t="shared" si="2"/>
        <v>24</v>
      </c>
    </row>
    <row r="63" spans="1:13" x14ac:dyDescent="0.35">
      <c r="A63">
        <v>1975</v>
      </c>
      <c r="B63">
        <v>34.909999999999997</v>
      </c>
      <c r="C63">
        <v>3999</v>
      </c>
      <c r="D63">
        <v>22</v>
      </c>
      <c r="E63">
        <v>86</v>
      </c>
      <c r="F63">
        <v>140</v>
      </c>
      <c r="G63">
        <f t="shared" si="1"/>
        <v>54</v>
      </c>
      <c r="H63" s="22">
        <f t="shared" si="3"/>
        <v>0.38571428571428573</v>
      </c>
      <c r="I63" t="s">
        <v>124</v>
      </c>
      <c r="J63" t="s">
        <v>22</v>
      </c>
      <c r="K63" s="25">
        <v>27571</v>
      </c>
      <c r="L63" s="25">
        <v>27595</v>
      </c>
      <c r="M63">
        <f t="shared" si="2"/>
        <v>24</v>
      </c>
    </row>
    <row r="64" spans="1:13" ht="15" customHeight="1" x14ac:dyDescent="0.35">
      <c r="A64">
        <v>1976</v>
      </c>
      <c r="B64">
        <v>34.520000000000003</v>
      </c>
      <c r="C64">
        <v>4016</v>
      </c>
      <c r="D64">
        <v>22</v>
      </c>
      <c r="E64">
        <v>87</v>
      </c>
      <c r="F64">
        <v>130</v>
      </c>
      <c r="G64">
        <f t="shared" si="1"/>
        <v>43</v>
      </c>
      <c r="H64" s="22">
        <f t="shared" si="3"/>
        <v>0.33076923076923076</v>
      </c>
      <c r="I64" t="s">
        <v>127</v>
      </c>
      <c r="J64" t="s">
        <v>60</v>
      </c>
      <c r="K64" s="25">
        <v>27935</v>
      </c>
      <c r="L64" s="25">
        <v>27959</v>
      </c>
      <c r="M64">
        <f t="shared" si="2"/>
        <v>24</v>
      </c>
    </row>
    <row r="65" spans="1:13" x14ac:dyDescent="0.35">
      <c r="A65">
        <v>1977</v>
      </c>
      <c r="B65">
        <v>35.42</v>
      </c>
      <c r="C65">
        <v>4092</v>
      </c>
      <c r="D65">
        <v>22</v>
      </c>
      <c r="E65">
        <v>53</v>
      </c>
      <c r="F65">
        <v>100</v>
      </c>
      <c r="G65">
        <f t="shared" si="1"/>
        <v>47</v>
      </c>
      <c r="H65" s="22">
        <f t="shared" si="3"/>
        <v>0.47</v>
      </c>
      <c r="I65" t="s">
        <v>130</v>
      </c>
      <c r="J65" t="s">
        <v>22</v>
      </c>
      <c r="K65" s="25">
        <v>28296</v>
      </c>
      <c r="L65" s="25">
        <v>28330</v>
      </c>
      <c r="M65">
        <f t="shared" si="2"/>
        <v>34</v>
      </c>
    </row>
    <row r="66" spans="1:13" ht="15" customHeight="1" x14ac:dyDescent="0.35">
      <c r="A66">
        <v>1978</v>
      </c>
      <c r="B66">
        <v>36.08</v>
      </c>
      <c r="C66">
        <v>3914</v>
      </c>
      <c r="D66">
        <v>22</v>
      </c>
      <c r="E66">
        <v>78</v>
      </c>
      <c r="F66">
        <v>110</v>
      </c>
      <c r="G66">
        <f t="shared" si="1"/>
        <v>32</v>
      </c>
      <c r="H66" s="22">
        <f t="shared" ref="H66:H97" si="4">G66/F66</f>
        <v>0.29090909090909089</v>
      </c>
      <c r="I66" t="s">
        <v>132</v>
      </c>
      <c r="J66" t="s">
        <v>22</v>
      </c>
      <c r="K66" s="25">
        <v>28670</v>
      </c>
      <c r="L66" s="25">
        <v>28694</v>
      </c>
      <c r="M66">
        <f t="shared" si="2"/>
        <v>24</v>
      </c>
    </row>
    <row r="67" spans="1:13" x14ac:dyDescent="0.35">
      <c r="A67">
        <v>1979</v>
      </c>
      <c r="B67">
        <v>36.51</v>
      </c>
      <c r="C67">
        <v>3720</v>
      </c>
      <c r="D67">
        <v>24</v>
      </c>
      <c r="E67">
        <v>90</v>
      </c>
      <c r="F67">
        <v>150</v>
      </c>
      <c r="G67">
        <f t="shared" ref="G67:G97" si="5">F67-E67</f>
        <v>60</v>
      </c>
      <c r="H67" s="22">
        <f t="shared" si="4"/>
        <v>0.4</v>
      </c>
      <c r="I67" t="s">
        <v>135</v>
      </c>
      <c r="J67" t="s">
        <v>22</v>
      </c>
      <c r="K67" s="25">
        <v>29033</v>
      </c>
      <c r="L67" s="25">
        <v>29058</v>
      </c>
      <c r="M67">
        <f t="shared" ref="M67:M97" si="6">L67-K67</f>
        <v>25</v>
      </c>
    </row>
    <row r="68" spans="1:13" x14ac:dyDescent="0.35">
      <c r="A68">
        <v>1980</v>
      </c>
      <c r="B68">
        <v>35.14</v>
      </c>
      <c r="C68">
        <v>3946</v>
      </c>
      <c r="D68">
        <v>22</v>
      </c>
      <c r="E68">
        <v>85</v>
      </c>
      <c r="F68">
        <v>130</v>
      </c>
      <c r="G68">
        <f t="shared" si="5"/>
        <v>45</v>
      </c>
      <c r="H68" s="22">
        <f t="shared" si="4"/>
        <v>0.34615384615384615</v>
      </c>
      <c r="I68" t="s">
        <v>136</v>
      </c>
      <c r="J68" t="s">
        <v>81</v>
      </c>
      <c r="K68" s="25">
        <v>29398</v>
      </c>
      <c r="L68" s="25">
        <v>29423</v>
      </c>
      <c r="M68">
        <f t="shared" si="6"/>
        <v>25</v>
      </c>
    </row>
    <row r="69" spans="1:13" ht="15" customHeight="1" x14ac:dyDescent="0.35">
      <c r="A69">
        <v>1981</v>
      </c>
      <c r="B69">
        <v>38.96</v>
      </c>
      <c r="C69">
        <v>3757</v>
      </c>
      <c r="D69">
        <v>24</v>
      </c>
      <c r="E69">
        <v>121</v>
      </c>
      <c r="F69">
        <v>150</v>
      </c>
      <c r="G69">
        <f t="shared" si="5"/>
        <v>29</v>
      </c>
      <c r="H69" s="22">
        <f t="shared" si="4"/>
        <v>0.19333333333333333</v>
      </c>
      <c r="I69" t="s">
        <v>135</v>
      </c>
      <c r="J69" t="s">
        <v>22</v>
      </c>
      <c r="K69" s="25">
        <v>29762</v>
      </c>
      <c r="L69" s="25">
        <v>29786</v>
      </c>
      <c r="M69">
        <f t="shared" si="6"/>
        <v>24</v>
      </c>
    </row>
    <row r="70" spans="1:13" x14ac:dyDescent="0.35">
      <c r="A70">
        <v>1982</v>
      </c>
      <c r="B70">
        <v>38.06</v>
      </c>
      <c r="C70">
        <v>3512</v>
      </c>
      <c r="D70">
        <v>21</v>
      </c>
      <c r="E70">
        <v>125</v>
      </c>
      <c r="F70">
        <v>169</v>
      </c>
      <c r="G70">
        <f t="shared" si="5"/>
        <v>44</v>
      </c>
      <c r="H70" s="22">
        <f t="shared" si="4"/>
        <v>0.26035502958579881</v>
      </c>
      <c r="I70" t="s">
        <v>135</v>
      </c>
      <c r="J70" t="s">
        <v>22</v>
      </c>
      <c r="K70" s="25">
        <v>30134</v>
      </c>
      <c r="L70" s="25">
        <v>30157</v>
      </c>
      <c r="M70">
        <f t="shared" si="6"/>
        <v>23</v>
      </c>
    </row>
    <row r="71" spans="1:13" ht="15" customHeight="1" x14ac:dyDescent="0.35">
      <c r="A71">
        <v>1983</v>
      </c>
      <c r="B71">
        <v>36.229999999999997</v>
      </c>
      <c r="C71">
        <v>3962</v>
      </c>
      <c r="D71">
        <v>22</v>
      </c>
      <c r="E71">
        <v>88</v>
      </c>
      <c r="F71">
        <v>140</v>
      </c>
      <c r="G71">
        <f t="shared" si="5"/>
        <v>52</v>
      </c>
      <c r="H71" s="22">
        <f t="shared" si="4"/>
        <v>0.37142857142857144</v>
      </c>
      <c r="I71" t="s">
        <v>141</v>
      </c>
      <c r="J71" t="s">
        <v>22</v>
      </c>
      <c r="K71" s="25">
        <v>30498</v>
      </c>
      <c r="L71" s="25">
        <v>30521</v>
      </c>
      <c r="M71">
        <f t="shared" si="6"/>
        <v>23</v>
      </c>
    </row>
    <row r="72" spans="1:13" x14ac:dyDescent="0.35">
      <c r="A72">
        <v>1984</v>
      </c>
      <c r="B72">
        <v>35.880000000000003</v>
      </c>
      <c r="C72">
        <v>4021</v>
      </c>
      <c r="D72">
        <v>23</v>
      </c>
      <c r="E72">
        <v>124</v>
      </c>
      <c r="F72">
        <v>170</v>
      </c>
      <c r="G72">
        <f t="shared" si="5"/>
        <v>46</v>
      </c>
      <c r="H72" s="22">
        <f t="shared" si="4"/>
        <v>0.27058823529411763</v>
      </c>
      <c r="I72" t="s">
        <v>143</v>
      </c>
      <c r="J72" t="s">
        <v>22</v>
      </c>
      <c r="K72" s="25">
        <v>30862</v>
      </c>
      <c r="L72" s="25">
        <v>30885</v>
      </c>
      <c r="M72">
        <f t="shared" si="6"/>
        <v>23</v>
      </c>
    </row>
    <row r="73" spans="1:13" ht="15" customHeight="1" x14ac:dyDescent="0.35">
      <c r="A73">
        <v>1985</v>
      </c>
      <c r="B73">
        <v>36.229999999999997</v>
      </c>
      <c r="C73">
        <v>4127</v>
      </c>
      <c r="D73">
        <v>22</v>
      </c>
      <c r="E73">
        <v>144</v>
      </c>
      <c r="F73">
        <v>180</v>
      </c>
      <c r="G73">
        <f t="shared" si="5"/>
        <v>36</v>
      </c>
      <c r="H73" s="22">
        <f t="shared" si="4"/>
        <v>0.2</v>
      </c>
      <c r="I73" t="s">
        <v>135</v>
      </c>
      <c r="J73" t="s">
        <v>22</v>
      </c>
      <c r="K73" s="25">
        <v>31226</v>
      </c>
      <c r="L73" s="25">
        <v>31249</v>
      </c>
      <c r="M73">
        <f t="shared" si="6"/>
        <v>23</v>
      </c>
    </row>
    <row r="74" spans="1:13" x14ac:dyDescent="0.35">
      <c r="A74">
        <v>1986</v>
      </c>
      <c r="B74">
        <v>37.020000000000003</v>
      </c>
      <c r="C74">
        <v>4083</v>
      </c>
      <c r="D74">
        <v>23</v>
      </c>
      <c r="E74">
        <v>132</v>
      </c>
      <c r="F74">
        <v>210</v>
      </c>
      <c r="G74">
        <f t="shared" si="5"/>
        <v>78</v>
      </c>
      <c r="H74" s="22">
        <f t="shared" si="4"/>
        <v>0.37142857142857144</v>
      </c>
      <c r="I74" t="s">
        <v>147</v>
      </c>
      <c r="J74" t="s">
        <v>216</v>
      </c>
      <c r="K74" s="25">
        <v>31597</v>
      </c>
      <c r="L74" s="25">
        <v>31620</v>
      </c>
      <c r="M74">
        <f t="shared" si="6"/>
        <v>23</v>
      </c>
    </row>
    <row r="75" spans="1:13" ht="15" customHeight="1" x14ac:dyDescent="0.35">
      <c r="A75">
        <v>1987</v>
      </c>
      <c r="B75">
        <v>36.65</v>
      </c>
      <c r="C75">
        <v>4231</v>
      </c>
      <c r="D75">
        <v>25</v>
      </c>
      <c r="E75">
        <v>135</v>
      </c>
      <c r="F75">
        <v>207</v>
      </c>
      <c r="G75">
        <f t="shared" si="5"/>
        <v>72</v>
      </c>
      <c r="H75" s="22">
        <f t="shared" si="4"/>
        <v>0.34782608695652173</v>
      </c>
      <c r="I75" t="s">
        <v>150</v>
      </c>
      <c r="J75" t="s">
        <v>215</v>
      </c>
      <c r="K75" s="25">
        <v>31959</v>
      </c>
      <c r="L75" s="25">
        <v>31984</v>
      </c>
      <c r="M75">
        <f t="shared" si="6"/>
        <v>25</v>
      </c>
    </row>
    <row r="76" spans="1:13" x14ac:dyDescent="0.35">
      <c r="A76">
        <v>1988</v>
      </c>
      <c r="B76">
        <v>38.909999999999997</v>
      </c>
      <c r="C76">
        <v>3286</v>
      </c>
      <c r="D76">
        <v>22</v>
      </c>
      <c r="E76">
        <v>151</v>
      </c>
      <c r="F76">
        <v>198</v>
      </c>
      <c r="G76">
        <f t="shared" si="5"/>
        <v>47</v>
      </c>
      <c r="H76" s="22">
        <f t="shared" si="4"/>
        <v>0.23737373737373738</v>
      </c>
      <c r="I76" t="s">
        <v>154</v>
      </c>
      <c r="J76" t="s">
        <v>93</v>
      </c>
      <c r="K76" s="25">
        <v>32328</v>
      </c>
      <c r="L76" s="25">
        <v>32348</v>
      </c>
      <c r="M76">
        <f t="shared" si="6"/>
        <v>20</v>
      </c>
    </row>
    <row r="77" spans="1:13" ht="15" customHeight="1" x14ac:dyDescent="0.35">
      <c r="A77">
        <v>1989</v>
      </c>
      <c r="B77">
        <v>37.49</v>
      </c>
      <c r="C77">
        <v>3285</v>
      </c>
      <c r="D77">
        <v>21</v>
      </c>
      <c r="E77">
        <v>138</v>
      </c>
      <c r="F77">
        <v>198</v>
      </c>
      <c r="G77">
        <f t="shared" si="5"/>
        <v>60</v>
      </c>
      <c r="H77" s="22">
        <f t="shared" si="4"/>
        <v>0.30303030303030304</v>
      </c>
      <c r="I77" t="s">
        <v>157</v>
      </c>
      <c r="J77" t="s">
        <v>216</v>
      </c>
      <c r="K77" s="25">
        <v>32690</v>
      </c>
      <c r="L77" s="25">
        <v>32712</v>
      </c>
      <c r="M77">
        <f t="shared" si="6"/>
        <v>22</v>
      </c>
    </row>
    <row r="78" spans="1:13" x14ac:dyDescent="0.35">
      <c r="A78">
        <v>1990</v>
      </c>
      <c r="B78">
        <v>38.26</v>
      </c>
      <c r="C78">
        <v>3504</v>
      </c>
      <c r="D78">
        <v>21</v>
      </c>
      <c r="E78">
        <v>156</v>
      </c>
      <c r="F78">
        <v>198</v>
      </c>
      <c r="G78">
        <f t="shared" si="5"/>
        <v>42</v>
      </c>
      <c r="H78" s="22">
        <f t="shared" si="4"/>
        <v>0.21212121212121213</v>
      </c>
      <c r="I78" t="s">
        <v>157</v>
      </c>
      <c r="J78" t="s">
        <v>216</v>
      </c>
      <c r="K78" s="25">
        <v>33054</v>
      </c>
      <c r="L78" s="25">
        <v>33076</v>
      </c>
      <c r="M78">
        <f t="shared" si="6"/>
        <v>22</v>
      </c>
    </row>
    <row r="79" spans="1:13" ht="15" customHeight="1" x14ac:dyDescent="0.35">
      <c r="A79">
        <v>1991</v>
      </c>
      <c r="B79">
        <v>38.75</v>
      </c>
      <c r="C79">
        <v>3914</v>
      </c>
      <c r="D79">
        <v>22</v>
      </c>
      <c r="E79">
        <v>158</v>
      </c>
      <c r="F79">
        <v>198</v>
      </c>
      <c r="G79">
        <f t="shared" si="5"/>
        <v>40</v>
      </c>
      <c r="H79" s="22">
        <f t="shared" si="4"/>
        <v>0.20202020202020202</v>
      </c>
      <c r="I79" t="s">
        <v>162</v>
      </c>
      <c r="J79" t="s">
        <v>93</v>
      </c>
      <c r="K79" s="25">
        <v>33425</v>
      </c>
      <c r="L79" s="25">
        <v>33447</v>
      </c>
      <c r="M79">
        <f t="shared" si="6"/>
        <v>22</v>
      </c>
    </row>
    <row r="80" spans="1:13" x14ac:dyDescent="0.35">
      <c r="A80">
        <v>1992</v>
      </c>
      <c r="B80">
        <v>39.5</v>
      </c>
      <c r="C80">
        <v>3983</v>
      </c>
      <c r="D80">
        <v>21</v>
      </c>
      <c r="E80">
        <v>130</v>
      </c>
      <c r="F80">
        <v>198</v>
      </c>
      <c r="G80">
        <f t="shared" si="5"/>
        <v>68</v>
      </c>
      <c r="H80" s="22">
        <f t="shared" si="4"/>
        <v>0.34343434343434343</v>
      </c>
      <c r="I80" t="s">
        <v>165</v>
      </c>
      <c r="J80" t="s">
        <v>93</v>
      </c>
      <c r="K80" s="25">
        <v>33789</v>
      </c>
      <c r="L80" s="25">
        <v>33811</v>
      </c>
      <c r="M80">
        <f t="shared" si="6"/>
        <v>22</v>
      </c>
    </row>
    <row r="81" spans="1:13" ht="15" customHeight="1" x14ac:dyDescent="0.35">
      <c r="A81">
        <v>1993</v>
      </c>
      <c r="B81">
        <v>38.71</v>
      </c>
      <c r="C81">
        <v>3714</v>
      </c>
      <c r="D81">
        <v>20</v>
      </c>
      <c r="E81">
        <v>136</v>
      </c>
      <c r="F81">
        <v>180</v>
      </c>
      <c r="G81">
        <f t="shared" si="5"/>
        <v>44</v>
      </c>
      <c r="H81" s="22">
        <f t="shared" si="4"/>
        <v>0.24444444444444444</v>
      </c>
      <c r="I81" t="s">
        <v>165</v>
      </c>
      <c r="J81" t="s">
        <v>93</v>
      </c>
      <c r="K81" s="25">
        <v>34153</v>
      </c>
      <c r="L81" s="25">
        <v>34175</v>
      </c>
      <c r="M81">
        <f t="shared" si="6"/>
        <v>22</v>
      </c>
    </row>
    <row r="82" spans="1:13" x14ac:dyDescent="0.35">
      <c r="A82">
        <v>1994</v>
      </c>
      <c r="B82">
        <v>38.380000000000003</v>
      </c>
      <c r="C82">
        <v>3978</v>
      </c>
      <c r="D82">
        <v>21</v>
      </c>
      <c r="E82">
        <v>117</v>
      </c>
      <c r="F82">
        <v>189</v>
      </c>
      <c r="G82">
        <f t="shared" si="5"/>
        <v>72</v>
      </c>
      <c r="H82" s="22">
        <f t="shared" si="4"/>
        <v>0.38095238095238093</v>
      </c>
      <c r="I82" t="s">
        <v>165</v>
      </c>
      <c r="J82" t="s">
        <v>93</v>
      </c>
      <c r="K82" s="25">
        <v>34517</v>
      </c>
      <c r="L82" s="25">
        <v>34539</v>
      </c>
      <c r="M82">
        <f t="shared" si="6"/>
        <v>22</v>
      </c>
    </row>
    <row r="83" spans="1:13" x14ac:dyDescent="0.35">
      <c r="A83">
        <v>1995</v>
      </c>
      <c r="B83">
        <v>39.19</v>
      </c>
      <c r="C83">
        <v>3653</v>
      </c>
      <c r="D83">
        <v>20</v>
      </c>
      <c r="E83">
        <v>115</v>
      </c>
      <c r="F83">
        <v>189</v>
      </c>
      <c r="G83">
        <f t="shared" si="5"/>
        <v>74</v>
      </c>
      <c r="H83" s="22">
        <f t="shared" si="4"/>
        <v>0.39153439153439151</v>
      </c>
      <c r="I83" t="s">
        <v>165</v>
      </c>
      <c r="J83" t="s">
        <v>93</v>
      </c>
      <c r="K83" s="25">
        <v>34881</v>
      </c>
      <c r="L83" s="25">
        <v>34903</v>
      </c>
      <c r="M83">
        <f t="shared" si="6"/>
        <v>22</v>
      </c>
    </row>
    <row r="84" spans="1:13" x14ac:dyDescent="0.35">
      <c r="A84">
        <v>1996</v>
      </c>
      <c r="B84">
        <v>39.229999999999997</v>
      </c>
      <c r="C84">
        <v>3907</v>
      </c>
      <c r="D84">
        <v>21</v>
      </c>
      <c r="E84">
        <v>129</v>
      </c>
      <c r="F84">
        <v>189</v>
      </c>
      <c r="G84">
        <f t="shared" si="5"/>
        <v>60</v>
      </c>
      <c r="H84" s="22">
        <f t="shared" si="4"/>
        <v>0.31746031746031744</v>
      </c>
      <c r="I84" t="s">
        <v>169</v>
      </c>
      <c r="J84" t="s">
        <v>214</v>
      </c>
      <c r="K84" s="25">
        <v>35245</v>
      </c>
      <c r="L84" s="25">
        <v>35267</v>
      </c>
      <c r="M84">
        <f t="shared" si="6"/>
        <v>22</v>
      </c>
    </row>
    <row r="85" spans="1:13" x14ac:dyDescent="0.35">
      <c r="A85">
        <v>1997</v>
      </c>
      <c r="B85">
        <v>39.229999999999997</v>
      </c>
      <c r="C85">
        <v>3950</v>
      </c>
      <c r="D85">
        <v>21</v>
      </c>
      <c r="E85">
        <v>139</v>
      </c>
      <c r="F85">
        <v>198</v>
      </c>
      <c r="G85">
        <f t="shared" si="5"/>
        <v>59</v>
      </c>
      <c r="H85" s="22">
        <f t="shared" si="4"/>
        <v>0.29797979797979796</v>
      </c>
      <c r="I85" t="s">
        <v>173</v>
      </c>
      <c r="J85" t="s">
        <v>105</v>
      </c>
      <c r="K85" s="25">
        <v>35616</v>
      </c>
      <c r="L85" s="25">
        <v>35638</v>
      </c>
      <c r="M85">
        <f t="shared" si="6"/>
        <v>22</v>
      </c>
    </row>
    <row r="86" spans="1:13" x14ac:dyDescent="0.35">
      <c r="A86">
        <v>1998</v>
      </c>
      <c r="B86">
        <v>39.979999999999997</v>
      </c>
      <c r="C86">
        <v>3875</v>
      </c>
      <c r="D86">
        <v>21</v>
      </c>
      <c r="E86">
        <v>96</v>
      </c>
      <c r="F86">
        <v>189</v>
      </c>
      <c r="G86">
        <f t="shared" si="5"/>
        <v>93</v>
      </c>
      <c r="H86" s="22">
        <f t="shared" si="4"/>
        <v>0.49206349206349204</v>
      </c>
      <c r="I86" t="s">
        <v>175</v>
      </c>
      <c r="J86" t="s">
        <v>64</v>
      </c>
      <c r="K86" s="25">
        <v>35987</v>
      </c>
      <c r="L86" s="25">
        <v>36009</v>
      </c>
      <c r="M86">
        <f t="shared" si="6"/>
        <v>22</v>
      </c>
    </row>
    <row r="87" spans="1:13" x14ac:dyDescent="0.35">
      <c r="A87">
        <v>2006</v>
      </c>
      <c r="B87">
        <v>40.78</v>
      </c>
      <c r="C87">
        <v>3657.1</v>
      </c>
      <c r="D87">
        <v>20</v>
      </c>
      <c r="E87">
        <v>139</v>
      </c>
      <c r="F87">
        <v>176</v>
      </c>
      <c r="G87">
        <f t="shared" si="5"/>
        <v>37</v>
      </c>
      <c r="H87" s="22">
        <f t="shared" si="4"/>
        <v>0.21022727272727273</v>
      </c>
      <c r="I87" t="s">
        <v>184</v>
      </c>
      <c r="J87" t="s">
        <v>93</v>
      </c>
      <c r="K87" s="25">
        <v>38899</v>
      </c>
      <c r="L87" s="25">
        <v>38921</v>
      </c>
      <c r="M87">
        <f t="shared" si="6"/>
        <v>22</v>
      </c>
    </row>
    <row r="88" spans="1:13" ht="15" customHeight="1" x14ac:dyDescent="0.35">
      <c r="A88">
        <v>2007</v>
      </c>
      <c r="B88">
        <v>38.979999999999997</v>
      </c>
      <c r="C88">
        <v>3547</v>
      </c>
      <c r="D88">
        <v>20</v>
      </c>
      <c r="E88">
        <v>141</v>
      </c>
      <c r="F88">
        <v>189</v>
      </c>
      <c r="G88">
        <f t="shared" si="5"/>
        <v>48</v>
      </c>
      <c r="H88" s="22">
        <f t="shared" si="4"/>
        <v>0.25396825396825395</v>
      </c>
      <c r="I88" t="s">
        <v>186</v>
      </c>
      <c r="J88" t="s">
        <v>93</v>
      </c>
      <c r="K88" s="25">
        <v>39270</v>
      </c>
      <c r="L88" s="25">
        <v>39292</v>
      </c>
      <c r="M88">
        <f t="shared" si="6"/>
        <v>22</v>
      </c>
    </row>
    <row r="89" spans="1:13" x14ac:dyDescent="0.35">
      <c r="A89">
        <v>2008</v>
      </c>
      <c r="B89">
        <v>40.5</v>
      </c>
      <c r="C89">
        <v>3559.5</v>
      </c>
      <c r="D89">
        <v>21</v>
      </c>
      <c r="E89">
        <v>145</v>
      </c>
      <c r="F89">
        <v>180</v>
      </c>
      <c r="G89">
        <f t="shared" si="5"/>
        <v>35</v>
      </c>
      <c r="H89" s="22">
        <f t="shared" si="4"/>
        <v>0.19444444444444445</v>
      </c>
      <c r="I89" t="s">
        <v>189</v>
      </c>
      <c r="J89" t="s">
        <v>93</v>
      </c>
      <c r="K89" s="25">
        <v>39634</v>
      </c>
      <c r="L89" s="25">
        <v>39656</v>
      </c>
      <c r="M89">
        <f t="shared" si="6"/>
        <v>22</v>
      </c>
    </row>
    <row r="90" spans="1:13" ht="15" customHeight="1" x14ac:dyDescent="0.35">
      <c r="A90">
        <v>2009</v>
      </c>
      <c r="B90">
        <v>40.31</v>
      </c>
      <c r="C90">
        <v>3459.5</v>
      </c>
      <c r="D90">
        <v>21</v>
      </c>
      <c r="E90">
        <v>156</v>
      </c>
      <c r="F90">
        <v>180</v>
      </c>
      <c r="G90">
        <f t="shared" si="5"/>
        <v>24</v>
      </c>
      <c r="H90" s="22">
        <f t="shared" si="4"/>
        <v>0.13333333333333333</v>
      </c>
      <c r="I90" t="s">
        <v>191</v>
      </c>
      <c r="J90" t="s">
        <v>93</v>
      </c>
      <c r="K90" s="25">
        <v>39998</v>
      </c>
      <c r="L90" s="25">
        <v>40020</v>
      </c>
      <c r="M90">
        <f t="shared" si="6"/>
        <v>22</v>
      </c>
    </row>
    <row r="91" spans="1:13" x14ac:dyDescent="0.35">
      <c r="A91">
        <v>2010</v>
      </c>
      <c r="B91">
        <v>39.590000000000003</v>
      </c>
      <c r="C91">
        <v>3641.9</v>
      </c>
      <c r="D91">
        <v>20</v>
      </c>
      <c r="E91">
        <v>170</v>
      </c>
      <c r="F91">
        <v>197</v>
      </c>
      <c r="G91">
        <f t="shared" si="5"/>
        <v>27</v>
      </c>
      <c r="H91" s="22">
        <f t="shared" si="4"/>
        <v>0.13705583756345177</v>
      </c>
      <c r="I91" t="s">
        <v>194</v>
      </c>
      <c r="J91" t="s">
        <v>159</v>
      </c>
      <c r="K91" s="25">
        <v>40362</v>
      </c>
      <c r="L91" s="25">
        <v>40384</v>
      </c>
      <c r="M91">
        <f t="shared" si="6"/>
        <v>22</v>
      </c>
    </row>
    <row r="92" spans="1:13" ht="15" customHeight="1" x14ac:dyDescent="0.35">
      <c r="A92">
        <v>2011</v>
      </c>
      <c r="B92">
        <v>39.79</v>
      </c>
      <c r="C92">
        <v>3430</v>
      </c>
      <c r="D92">
        <v>21</v>
      </c>
      <c r="E92">
        <v>167</v>
      </c>
      <c r="F92">
        <v>198</v>
      </c>
      <c r="G92">
        <f t="shared" si="5"/>
        <v>31</v>
      </c>
      <c r="H92" s="22">
        <f t="shared" si="4"/>
        <v>0.15656565656565657</v>
      </c>
      <c r="I92" t="s">
        <v>197</v>
      </c>
      <c r="J92" t="s">
        <v>218</v>
      </c>
      <c r="K92" s="25">
        <v>40726</v>
      </c>
      <c r="L92" s="25">
        <v>40748</v>
      </c>
      <c r="M92">
        <f t="shared" si="6"/>
        <v>22</v>
      </c>
    </row>
    <row r="93" spans="1:13" x14ac:dyDescent="0.35">
      <c r="A93">
        <v>2012</v>
      </c>
      <c r="B93">
        <v>39.880000000000003</v>
      </c>
      <c r="C93">
        <v>3496.9</v>
      </c>
      <c r="D93">
        <v>20</v>
      </c>
      <c r="E93">
        <v>153</v>
      </c>
      <c r="F93">
        <v>198</v>
      </c>
      <c r="G93">
        <f t="shared" si="5"/>
        <v>45</v>
      </c>
      <c r="H93" s="22">
        <f t="shared" si="4"/>
        <v>0.22727272727272727</v>
      </c>
      <c r="I93" t="s">
        <v>201</v>
      </c>
      <c r="J93" t="s">
        <v>209</v>
      </c>
      <c r="K93" s="25">
        <v>41090</v>
      </c>
      <c r="L93" s="25">
        <v>41112</v>
      </c>
      <c r="M93">
        <f t="shared" si="6"/>
        <v>22</v>
      </c>
    </row>
    <row r="94" spans="1:13" ht="15.75" customHeight="1" x14ac:dyDescent="0.35">
      <c r="A94">
        <v>2013</v>
      </c>
      <c r="B94">
        <v>40.54</v>
      </c>
      <c r="C94">
        <v>3403.5</v>
      </c>
      <c r="D94">
        <v>21</v>
      </c>
      <c r="E94">
        <v>169</v>
      </c>
      <c r="F94">
        <v>198</v>
      </c>
      <c r="G94">
        <f t="shared" si="5"/>
        <v>29</v>
      </c>
      <c r="H94" s="22">
        <f t="shared" si="4"/>
        <v>0.14646464646464646</v>
      </c>
      <c r="I94" t="s">
        <v>205</v>
      </c>
      <c r="J94" t="s">
        <v>209</v>
      </c>
      <c r="K94" s="25">
        <v>41454</v>
      </c>
      <c r="L94" s="25">
        <v>41476</v>
      </c>
      <c r="M94">
        <f t="shared" si="6"/>
        <v>22</v>
      </c>
    </row>
    <row r="95" spans="1:13" x14ac:dyDescent="0.35">
      <c r="A95">
        <v>2014</v>
      </c>
      <c r="B95">
        <v>40.69</v>
      </c>
      <c r="C95">
        <v>3659</v>
      </c>
      <c r="D95">
        <v>21</v>
      </c>
      <c r="E95">
        <v>164</v>
      </c>
      <c r="F95">
        <v>198</v>
      </c>
      <c r="G95">
        <f t="shared" si="5"/>
        <v>34</v>
      </c>
      <c r="H95" s="22">
        <f t="shared" si="4"/>
        <v>0.17171717171717171</v>
      </c>
      <c r="I95" t="s">
        <v>207</v>
      </c>
      <c r="J95" t="s">
        <v>64</v>
      </c>
      <c r="K95" s="25">
        <v>41825</v>
      </c>
      <c r="L95" s="25">
        <v>41847</v>
      </c>
      <c r="M95">
        <f t="shared" si="6"/>
        <v>22</v>
      </c>
    </row>
    <row r="96" spans="1:13" ht="15.75" customHeight="1" x14ac:dyDescent="0.35">
      <c r="A96">
        <v>2015</v>
      </c>
      <c r="B96">
        <v>39.64</v>
      </c>
      <c r="C96">
        <v>3360.3</v>
      </c>
      <c r="D96">
        <v>21</v>
      </c>
      <c r="E96">
        <v>160</v>
      </c>
      <c r="F96">
        <v>198</v>
      </c>
      <c r="G96">
        <f t="shared" si="5"/>
        <v>38</v>
      </c>
      <c r="H96" s="22">
        <f t="shared" si="4"/>
        <v>0.19191919191919191</v>
      </c>
      <c r="I96" t="s">
        <v>210</v>
      </c>
      <c r="J96" t="s">
        <v>209</v>
      </c>
      <c r="K96" s="25">
        <v>42189</v>
      </c>
      <c r="L96" s="25">
        <v>42211</v>
      </c>
      <c r="M96">
        <f t="shared" si="6"/>
        <v>22</v>
      </c>
    </row>
    <row r="97" spans="1:13" x14ac:dyDescent="0.35">
      <c r="A97">
        <v>2016</v>
      </c>
      <c r="B97">
        <v>39.616</v>
      </c>
      <c r="C97">
        <v>3534</v>
      </c>
      <c r="D97">
        <v>21</v>
      </c>
      <c r="E97">
        <v>174</v>
      </c>
      <c r="F97">
        <v>198</v>
      </c>
      <c r="G97">
        <f t="shared" si="5"/>
        <v>24</v>
      </c>
      <c r="H97" s="22">
        <f t="shared" si="4"/>
        <v>0.12121212121212122</v>
      </c>
      <c r="I97" t="s">
        <v>210</v>
      </c>
      <c r="J97" t="s">
        <v>209</v>
      </c>
      <c r="K97" s="25">
        <v>42553</v>
      </c>
      <c r="L97" s="25">
        <v>42572</v>
      </c>
      <c r="M97">
        <f t="shared" si="6"/>
        <v>19</v>
      </c>
    </row>
    <row r="98" spans="1:13" x14ac:dyDescent="0.35">
      <c r="K98" s="1"/>
    </row>
    <row r="100" spans="1:13" x14ac:dyDescent="0.35">
      <c r="K100" s="1"/>
    </row>
    <row r="102" spans="1:13" x14ac:dyDescent="0.35">
      <c r="K102" s="1"/>
    </row>
    <row r="104" spans="1:13" x14ac:dyDescent="0.35">
      <c r="K104" s="1"/>
    </row>
    <row r="106" spans="1:13" x14ac:dyDescent="0.35">
      <c r="K106" s="1"/>
    </row>
    <row r="108" spans="1:13" x14ac:dyDescent="0.35">
      <c r="K108" s="1"/>
    </row>
    <row r="112" spans="1:13" x14ac:dyDescent="0.35">
      <c r="K112" s="1"/>
    </row>
    <row r="114" spans="11:11" x14ac:dyDescent="0.35">
      <c r="K114" s="1"/>
    </row>
    <row r="116" spans="11:11" x14ac:dyDescent="0.35">
      <c r="K116" s="1"/>
    </row>
    <row r="118" spans="11:11" x14ac:dyDescent="0.35">
      <c r="K118" s="1"/>
    </row>
    <row r="120" spans="11:11" x14ac:dyDescent="0.35">
      <c r="K120" s="1"/>
    </row>
    <row r="122" spans="11:11" x14ac:dyDescent="0.35">
      <c r="K122" s="1"/>
    </row>
    <row r="124" spans="11:11" x14ac:dyDescent="0.35">
      <c r="K124" s="1"/>
    </row>
    <row r="126" spans="11:11" x14ac:dyDescent="0.35">
      <c r="K126" s="1"/>
    </row>
    <row r="128" spans="11:11" x14ac:dyDescent="0.35">
      <c r="K128" s="1"/>
    </row>
    <row r="132" spans="11:11" x14ac:dyDescent="0.35">
      <c r="K132" s="1"/>
    </row>
    <row r="134" spans="11:11" x14ac:dyDescent="0.35">
      <c r="K134" s="1"/>
    </row>
    <row r="136" spans="11:11" x14ac:dyDescent="0.35">
      <c r="K136" s="1"/>
    </row>
    <row r="138" spans="11:11" x14ac:dyDescent="0.35">
      <c r="K138" s="1"/>
    </row>
    <row r="140" spans="11:11" x14ac:dyDescent="0.35">
      <c r="K140" s="1"/>
    </row>
    <row r="142" spans="11:11" x14ac:dyDescent="0.35">
      <c r="K142" s="1"/>
    </row>
    <row r="144" spans="11:11" x14ac:dyDescent="0.35">
      <c r="K144" s="1"/>
    </row>
    <row r="147" spans="11:11" x14ac:dyDescent="0.35">
      <c r="K147" s="1"/>
    </row>
    <row r="149" spans="11:11" x14ac:dyDescent="0.35">
      <c r="K149" s="1"/>
    </row>
    <row r="153" spans="11:11" x14ac:dyDescent="0.35">
      <c r="K153" s="1"/>
    </row>
    <row r="155" spans="11:11" x14ac:dyDescent="0.35">
      <c r="K155" s="1"/>
    </row>
    <row r="157" spans="11:11" x14ac:dyDescent="0.35">
      <c r="K157" s="1"/>
    </row>
    <row r="159" spans="11:11" x14ac:dyDescent="0.35">
      <c r="K159" s="1"/>
    </row>
    <row r="161" spans="11:11" x14ac:dyDescent="0.35">
      <c r="K161" s="1"/>
    </row>
    <row r="163" spans="11:11" x14ac:dyDescent="0.35">
      <c r="K163" s="1"/>
    </row>
    <row r="165" spans="11:11" x14ac:dyDescent="0.35">
      <c r="K165" s="1"/>
    </row>
    <row r="167" spans="11:11" x14ac:dyDescent="0.35">
      <c r="K167" s="1"/>
    </row>
    <row r="169" spans="11:11" x14ac:dyDescent="0.35">
      <c r="K169" s="1"/>
    </row>
    <row r="173" spans="11:11" x14ac:dyDescent="0.35">
      <c r="K173" s="1"/>
    </row>
    <row r="175" spans="11:11" x14ac:dyDescent="0.35">
      <c r="K175" s="1"/>
    </row>
    <row r="177" spans="11:11" x14ac:dyDescent="0.35">
      <c r="K177" s="1"/>
    </row>
    <row r="179" spans="11:11" x14ac:dyDescent="0.35">
      <c r="K179" s="2"/>
    </row>
    <row r="181" spans="11:11" x14ac:dyDescent="0.35">
      <c r="K181" s="1"/>
    </row>
    <row r="183" spans="11:11" x14ac:dyDescent="0.35">
      <c r="K183" s="2"/>
    </row>
    <row r="185" spans="11:11" x14ac:dyDescent="0.35">
      <c r="K185" s="1"/>
    </row>
    <row r="187" spans="11:11" x14ac:dyDescent="0.35">
      <c r="K187" s="2"/>
    </row>
    <row r="189" spans="11:11" x14ac:dyDescent="0.35">
      <c r="K189" s="2"/>
    </row>
    <row r="191" spans="11:11" x14ac:dyDescent="0.35">
      <c r="K191" s="2"/>
    </row>
    <row r="194" spans="11:11" x14ac:dyDescent="0.35">
      <c r="K194" s="1"/>
    </row>
    <row r="197" spans="11:11" x14ac:dyDescent="0.35">
      <c r="K197" s="1"/>
    </row>
    <row r="200" spans="11:11" x14ac:dyDescent="0.35">
      <c r="K200" s="2"/>
    </row>
    <row r="203" spans="11:11" x14ac:dyDescent="0.35">
      <c r="K203" s="2"/>
    </row>
    <row r="206" spans="11:11" x14ac:dyDescent="0.35">
      <c r="K206" s="2"/>
    </row>
    <row r="208" spans="11:11" x14ac:dyDescent="0.35">
      <c r="K208" s="1"/>
    </row>
  </sheetData>
  <autoFilter ref="A1:J97" xr:uid="{795CC186-EA26-4027-B374-00F90BC5CE6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FF1-42FF-4AD3-A488-A38EC88CC95E}">
  <sheetPr>
    <tabColor rgb="FF92D050"/>
  </sheetPr>
  <dimension ref="A3:O99"/>
  <sheetViews>
    <sheetView workbookViewId="0">
      <selection activeCell="F32" sqref="F32"/>
    </sheetView>
  </sheetViews>
  <sheetFormatPr defaultRowHeight="14.5" x14ac:dyDescent="0.35"/>
  <cols>
    <col min="1" max="1" width="12.6328125" bestFit="1" customWidth="1"/>
    <col min="2" max="2" width="13.7265625" bestFit="1" customWidth="1"/>
    <col min="3" max="4" width="5.81640625" bestFit="1" customWidth="1"/>
    <col min="5" max="5" width="12.6328125" bestFit="1" customWidth="1"/>
    <col min="6" max="6" width="23.7265625" bestFit="1" customWidth="1"/>
    <col min="7" max="7" width="5.81640625" bestFit="1" customWidth="1"/>
    <col min="8" max="8" width="12.6328125" bestFit="1" customWidth="1"/>
    <col min="9" max="9" width="22.453125" bestFit="1" customWidth="1"/>
    <col min="10" max="10" width="6.81640625" bestFit="1" customWidth="1"/>
    <col min="11" max="11" width="12.6328125" bestFit="1" customWidth="1"/>
    <col min="12" max="12" width="19.6328125" bestFit="1" customWidth="1"/>
    <col min="13" max="13" width="5.81640625" bestFit="1" customWidth="1"/>
    <col min="14" max="14" width="12.6328125" bestFit="1" customWidth="1"/>
    <col min="15" max="15" width="11.1796875" bestFit="1" customWidth="1"/>
  </cols>
  <sheetData>
    <row r="3" spans="1:2" x14ac:dyDescent="0.35">
      <c r="A3" s="17" t="s">
        <v>213</v>
      </c>
      <c r="B3" t="s">
        <v>217</v>
      </c>
    </row>
    <row r="4" spans="1:2" x14ac:dyDescent="0.35">
      <c r="A4" s="18">
        <v>1903</v>
      </c>
      <c r="B4">
        <v>25.68</v>
      </c>
    </row>
    <row r="5" spans="1:2" x14ac:dyDescent="0.35">
      <c r="A5" s="18">
        <v>1904</v>
      </c>
      <c r="B5">
        <v>25.27</v>
      </c>
    </row>
    <row r="6" spans="1:2" x14ac:dyDescent="0.35">
      <c r="A6" s="18">
        <v>1905</v>
      </c>
      <c r="B6">
        <v>27.11</v>
      </c>
    </row>
    <row r="7" spans="1:2" x14ac:dyDescent="0.35">
      <c r="A7" s="18">
        <v>1906</v>
      </c>
      <c r="B7">
        <v>24.46</v>
      </c>
    </row>
    <row r="8" spans="1:2" x14ac:dyDescent="0.35">
      <c r="A8" s="18">
        <v>1907</v>
      </c>
      <c r="B8">
        <v>28.47</v>
      </c>
    </row>
    <row r="9" spans="1:2" x14ac:dyDescent="0.35">
      <c r="A9" s="18">
        <v>1908</v>
      </c>
      <c r="B9">
        <v>28.74</v>
      </c>
    </row>
    <row r="10" spans="1:2" x14ac:dyDescent="0.35">
      <c r="A10" s="18">
        <v>1909</v>
      </c>
      <c r="B10">
        <v>28.66</v>
      </c>
    </row>
    <row r="11" spans="1:2" x14ac:dyDescent="0.35">
      <c r="A11" s="18">
        <v>1910</v>
      </c>
      <c r="B11">
        <v>29.1</v>
      </c>
    </row>
    <row r="12" spans="1:2" x14ac:dyDescent="0.35">
      <c r="A12" s="18">
        <v>1911</v>
      </c>
      <c r="B12">
        <v>27.32</v>
      </c>
    </row>
    <row r="13" spans="1:2" x14ac:dyDescent="0.35">
      <c r="A13" s="18">
        <v>1912</v>
      </c>
      <c r="B13">
        <v>27.76</v>
      </c>
    </row>
    <row r="14" spans="1:2" x14ac:dyDescent="0.35">
      <c r="A14" s="18">
        <v>1913</v>
      </c>
      <c r="B14">
        <v>26.72</v>
      </c>
    </row>
    <row r="15" spans="1:2" x14ac:dyDescent="0.35">
      <c r="A15" s="18">
        <v>1914</v>
      </c>
      <c r="B15">
        <v>26.84</v>
      </c>
    </row>
    <row r="16" spans="1:2" x14ac:dyDescent="0.35">
      <c r="A16" s="18">
        <v>1919</v>
      </c>
      <c r="B16">
        <v>24.06</v>
      </c>
    </row>
    <row r="17" spans="1:15" x14ac:dyDescent="0.35">
      <c r="A17" s="18">
        <v>1920</v>
      </c>
      <c r="B17">
        <v>24.07</v>
      </c>
    </row>
    <row r="18" spans="1:15" x14ac:dyDescent="0.35">
      <c r="A18" s="18">
        <v>1921</v>
      </c>
      <c r="B18">
        <v>24.72</v>
      </c>
    </row>
    <row r="19" spans="1:15" x14ac:dyDescent="0.35">
      <c r="A19" s="18">
        <v>1922</v>
      </c>
      <c r="B19">
        <v>24.2</v>
      </c>
    </row>
    <row r="20" spans="1:15" x14ac:dyDescent="0.35">
      <c r="A20" s="18">
        <v>1923</v>
      </c>
      <c r="B20">
        <v>24.23</v>
      </c>
    </row>
    <row r="21" spans="1:15" x14ac:dyDescent="0.35">
      <c r="A21" s="18">
        <v>1924</v>
      </c>
      <c r="B21">
        <v>24.25</v>
      </c>
    </row>
    <row r="22" spans="1:15" x14ac:dyDescent="0.35">
      <c r="A22" s="18">
        <v>1925</v>
      </c>
      <c r="B22">
        <v>24.82</v>
      </c>
    </row>
    <row r="23" spans="1:15" x14ac:dyDescent="0.35">
      <c r="A23" s="18">
        <v>1926</v>
      </c>
      <c r="B23">
        <v>24.28</v>
      </c>
    </row>
    <row r="24" spans="1:15" x14ac:dyDescent="0.35">
      <c r="A24" s="18">
        <v>1927</v>
      </c>
      <c r="B24">
        <v>27.22</v>
      </c>
    </row>
    <row r="25" spans="1:15" x14ac:dyDescent="0.35">
      <c r="A25" s="18">
        <v>1928</v>
      </c>
      <c r="B25">
        <v>28.4</v>
      </c>
    </row>
    <row r="26" spans="1:15" x14ac:dyDescent="0.35">
      <c r="A26" s="18">
        <v>1929</v>
      </c>
      <c r="B26">
        <v>28.32</v>
      </c>
    </row>
    <row r="27" spans="1:15" x14ac:dyDescent="0.35">
      <c r="A27" s="18">
        <v>1930</v>
      </c>
      <c r="B27">
        <v>28</v>
      </c>
    </row>
    <row r="28" spans="1:15" x14ac:dyDescent="0.35">
      <c r="A28" s="18">
        <v>1931</v>
      </c>
      <c r="B28">
        <v>28.74</v>
      </c>
    </row>
    <row r="29" spans="1:15" x14ac:dyDescent="0.35">
      <c r="A29" s="18">
        <v>1932</v>
      </c>
      <c r="B29">
        <v>29.05</v>
      </c>
      <c r="E29" s="17" t="s">
        <v>213</v>
      </c>
      <c r="F29" t="s">
        <v>226</v>
      </c>
      <c r="H29" s="17" t="s">
        <v>213</v>
      </c>
      <c r="I29" t="s">
        <v>230</v>
      </c>
      <c r="K29" s="17" t="s">
        <v>213</v>
      </c>
      <c r="L29" t="s">
        <v>222</v>
      </c>
      <c r="N29" s="17" t="s">
        <v>213</v>
      </c>
      <c r="O29" t="s">
        <v>231</v>
      </c>
    </row>
    <row r="30" spans="1:15" x14ac:dyDescent="0.35">
      <c r="A30" s="18">
        <v>1933</v>
      </c>
      <c r="B30">
        <v>29.82</v>
      </c>
      <c r="E30" s="18">
        <v>2006</v>
      </c>
      <c r="F30">
        <v>3657.1</v>
      </c>
      <c r="H30" s="18">
        <v>2006</v>
      </c>
      <c r="I30">
        <v>20</v>
      </c>
      <c r="K30" s="18">
        <v>2006</v>
      </c>
      <c r="L30" s="28">
        <v>0.21022727272727273</v>
      </c>
      <c r="N30" s="18">
        <v>2006</v>
      </c>
      <c r="O30">
        <v>22</v>
      </c>
    </row>
    <row r="31" spans="1:15" x14ac:dyDescent="0.35">
      <c r="A31" s="18">
        <v>1934</v>
      </c>
      <c r="B31">
        <v>30.36</v>
      </c>
      <c r="E31" s="18" t="s">
        <v>227</v>
      </c>
      <c r="F31">
        <v>3657.1</v>
      </c>
      <c r="H31" s="18" t="s">
        <v>227</v>
      </c>
      <c r="I31">
        <v>20</v>
      </c>
      <c r="K31" s="18" t="s">
        <v>227</v>
      </c>
      <c r="L31" s="28">
        <v>0.21022727272727273</v>
      </c>
      <c r="N31" s="18" t="s">
        <v>227</v>
      </c>
      <c r="O31">
        <v>22</v>
      </c>
    </row>
    <row r="32" spans="1:15" x14ac:dyDescent="0.35">
      <c r="A32" s="18">
        <v>1935</v>
      </c>
      <c r="B32">
        <v>30.65</v>
      </c>
    </row>
    <row r="33" spans="1:2" x14ac:dyDescent="0.35">
      <c r="A33" s="18">
        <v>1936</v>
      </c>
      <c r="B33">
        <v>31.11</v>
      </c>
    </row>
    <row r="34" spans="1:2" x14ac:dyDescent="0.35">
      <c r="A34" s="18">
        <v>1937</v>
      </c>
      <c r="B34">
        <v>31.77</v>
      </c>
    </row>
    <row r="35" spans="1:2" x14ac:dyDescent="0.35">
      <c r="A35" s="18">
        <v>1938</v>
      </c>
      <c r="B35">
        <v>31.57</v>
      </c>
    </row>
    <row r="36" spans="1:2" x14ac:dyDescent="0.35">
      <c r="A36" s="18">
        <v>1939</v>
      </c>
      <c r="B36">
        <v>31.99</v>
      </c>
    </row>
    <row r="37" spans="1:2" x14ac:dyDescent="0.35">
      <c r="A37" s="18">
        <v>1947</v>
      </c>
      <c r="B37">
        <v>31.41</v>
      </c>
    </row>
    <row r="38" spans="1:2" x14ac:dyDescent="0.35">
      <c r="A38" s="18">
        <v>1948</v>
      </c>
      <c r="B38">
        <v>33.44</v>
      </c>
    </row>
    <row r="39" spans="1:2" x14ac:dyDescent="0.35">
      <c r="A39" s="18">
        <v>1949</v>
      </c>
      <c r="B39">
        <v>32.119999999999997</v>
      </c>
    </row>
    <row r="40" spans="1:2" x14ac:dyDescent="0.35">
      <c r="A40" s="18">
        <v>1950</v>
      </c>
      <c r="B40">
        <v>32.78</v>
      </c>
    </row>
    <row r="41" spans="1:2" x14ac:dyDescent="0.35">
      <c r="A41" s="18">
        <v>1951</v>
      </c>
      <c r="B41">
        <v>32.950000000000003</v>
      </c>
    </row>
    <row r="42" spans="1:2" x14ac:dyDescent="0.35">
      <c r="A42" s="18">
        <v>1952</v>
      </c>
      <c r="B42">
        <v>32.229999999999997</v>
      </c>
    </row>
    <row r="43" spans="1:2" x14ac:dyDescent="0.35">
      <c r="A43" s="18">
        <v>1953</v>
      </c>
      <c r="B43">
        <v>34.590000000000003</v>
      </c>
    </row>
    <row r="44" spans="1:2" x14ac:dyDescent="0.35">
      <c r="A44" s="18">
        <v>1954</v>
      </c>
      <c r="B44">
        <v>33.229999999999997</v>
      </c>
    </row>
    <row r="45" spans="1:2" x14ac:dyDescent="0.35">
      <c r="A45" s="18">
        <v>1955</v>
      </c>
      <c r="B45">
        <v>34.450000000000003</v>
      </c>
    </row>
    <row r="46" spans="1:2" x14ac:dyDescent="0.35">
      <c r="A46" s="18">
        <v>1956</v>
      </c>
      <c r="B46">
        <v>36.270000000000003</v>
      </c>
    </row>
    <row r="47" spans="1:2" x14ac:dyDescent="0.35">
      <c r="A47" s="18">
        <v>1957</v>
      </c>
      <c r="B47">
        <v>34.520000000000003</v>
      </c>
    </row>
    <row r="48" spans="1:2" x14ac:dyDescent="0.35">
      <c r="A48" s="18">
        <v>1958</v>
      </c>
      <c r="B48">
        <v>36.92</v>
      </c>
    </row>
    <row r="49" spans="1:2" x14ac:dyDescent="0.35">
      <c r="A49" s="18">
        <v>1959</v>
      </c>
      <c r="B49">
        <v>35.47</v>
      </c>
    </row>
    <row r="50" spans="1:2" x14ac:dyDescent="0.35">
      <c r="A50" s="18">
        <v>1960</v>
      </c>
      <c r="B50">
        <v>37.21</v>
      </c>
    </row>
    <row r="51" spans="1:2" x14ac:dyDescent="0.35">
      <c r="A51" s="18">
        <v>1961</v>
      </c>
      <c r="B51">
        <v>36.03</v>
      </c>
    </row>
    <row r="52" spans="1:2" x14ac:dyDescent="0.35">
      <c r="A52" s="18">
        <v>1962</v>
      </c>
      <c r="B52">
        <v>37.32</v>
      </c>
    </row>
    <row r="53" spans="1:2" x14ac:dyDescent="0.35">
      <c r="A53" s="18">
        <v>1963</v>
      </c>
      <c r="B53">
        <v>37.090000000000003</v>
      </c>
    </row>
    <row r="54" spans="1:2" x14ac:dyDescent="0.35">
      <c r="A54" s="18">
        <v>1964</v>
      </c>
      <c r="B54">
        <v>35.42</v>
      </c>
    </row>
    <row r="55" spans="1:2" x14ac:dyDescent="0.35">
      <c r="A55" s="18">
        <v>1965</v>
      </c>
      <c r="B55">
        <v>35.89</v>
      </c>
    </row>
    <row r="56" spans="1:2" x14ac:dyDescent="0.35">
      <c r="A56" s="18">
        <v>1966</v>
      </c>
      <c r="B56">
        <v>36.76</v>
      </c>
    </row>
    <row r="57" spans="1:2" x14ac:dyDescent="0.35">
      <c r="A57" s="18">
        <v>1967</v>
      </c>
      <c r="B57">
        <v>34.76</v>
      </c>
    </row>
    <row r="58" spans="1:2" x14ac:dyDescent="0.35">
      <c r="A58" s="18">
        <v>1968</v>
      </c>
      <c r="B58">
        <v>33.56</v>
      </c>
    </row>
    <row r="59" spans="1:2" x14ac:dyDescent="0.35">
      <c r="A59" s="18">
        <v>1969</v>
      </c>
      <c r="B59">
        <v>35.409999999999997</v>
      </c>
    </row>
    <row r="60" spans="1:2" x14ac:dyDescent="0.35">
      <c r="A60" s="18">
        <v>1970</v>
      </c>
      <c r="B60">
        <v>35.590000000000003</v>
      </c>
    </row>
    <row r="61" spans="1:2" x14ac:dyDescent="0.35">
      <c r="A61" s="18">
        <v>1971</v>
      </c>
      <c r="B61">
        <v>38.08</v>
      </c>
    </row>
    <row r="62" spans="1:2" x14ac:dyDescent="0.35">
      <c r="A62" s="18">
        <v>1972</v>
      </c>
      <c r="B62">
        <v>35.51</v>
      </c>
    </row>
    <row r="63" spans="1:2" x14ac:dyDescent="0.35">
      <c r="A63" s="18">
        <v>1973</v>
      </c>
      <c r="B63">
        <v>33.409999999999997</v>
      </c>
    </row>
    <row r="64" spans="1:2" x14ac:dyDescent="0.35">
      <c r="A64" s="18">
        <v>1974</v>
      </c>
      <c r="B64">
        <v>35.24</v>
      </c>
    </row>
    <row r="65" spans="1:2" x14ac:dyDescent="0.35">
      <c r="A65" s="18">
        <v>1975</v>
      </c>
      <c r="B65">
        <v>34.909999999999997</v>
      </c>
    </row>
    <row r="66" spans="1:2" x14ac:dyDescent="0.35">
      <c r="A66" s="18">
        <v>1976</v>
      </c>
      <c r="B66">
        <v>34.520000000000003</v>
      </c>
    </row>
    <row r="67" spans="1:2" x14ac:dyDescent="0.35">
      <c r="A67" s="18">
        <v>1977</v>
      </c>
      <c r="B67">
        <v>35.42</v>
      </c>
    </row>
    <row r="68" spans="1:2" x14ac:dyDescent="0.35">
      <c r="A68" s="18">
        <v>1978</v>
      </c>
      <c r="B68">
        <v>36.08</v>
      </c>
    </row>
    <row r="69" spans="1:2" x14ac:dyDescent="0.35">
      <c r="A69" s="18">
        <v>1979</v>
      </c>
      <c r="B69">
        <v>36.51</v>
      </c>
    </row>
    <row r="70" spans="1:2" x14ac:dyDescent="0.35">
      <c r="A70" s="18">
        <v>1980</v>
      </c>
      <c r="B70">
        <v>35.14</v>
      </c>
    </row>
    <row r="71" spans="1:2" x14ac:dyDescent="0.35">
      <c r="A71" s="18">
        <v>1981</v>
      </c>
      <c r="B71">
        <v>38.96</v>
      </c>
    </row>
    <row r="72" spans="1:2" x14ac:dyDescent="0.35">
      <c r="A72" s="18">
        <v>1982</v>
      </c>
      <c r="B72">
        <v>38.06</v>
      </c>
    </row>
    <row r="73" spans="1:2" x14ac:dyDescent="0.35">
      <c r="A73" s="18">
        <v>1983</v>
      </c>
      <c r="B73">
        <v>36.229999999999997</v>
      </c>
    </row>
    <row r="74" spans="1:2" x14ac:dyDescent="0.35">
      <c r="A74" s="18">
        <v>1984</v>
      </c>
      <c r="B74">
        <v>35.880000000000003</v>
      </c>
    </row>
    <row r="75" spans="1:2" x14ac:dyDescent="0.35">
      <c r="A75" s="18">
        <v>1985</v>
      </c>
      <c r="B75">
        <v>36.229999999999997</v>
      </c>
    </row>
    <row r="76" spans="1:2" x14ac:dyDescent="0.35">
      <c r="A76" s="18">
        <v>1986</v>
      </c>
      <c r="B76">
        <v>37.020000000000003</v>
      </c>
    </row>
    <row r="77" spans="1:2" x14ac:dyDescent="0.35">
      <c r="A77" s="18">
        <v>1987</v>
      </c>
      <c r="B77">
        <v>36.65</v>
      </c>
    </row>
    <row r="78" spans="1:2" x14ac:dyDescent="0.35">
      <c r="A78" s="18">
        <v>1988</v>
      </c>
      <c r="B78">
        <v>38.909999999999997</v>
      </c>
    </row>
    <row r="79" spans="1:2" x14ac:dyDescent="0.35">
      <c r="A79" s="18">
        <v>1989</v>
      </c>
      <c r="B79">
        <v>37.49</v>
      </c>
    </row>
    <row r="80" spans="1:2" x14ac:dyDescent="0.35">
      <c r="A80" s="18">
        <v>1990</v>
      </c>
      <c r="B80">
        <v>38.26</v>
      </c>
    </row>
    <row r="81" spans="1:2" x14ac:dyDescent="0.35">
      <c r="A81" s="18">
        <v>1991</v>
      </c>
      <c r="B81">
        <v>38.75</v>
      </c>
    </row>
    <row r="82" spans="1:2" x14ac:dyDescent="0.35">
      <c r="A82" s="18">
        <v>1992</v>
      </c>
      <c r="B82">
        <v>39.5</v>
      </c>
    </row>
    <row r="83" spans="1:2" x14ac:dyDescent="0.35">
      <c r="A83" s="18">
        <v>1993</v>
      </c>
      <c r="B83">
        <v>38.71</v>
      </c>
    </row>
    <row r="84" spans="1:2" x14ac:dyDescent="0.35">
      <c r="A84" s="18">
        <v>1994</v>
      </c>
      <c r="B84">
        <v>38.380000000000003</v>
      </c>
    </row>
    <row r="85" spans="1:2" x14ac:dyDescent="0.35">
      <c r="A85" s="18">
        <v>1995</v>
      </c>
      <c r="B85">
        <v>39.19</v>
      </c>
    </row>
    <row r="86" spans="1:2" x14ac:dyDescent="0.35">
      <c r="A86" s="18">
        <v>1996</v>
      </c>
      <c r="B86">
        <v>39.229999999999997</v>
      </c>
    </row>
    <row r="87" spans="1:2" x14ac:dyDescent="0.35">
      <c r="A87" s="18">
        <v>1997</v>
      </c>
      <c r="B87">
        <v>39.229999999999997</v>
      </c>
    </row>
    <row r="88" spans="1:2" x14ac:dyDescent="0.35">
      <c r="A88" s="18">
        <v>1998</v>
      </c>
      <c r="B88">
        <v>39.979999999999997</v>
      </c>
    </row>
    <row r="89" spans="1:2" x14ac:dyDescent="0.35">
      <c r="A89" s="18">
        <v>2006</v>
      </c>
      <c r="B89">
        <v>40.78</v>
      </c>
    </row>
    <row r="90" spans="1:2" x14ac:dyDescent="0.35">
      <c r="A90" s="18">
        <v>2007</v>
      </c>
      <c r="B90">
        <v>38.979999999999997</v>
      </c>
    </row>
    <row r="91" spans="1:2" x14ac:dyDescent="0.35">
      <c r="A91" s="18">
        <v>2008</v>
      </c>
      <c r="B91">
        <v>40.5</v>
      </c>
    </row>
    <row r="92" spans="1:2" x14ac:dyDescent="0.35">
      <c r="A92" s="18">
        <v>2009</v>
      </c>
      <c r="B92">
        <v>40.31</v>
      </c>
    </row>
    <row r="93" spans="1:2" x14ac:dyDescent="0.35">
      <c r="A93" s="18">
        <v>2010</v>
      </c>
      <c r="B93">
        <v>39.590000000000003</v>
      </c>
    </row>
    <row r="94" spans="1:2" x14ac:dyDescent="0.35">
      <c r="A94" s="18">
        <v>2011</v>
      </c>
      <c r="B94">
        <v>39.79</v>
      </c>
    </row>
    <row r="95" spans="1:2" x14ac:dyDescent="0.35">
      <c r="A95" s="18">
        <v>2012</v>
      </c>
      <c r="B95">
        <v>39.880000000000003</v>
      </c>
    </row>
    <row r="96" spans="1:2" x14ac:dyDescent="0.35">
      <c r="A96" s="18">
        <v>2013</v>
      </c>
      <c r="B96">
        <v>40.54</v>
      </c>
    </row>
    <row r="97" spans="1:2" x14ac:dyDescent="0.35">
      <c r="A97" s="18">
        <v>2014</v>
      </c>
      <c r="B97">
        <v>40.69</v>
      </c>
    </row>
    <row r="98" spans="1:2" x14ac:dyDescent="0.35">
      <c r="A98" s="18">
        <v>2015</v>
      </c>
      <c r="B98">
        <v>39.64</v>
      </c>
    </row>
    <row r="99" spans="1:2" x14ac:dyDescent="0.35">
      <c r="A99" s="18">
        <v>2016</v>
      </c>
      <c r="B99">
        <v>39.616</v>
      </c>
    </row>
  </sheetData>
  <pageMargins left="0.7" right="0.7" top="0.75" bottom="0.75" header="0.3" footer="0.3"/>
  <drawing r:id="rId6"/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3DD2-2866-421E-BAF6-FF389ECCD5FF}">
  <sheetPr>
    <tabColor rgb="FF92D050"/>
  </sheetPr>
  <dimension ref="A3:B16"/>
  <sheetViews>
    <sheetView workbookViewId="0">
      <selection activeCell="L24" sqref="L24"/>
    </sheetView>
  </sheetViews>
  <sheetFormatPr defaultRowHeight="14.5" x14ac:dyDescent="0.35"/>
  <cols>
    <col min="1" max="1" width="21.08984375" bestFit="1" customWidth="1"/>
    <col min="2" max="2" width="15.08984375" bestFit="1" customWidth="1"/>
  </cols>
  <sheetData>
    <row r="3" spans="1:2" x14ac:dyDescent="0.35">
      <c r="A3" s="17" t="s">
        <v>7</v>
      </c>
      <c r="B3" t="s">
        <v>219</v>
      </c>
    </row>
    <row r="4" spans="1:2" x14ac:dyDescent="0.35">
      <c r="A4" t="s">
        <v>218</v>
      </c>
      <c r="B4">
        <v>1</v>
      </c>
    </row>
    <row r="5" spans="1:2" x14ac:dyDescent="0.35">
      <c r="A5" t="s">
        <v>215</v>
      </c>
      <c r="B5">
        <v>1</v>
      </c>
    </row>
    <row r="6" spans="1:2" x14ac:dyDescent="0.35">
      <c r="A6" t="s">
        <v>214</v>
      </c>
      <c r="B6">
        <v>1</v>
      </c>
    </row>
    <row r="7" spans="1:2" x14ac:dyDescent="0.35">
      <c r="A7" t="s">
        <v>105</v>
      </c>
      <c r="B7">
        <v>1</v>
      </c>
    </row>
    <row r="8" spans="1:2" x14ac:dyDescent="0.35">
      <c r="A8" t="s">
        <v>72</v>
      </c>
      <c r="B8">
        <v>2</v>
      </c>
    </row>
    <row r="9" spans="1:2" x14ac:dyDescent="0.35">
      <c r="A9" t="s">
        <v>81</v>
      </c>
      <c r="B9">
        <v>2</v>
      </c>
    </row>
    <row r="10" spans="1:2" x14ac:dyDescent="0.35">
      <c r="A10" t="s">
        <v>216</v>
      </c>
      <c r="B10">
        <v>3</v>
      </c>
    </row>
    <row r="11" spans="1:2" x14ac:dyDescent="0.35">
      <c r="A11" t="s">
        <v>209</v>
      </c>
      <c r="B11">
        <v>4</v>
      </c>
    </row>
    <row r="12" spans="1:2" x14ac:dyDescent="0.35">
      <c r="A12" t="s">
        <v>159</v>
      </c>
      <c r="B12">
        <v>5</v>
      </c>
    </row>
    <row r="13" spans="1:2" x14ac:dyDescent="0.35">
      <c r="A13" t="s">
        <v>64</v>
      </c>
      <c r="B13">
        <v>10</v>
      </c>
    </row>
    <row r="14" spans="1:2" x14ac:dyDescent="0.35">
      <c r="A14" t="s">
        <v>93</v>
      </c>
      <c r="B14">
        <v>12</v>
      </c>
    </row>
    <row r="15" spans="1:2" x14ac:dyDescent="0.35">
      <c r="A15" t="s">
        <v>60</v>
      </c>
      <c r="B15">
        <v>18</v>
      </c>
    </row>
    <row r="16" spans="1:2" x14ac:dyDescent="0.35">
      <c r="A16" t="s">
        <v>22</v>
      </c>
      <c r="B16">
        <v>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6A47-B05B-49E5-91DE-8F5285CA1E95}">
  <dimension ref="A1:D97"/>
  <sheetViews>
    <sheetView topLeftCell="A63" workbookViewId="0">
      <selection activeCell="I14" sqref="I14"/>
    </sheetView>
  </sheetViews>
  <sheetFormatPr defaultRowHeight="14.5" x14ac:dyDescent="0.35"/>
  <cols>
    <col min="2" max="4" width="21.36328125" customWidth="1"/>
  </cols>
  <sheetData>
    <row r="1" spans="1:4" x14ac:dyDescent="0.35">
      <c r="A1" t="s">
        <v>223</v>
      </c>
      <c r="B1" t="s">
        <v>6</v>
      </c>
      <c r="C1" t="s">
        <v>0</v>
      </c>
      <c r="D1" t="s">
        <v>1</v>
      </c>
    </row>
    <row r="2" spans="1:4" x14ac:dyDescent="0.35">
      <c r="A2">
        <v>1</v>
      </c>
      <c r="B2" t="s">
        <v>39</v>
      </c>
      <c r="C2">
        <v>1919</v>
      </c>
      <c r="D2">
        <v>24.06</v>
      </c>
    </row>
    <row r="3" spans="1:4" x14ac:dyDescent="0.35">
      <c r="A3">
        <v>2</v>
      </c>
      <c r="B3" t="s">
        <v>38</v>
      </c>
      <c r="C3">
        <v>1920</v>
      </c>
      <c r="D3">
        <v>24.07</v>
      </c>
    </row>
    <row r="4" spans="1:4" x14ac:dyDescent="0.35">
      <c r="A4">
        <v>3</v>
      </c>
      <c r="B4" t="s">
        <v>42</v>
      </c>
      <c r="C4">
        <v>1922</v>
      </c>
      <c r="D4">
        <v>24.2</v>
      </c>
    </row>
    <row r="5" spans="1:4" x14ac:dyDescent="0.35">
      <c r="A5">
        <v>4</v>
      </c>
      <c r="B5" t="s">
        <v>43</v>
      </c>
      <c r="C5">
        <v>1923</v>
      </c>
      <c r="D5">
        <v>24.23</v>
      </c>
    </row>
    <row r="6" spans="1:4" x14ac:dyDescent="0.35">
      <c r="A6">
        <v>5</v>
      </c>
      <c r="B6" t="s">
        <v>45</v>
      </c>
      <c r="C6">
        <v>1924</v>
      </c>
      <c r="D6">
        <v>24.25</v>
      </c>
    </row>
    <row r="7" spans="1:4" x14ac:dyDescent="0.35">
      <c r="A7">
        <v>6</v>
      </c>
      <c r="B7" t="s">
        <v>48</v>
      </c>
      <c r="C7">
        <v>1926</v>
      </c>
      <c r="D7">
        <v>24.28</v>
      </c>
    </row>
    <row r="8" spans="1:4" x14ac:dyDescent="0.35">
      <c r="A8">
        <v>7</v>
      </c>
      <c r="B8" t="s">
        <v>27</v>
      </c>
      <c r="C8">
        <v>1906</v>
      </c>
      <c r="D8">
        <v>24.46</v>
      </c>
    </row>
    <row r="9" spans="1:4" x14ac:dyDescent="0.35">
      <c r="A9">
        <v>8</v>
      </c>
      <c r="B9" t="s">
        <v>41</v>
      </c>
      <c r="C9">
        <v>1921</v>
      </c>
      <c r="D9">
        <v>24.72</v>
      </c>
    </row>
    <row r="10" spans="1:4" x14ac:dyDescent="0.35">
      <c r="A10">
        <v>9</v>
      </c>
      <c r="B10" t="s">
        <v>47</v>
      </c>
      <c r="C10">
        <v>1925</v>
      </c>
      <c r="D10">
        <v>24.82</v>
      </c>
    </row>
    <row r="11" spans="1:4" x14ac:dyDescent="0.35">
      <c r="A11">
        <v>10</v>
      </c>
      <c r="B11" t="s">
        <v>23</v>
      </c>
      <c r="C11">
        <v>1904</v>
      </c>
      <c r="D11">
        <v>25.27</v>
      </c>
    </row>
    <row r="12" spans="1:4" x14ac:dyDescent="0.35">
      <c r="A12">
        <v>11</v>
      </c>
      <c r="B12" t="s">
        <v>18</v>
      </c>
      <c r="C12">
        <v>1903</v>
      </c>
      <c r="D12">
        <v>25.68</v>
      </c>
    </row>
    <row r="13" spans="1:4" x14ac:dyDescent="0.35">
      <c r="A13">
        <v>12</v>
      </c>
      <c r="B13" t="s">
        <v>37</v>
      </c>
      <c r="C13">
        <v>1913</v>
      </c>
      <c r="D13">
        <v>26.72</v>
      </c>
    </row>
    <row r="14" spans="1:4" x14ac:dyDescent="0.35">
      <c r="A14">
        <v>13</v>
      </c>
      <c r="B14" t="s">
        <v>38</v>
      </c>
      <c r="C14">
        <v>1914</v>
      </c>
      <c r="D14">
        <v>26.84</v>
      </c>
    </row>
    <row r="15" spans="1:4" x14ac:dyDescent="0.35">
      <c r="A15">
        <v>14</v>
      </c>
      <c r="B15" t="s">
        <v>25</v>
      </c>
      <c r="C15">
        <v>1905</v>
      </c>
      <c r="D15">
        <v>27.11</v>
      </c>
    </row>
    <row r="16" spans="1:4" x14ac:dyDescent="0.35">
      <c r="A16">
        <v>15</v>
      </c>
      <c r="B16" t="s">
        <v>50</v>
      </c>
      <c r="C16">
        <v>1927</v>
      </c>
      <c r="D16">
        <v>27.22</v>
      </c>
    </row>
    <row r="17" spans="1:4" x14ac:dyDescent="0.35">
      <c r="A17">
        <v>16</v>
      </c>
      <c r="B17" t="s">
        <v>34</v>
      </c>
      <c r="C17">
        <v>1911</v>
      </c>
      <c r="D17">
        <v>27.32</v>
      </c>
    </row>
    <row r="18" spans="1:4" x14ac:dyDescent="0.35">
      <c r="A18">
        <v>17</v>
      </c>
      <c r="B18" t="s">
        <v>35</v>
      </c>
      <c r="C18">
        <v>1912</v>
      </c>
      <c r="D18">
        <v>27.76</v>
      </c>
    </row>
    <row r="19" spans="1:4" x14ac:dyDescent="0.35">
      <c r="A19">
        <v>18</v>
      </c>
      <c r="B19" t="s">
        <v>54</v>
      </c>
      <c r="C19">
        <v>1930</v>
      </c>
      <c r="D19">
        <v>28</v>
      </c>
    </row>
    <row r="20" spans="1:4" x14ac:dyDescent="0.35">
      <c r="A20">
        <v>19</v>
      </c>
      <c r="B20" t="s">
        <v>53</v>
      </c>
      <c r="C20">
        <v>1929</v>
      </c>
      <c r="D20">
        <v>28.32</v>
      </c>
    </row>
    <row r="21" spans="1:4" x14ac:dyDescent="0.35">
      <c r="A21">
        <v>20</v>
      </c>
      <c r="B21" t="s">
        <v>52</v>
      </c>
      <c r="C21">
        <v>1928</v>
      </c>
      <c r="D21">
        <v>28.4</v>
      </c>
    </row>
    <row r="22" spans="1:4" x14ac:dyDescent="0.35">
      <c r="A22">
        <v>21</v>
      </c>
      <c r="B22" t="s">
        <v>28</v>
      </c>
      <c r="C22">
        <v>1907</v>
      </c>
      <c r="D22">
        <v>28.47</v>
      </c>
    </row>
    <row r="23" spans="1:4" x14ac:dyDescent="0.35">
      <c r="A23">
        <v>22</v>
      </c>
      <c r="B23" t="s">
        <v>30</v>
      </c>
      <c r="C23">
        <v>1909</v>
      </c>
      <c r="D23">
        <v>28.66</v>
      </c>
    </row>
    <row r="24" spans="1:4" x14ac:dyDescent="0.35">
      <c r="A24">
        <v>23</v>
      </c>
      <c r="B24" t="s">
        <v>29</v>
      </c>
      <c r="C24">
        <v>1908</v>
      </c>
      <c r="D24">
        <v>28.74</v>
      </c>
    </row>
    <row r="25" spans="1:4" x14ac:dyDescent="0.35">
      <c r="A25">
        <v>24</v>
      </c>
      <c r="B25" t="s">
        <v>55</v>
      </c>
      <c r="C25">
        <v>1931</v>
      </c>
      <c r="D25">
        <v>28.74</v>
      </c>
    </row>
    <row r="26" spans="1:4" x14ac:dyDescent="0.35">
      <c r="A26">
        <v>25</v>
      </c>
      <c r="B26" t="s">
        <v>56</v>
      </c>
      <c r="C26">
        <v>1932</v>
      </c>
      <c r="D26">
        <v>29.05</v>
      </c>
    </row>
    <row r="27" spans="1:4" x14ac:dyDescent="0.35">
      <c r="A27">
        <v>26</v>
      </c>
      <c r="B27" t="s">
        <v>33</v>
      </c>
      <c r="C27">
        <v>1910</v>
      </c>
      <c r="D27">
        <v>29.1</v>
      </c>
    </row>
    <row r="28" spans="1:4" x14ac:dyDescent="0.35">
      <c r="A28">
        <v>27</v>
      </c>
      <c r="B28" t="s">
        <v>57</v>
      </c>
      <c r="C28">
        <v>1933</v>
      </c>
      <c r="D28">
        <v>29.82</v>
      </c>
    </row>
    <row r="29" spans="1:4" x14ac:dyDescent="0.35">
      <c r="A29">
        <v>28</v>
      </c>
      <c r="B29" t="s">
        <v>58</v>
      </c>
      <c r="C29">
        <v>1934</v>
      </c>
      <c r="D29">
        <v>30.36</v>
      </c>
    </row>
    <row r="30" spans="1:4" x14ac:dyDescent="0.35">
      <c r="A30">
        <v>29</v>
      </c>
      <c r="B30" t="s">
        <v>59</v>
      </c>
      <c r="C30">
        <v>1935</v>
      </c>
      <c r="D30">
        <v>30.65</v>
      </c>
    </row>
    <row r="31" spans="1:4" x14ac:dyDescent="0.35">
      <c r="A31">
        <v>30</v>
      </c>
      <c r="B31" t="s">
        <v>61</v>
      </c>
      <c r="C31">
        <v>1936</v>
      </c>
      <c r="D31">
        <v>31.11</v>
      </c>
    </row>
    <row r="32" spans="1:4" x14ac:dyDescent="0.35">
      <c r="A32">
        <v>31</v>
      </c>
      <c r="B32" t="s">
        <v>66</v>
      </c>
      <c r="C32">
        <v>1947</v>
      </c>
      <c r="D32">
        <v>31.41</v>
      </c>
    </row>
    <row r="33" spans="1:4" x14ac:dyDescent="0.35">
      <c r="A33">
        <v>32</v>
      </c>
      <c r="B33" t="s">
        <v>63</v>
      </c>
      <c r="C33">
        <v>1938</v>
      </c>
      <c r="D33">
        <v>31.57</v>
      </c>
    </row>
    <row r="34" spans="1:4" x14ac:dyDescent="0.35">
      <c r="A34">
        <v>33</v>
      </c>
      <c r="B34" t="s">
        <v>62</v>
      </c>
      <c r="C34">
        <v>1937</v>
      </c>
      <c r="D34">
        <v>31.77</v>
      </c>
    </row>
    <row r="35" spans="1:4" x14ac:dyDescent="0.35">
      <c r="A35">
        <v>34</v>
      </c>
      <c r="B35" t="s">
        <v>65</v>
      </c>
      <c r="C35">
        <v>1939</v>
      </c>
      <c r="D35">
        <v>31.99</v>
      </c>
    </row>
    <row r="36" spans="1:4" x14ac:dyDescent="0.35">
      <c r="A36">
        <v>35</v>
      </c>
      <c r="B36" t="s">
        <v>69</v>
      </c>
      <c r="C36">
        <v>1949</v>
      </c>
      <c r="D36">
        <v>32.119999999999997</v>
      </c>
    </row>
    <row r="37" spans="1:4" x14ac:dyDescent="0.35">
      <c r="A37">
        <v>36</v>
      </c>
      <c r="B37" t="s">
        <v>75</v>
      </c>
      <c r="C37">
        <v>1952</v>
      </c>
      <c r="D37">
        <v>32.229999999999997</v>
      </c>
    </row>
    <row r="38" spans="1:4" x14ac:dyDescent="0.35">
      <c r="A38">
        <v>37</v>
      </c>
      <c r="B38" t="s">
        <v>70</v>
      </c>
      <c r="C38">
        <v>1950</v>
      </c>
      <c r="D38">
        <v>32.78</v>
      </c>
    </row>
    <row r="39" spans="1:4" x14ac:dyDescent="0.35">
      <c r="A39">
        <v>38</v>
      </c>
      <c r="B39" t="s">
        <v>73</v>
      </c>
      <c r="C39">
        <v>1951</v>
      </c>
      <c r="D39">
        <v>32.950000000000003</v>
      </c>
    </row>
    <row r="40" spans="1:4" x14ac:dyDescent="0.35">
      <c r="A40">
        <v>39</v>
      </c>
      <c r="B40" t="s">
        <v>79</v>
      </c>
      <c r="C40">
        <v>1954</v>
      </c>
      <c r="D40">
        <v>33.229999999999997</v>
      </c>
    </row>
    <row r="41" spans="1:4" x14ac:dyDescent="0.35">
      <c r="A41">
        <v>40</v>
      </c>
      <c r="B41" t="s">
        <v>121</v>
      </c>
      <c r="C41">
        <v>1973</v>
      </c>
      <c r="D41">
        <v>33.409999999999997</v>
      </c>
    </row>
    <row r="42" spans="1:4" x14ac:dyDescent="0.35">
      <c r="A42">
        <v>41</v>
      </c>
      <c r="B42" t="s">
        <v>68</v>
      </c>
      <c r="C42">
        <v>1948</v>
      </c>
      <c r="D42">
        <v>33.44</v>
      </c>
    </row>
    <row r="43" spans="1:4" x14ac:dyDescent="0.35">
      <c r="A43">
        <v>42</v>
      </c>
      <c r="B43" t="s">
        <v>110</v>
      </c>
      <c r="C43">
        <v>1968</v>
      </c>
      <c r="D43">
        <v>33.56</v>
      </c>
    </row>
    <row r="44" spans="1:4" x14ac:dyDescent="0.35">
      <c r="A44">
        <v>43</v>
      </c>
      <c r="B44" t="s">
        <v>79</v>
      </c>
      <c r="C44">
        <v>1955</v>
      </c>
      <c r="D44">
        <v>34.450000000000003</v>
      </c>
    </row>
    <row r="45" spans="1:4" x14ac:dyDescent="0.35">
      <c r="A45">
        <v>44</v>
      </c>
      <c r="B45" t="s">
        <v>86</v>
      </c>
      <c r="C45">
        <v>1957</v>
      </c>
      <c r="D45">
        <v>34.520000000000003</v>
      </c>
    </row>
    <row r="46" spans="1:4" x14ac:dyDescent="0.35">
      <c r="A46">
        <v>45</v>
      </c>
      <c r="B46" t="s">
        <v>127</v>
      </c>
      <c r="C46">
        <v>1976</v>
      </c>
      <c r="D46">
        <v>34.520000000000003</v>
      </c>
    </row>
    <row r="47" spans="1:4" x14ac:dyDescent="0.35">
      <c r="A47">
        <v>46</v>
      </c>
      <c r="B47" t="s">
        <v>77</v>
      </c>
      <c r="C47">
        <v>1953</v>
      </c>
      <c r="D47">
        <v>34.590000000000003</v>
      </c>
    </row>
    <row r="48" spans="1:4" x14ac:dyDescent="0.35">
      <c r="A48">
        <v>47</v>
      </c>
      <c r="B48" t="s">
        <v>108</v>
      </c>
      <c r="C48">
        <v>1967</v>
      </c>
      <c r="D48">
        <v>34.76</v>
      </c>
    </row>
    <row r="49" spans="1:4" x14ac:dyDescent="0.35">
      <c r="A49">
        <v>48</v>
      </c>
      <c r="B49" t="s">
        <v>124</v>
      </c>
      <c r="C49">
        <v>1975</v>
      </c>
      <c r="D49">
        <v>34.909999999999997</v>
      </c>
    </row>
    <row r="50" spans="1:4" x14ac:dyDescent="0.35">
      <c r="A50">
        <v>49</v>
      </c>
      <c r="B50" t="s">
        <v>136</v>
      </c>
      <c r="C50">
        <v>1980</v>
      </c>
      <c r="D50">
        <v>35.14</v>
      </c>
    </row>
    <row r="51" spans="1:4" x14ac:dyDescent="0.35">
      <c r="A51">
        <v>50</v>
      </c>
      <c r="B51" t="s">
        <v>117</v>
      </c>
      <c r="C51">
        <v>1974</v>
      </c>
      <c r="D51">
        <v>35.24</v>
      </c>
    </row>
    <row r="52" spans="1:4" x14ac:dyDescent="0.35">
      <c r="A52">
        <v>51</v>
      </c>
      <c r="B52" t="s">
        <v>114</v>
      </c>
      <c r="C52">
        <v>1969</v>
      </c>
      <c r="D52">
        <v>35.409999999999997</v>
      </c>
    </row>
    <row r="53" spans="1:4" x14ac:dyDescent="0.35">
      <c r="A53">
        <v>52</v>
      </c>
      <c r="B53" t="s">
        <v>97</v>
      </c>
      <c r="C53">
        <v>1964</v>
      </c>
      <c r="D53">
        <v>35.42</v>
      </c>
    </row>
    <row r="54" spans="1:4" x14ac:dyDescent="0.35">
      <c r="A54">
        <v>53</v>
      </c>
      <c r="B54" t="s">
        <v>130</v>
      </c>
      <c r="C54">
        <v>1977</v>
      </c>
      <c r="D54">
        <v>35.42</v>
      </c>
    </row>
    <row r="55" spans="1:4" x14ac:dyDescent="0.35">
      <c r="A55">
        <v>54</v>
      </c>
      <c r="B55" t="s">
        <v>91</v>
      </c>
      <c r="C55">
        <v>1959</v>
      </c>
      <c r="D55">
        <v>35.47</v>
      </c>
    </row>
    <row r="56" spans="1:4" x14ac:dyDescent="0.35">
      <c r="A56">
        <v>55</v>
      </c>
      <c r="B56" t="s">
        <v>117</v>
      </c>
      <c r="C56">
        <v>1972</v>
      </c>
      <c r="D56">
        <v>35.51</v>
      </c>
    </row>
    <row r="57" spans="1:4" x14ac:dyDescent="0.35">
      <c r="A57">
        <v>56</v>
      </c>
      <c r="B57" t="s">
        <v>117</v>
      </c>
      <c r="C57">
        <v>1970</v>
      </c>
      <c r="D57">
        <v>35.590000000000003</v>
      </c>
    </row>
    <row r="58" spans="1:4" x14ac:dyDescent="0.35">
      <c r="A58">
        <v>57</v>
      </c>
      <c r="B58" t="s">
        <v>143</v>
      </c>
      <c r="C58">
        <v>1984</v>
      </c>
      <c r="D58">
        <v>35.880000000000003</v>
      </c>
    </row>
    <row r="59" spans="1:4" x14ac:dyDescent="0.35">
      <c r="A59">
        <v>58</v>
      </c>
      <c r="B59" t="s">
        <v>102</v>
      </c>
      <c r="C59">
        <v>1965</v>
      </c>
      <c r="D59">
        <v>35.89</v>
      </c>
    </row>
    <row r="60" spans="1:4" x14ac:dyDescent="0.35">
      <c r="A60">
        <v>59</v>
      </c>
      <c r="B60" t="s">
        <v>97</v>
      </c>
      <c r="C60">
        <v>1961</v>
      </c>
      <c r="D60">
        <v>36.03</v>
      </c>
    </row>
    <row r="61" spans="1:4" x14ac:dyDescent="0.35">
      <c r="A61">
        <v>60</v>
      </c>
      <c r="B61" t="s">
        <v>132</v>
      </c>
      <c r="C61">
        <v>1978</v>
      </c>
      <c r="D61">
        <v>36.08</v>
      </c>
    </row>
    <row r="62" spans="1:4" x14ac:dyDescent="0.35">
      <c r="A62">
        <v>61</v>
      </c>
      <c r="B62" t="s">
        <v>141</v>
      </c>
      <c r="C62">
        <v>1983</v>
      </c>
      <c r="D62">
        <v>36.229999999999997</v>
      </c>
    </row>
    <row r="63" spans="1:4" x14ac:dyDescent="0.35">
      <c r="A63">
        <v>62</v>
      </c>
      <c r="B63" t="s">
        <v>135</v>
      </c>
      <c r="C63">
        <v>1985</v>
      </c>
      <c r="D63">
        <v>36.229999999999997</v>
      </c>
    </row>
    <row r="64" spans="1:4" x14ac:dyDescent="0.35">
      <c r="A64">
        <v>63</v>
      </c>
      <c r="B64" t="s">
        <v>83</v>
      </c>
      <c r="C64">
        <v>1956</v>
      </c>
      <c r="D64">
        <v>36.270000000000003</v>
      </c>
    </row>
    <row r="65" spans="1:4" x14ac:dyDescent="0.35">
      <c r="A65">
        <v>64</v>
      </c>
      <c r="B65" t="s">
        <v>135</v>
      </c>
      <c r="C65">
        <v>1979</v>
      </c>
      <c r="D65">
        <v>36.51</v>
      </c>
    </row>
    <row r="66" spans="1:4" x14ac:dyDescent="0.35">
      <c r="A66">
        <v>65</v>
      </c>
      <c r="B66" t="s">
        <v>150</v>
      </c>
      <c r="C66">
        <v>1987</v>
      </c>
      <c r="D66">
        <v>36.65</v>
      </c>
    </row>
    <row r="67" spans="1:4" x14ac:dyDescent="0.35">
      <c r="A67">
        <v>66</v>
      </c>
      <c r="B67" t="s">
        <v>106</v>
      </c>
      <c r="C67">
        <v>1966</v>
      </c>
      <c r="D67">
        <v>36.76</v>
      </c>
    </row>
    <row r="68" spans="1:4" x14ac:dyDescent="0.35">
      <c r="A68">
        <v>67</v>
      </c>
      <c r="B68" t="s">
        <v>88</v>
      </c>
      <c r="C68">
        <v>1958</v>
      </c>
      <c r="D68">
        <v>36.92</v>
      </c>
    </row>
    <row r="69" spans="1:4" x14ac:dyDescent="0.35">
      <c r="A69">
        <v>68</v>
      </c>
      <c r="B69" t="s">
        <v>147</v>
      </c>
      <c r="C69">
        <v>1986</v>
      </c>
      <c r="D69">
        <v>37.020000000000003</v>
      </c>
    </row>
    <row r="70" spans="1:4" x14ac:dyDescent="0.35">
      <c r="A70">
        <v>69</v>
      </c>
      <c r="B70" t="s">
        <v>97</v>
      </c>
      <c r="C70">
        <v>1963</v>
      </c>
      <c r="D70">
        <v>37.090000000000003</v>
      </c>
    </row>
    <row r="71" spans="1:4" x14ac:dyDescent="0.35">
      <c r="A71">
        <v>70</v>
      </c>
      <c r="B71" t="s">
        <v>95</v>
      </c>
      <c r="C71">
        <v>1960</v>
      </c>
      <c r="D71">
        <v>37.21</v>
      </c>
    </row>
    <row r="72" spans="1:4" x14ac:dyDescent="0.35">
      <c r="A72">
        <v>71</v>
      </c>
      <c r="B72" t="s">
        <v>97</v>
      </c>
      <c r="C72">
        <v>1962</v>
      </c>
      <c r="D72">
        <v>37.32</v>
      </c>
    </row>
    <row r="73" spans="1:4" x14ac:dyDescent="0.35">
      <c r="A73">
        <v>72</v>
      </c>
      <c r="B73" t="s">
        <v>157</v>
      </c>
      <c r="C73">
        <v>1989</v>
      </c>
      <c r="D73">
        <v>37.49</v>
      </c>
    </row>
    <row r="74" spans="1:4" x14ac:dyDescent="0.35">
      <c r="A74">
        <v>73</v>
      </c>
      <c r="B74" t="s">
        <v>135</v>
      </c>
      <c r="C74">
        <v>1982</v>
      </c>
      <c r="D74">
        <v>38.06</v>
      </c>
    </row>
    <row r="75" spans="1:4" x14ac:dyDescent="0.35">
      <c r="A75">
        <v>74</v>
      </c>
      <c r="B75" t="s">
        <v>117</v>
      </c>
      <c r="C75">
        <v>1971</v>
      </c>
      <c r="D75">
        <v>38.08</v>
      </c>
    </row>
    <row r="76" spans="1:4" x14ac:dyDescent="0.35">
      <c r="A76">
        <v>75</v>
      </c>
      <c r="B76" t="s">
        <v>157</v>
      </c>
      <c r="C76">
        <v>1990</v>
      </c>
      <c r="D76">
        <v>38.26</v>
      </c>
    </row>
    <row r="77" spans="1:4" x14ac:dyDescent="0.35">
      <c r="A77">
        <v>76</v>
      </c>
      <c r="B77" t="s">
        <v>165</v>
      </c>
      <c r="C77">
        <v>1994</v>
      </c>
      <c r="D77">
        <v>38.380000000000003</v>
      </c>
    </row>
    <row r="78" spans="1:4" x14ac:dyDescent="0.35">
      <c r="A78">
        <v>77</v>
      </c>
      <c r="B78" t="s">
        <v>165</v>
      </c>
      <c r="C78">
        <v>1993</v>
      </c>
      <c r="D78">
        <v>38.71</v>
      </c>
    </row>
    <row r="79" spans="1:4" x14ac:dyDescent="0.35">
      <c r="A79">
        <v>78</v>
      </c>
      <c r="B79" t="s">
        <v>162</v>
      </c>
      <c r="C79">
        <v>1991</v>
      </c>
      <c r="D79">
        <v>38.75</v>
      </c>
    </row>
    <row r="80" spans="1:4" x14ac:dyDescent="0.35">
      <c r="A80">
        <v>79</v>
      </c>
      <c r="B80" t="s">
        <v>154</v>
      </c>
      <c r="C80">
        <v>1988</v>
      </c>
      <c r="D80">
        <v>38.909999999999997</v>
      </c>
    </row>
    <row r="81" spans="1:4" x14ac:dyDescent="0.35">
      <c r="A81">
        <v>80</v>
      </c>
      <c r="B81" t="s">
        <v>135</v>
      </c>
      <c r="C81">
        <v>1981</v>
      </c>
      <c r="D81">
        <v>38.96</v>
      </c>
    </row>
    <row r="82" spans="1:4" x14ac:dyDescent="0.35">
      <c r="A82">
        <v>81</v>
      </c>
      <c r="B82" t="s">
        <v>186</v>
      </c>
      <c r="C82">
        <v>2007</v>
      </c>
      <c r="D82">
        <v>38.979999999999997</v>
      </c>
    </row>
    <row r="83" spans="1:4" x14ac:dyDescent="0.35">
      <c r="A83">
        <v>82</v>
      </c>
      <c r="B83" t="s">
        <v>165</v>
      </c>
      <c r="C83">
        <v>1995</v>
      </c>
      <c r="D83">
        <v>39.19</v>
      </c>
    </row>
    <row r="84" spans="1:4" x14ac:dyDescent="0.35">
      <c r="A84">
        <v>83</v>
      </c>
      <c r="B84" t="s">
        <v>169</v>
      </c>
      <c r="C84">
        <v>1996</v>
      </c>
      <c r="D84">
        <v>39.229999999999997</v>
      </c>
    </row>
    <row r="85" spans="1:4" x14ac:dyDescent="0.35">
      <c r="A85">
        <v>84</v>
      </c>
      <c r="B85" t="s">
        <v>173</v>
      </c>
      <c r="C85">
        <v>1997</v>
      </c>
      <c r="D85">
        <v>39.229999999999997</v>
      </c>
    </row>
    <row r="86" spans="1:4" x14ac:dyDescent="0.35">
      <c r="A86">
        <v>85</v>
      </c>
      <c r="B86" t="s">
        <v>165</v>
      </c>
      <c r="C86">
        <v>1992</v>
      </c>
      <c r="D86">
        <v>39.5</v>
      </c>
    </row>
    <row r="87" spans="1:4" x14ac:dyDescent="0.35">
      <c r="A87">
        <v>86</v>
      </c>
      <c r="B87" t="s">
        <v>194</v>
      </c>
      <c r="C87">
        <v>2010</v>
      </c>
      <c r="D87">
        <v>39.590000000000003</v>
      </c>
    </row>
    <row r="88" spans="1:4" x14ac:dyDescent="0.35">
      <c r="A88">
        <v>87</v>
      </c>
      <c r="B88" t="s">
        <v>210</v>
      </c>
      <c r="C88">
        <v>2016</v>
      </c>
      <c r="D88">
        <v>39.616</v>
      </c>
    </row>
    <row r="89" spans="1:4" x14ac:dyDescent="0.35">
      <c r="A89">
        <v>88</v>
      </c>
      <c r="B89" t="s">
        <v>210</v>
      </c>
      <c r="C89">
        <v>2015</v>
      </c>
      <c r="D89">
        <v>39.64</v>
      </c>
    </row>
    <row r="90" spans="1:4" x14ac:dyDescent="0.35">
      <c r="A90">
        <v>89</v>
      </c>
      <c r="B90" t="s">
        <v>197</v>
      </c>
      <c r="C90">
        <v>2011</v>
      </c>
      <c r="D90">
        <v>39.79</v>
      </c>
    </row>
    <row r="91" spans="1:4" x14ac:dyDescent="0.35">
      <c r="A91">
        <v>90</v>
      </c>
      <c r="B91" t="s">
        <v>201</v>
      </c>
      <c r="C91">
        <v>2012</v>
      </c>
      <c r="D91">
        <v>39.880000000000003</v>
      </c>
    </row>
    <row r="92" spans="1:4" x14ac:dyDescent="0.35">
      <c r="A92">
        <v>91</v>
      </c>
      <c r="B92" t="s">
        <v>175</v>
      </c>
      <c r="C92">
        <v>1998</v>
      </c>
      <c r="D92">
        <v>39.979999999999997</v>
      </c>
    </row>
    <row r="93" spans="1:4" x14ac:dyDescent="0.35">
      <c r="A93">
        <v>92</v>
      </c>
      <c r="B93" t="s">
        <v>191</v>
      </c>
      <c r="C93">
        <v>2009</v>
      </c>
      <c r="D93">
        <v>40.31</v>
      </c>
    </row>
    <row r="94" spans="1:4" x14ac:dyDescent="0.35">
      <c r="A94">
        <v>93</v>
      </c>
      <c r="B94" t="s">
        <v>189</v>
      </c>
      <c r="C94">
        <v>2008</v>
      </c>
      <c r="D94">
        <v>40.5</v>
      </c>
    </row>
    <row r="95" spans="1:4" x14ac:dyDescent="0.35">
      <c r="A95">
        <v>94</v>
      </c>
      <c r="B95" t="s">
        <v>205</v>
      </c>
      <c r="C95">
        <v>2013</v>
      </c>
      <c r="D95">
        <v>40.54</v>
      </c>
    </row>
    <row r="96" spans="1:4" x14ac:dyDescent="0.35">
      <c r="A96">
        <v>95</v>
      </c>
      <c r="B96" t="s">
        <v>207</v>
      </c>
      <c r="C96">
        <v>2014</v>
      </c>
      <c r="D96">
        <v>40.69</v>
      </c>
    </row>
    <row r="97" spans="1:4" x14ac:dyDescent="0.35">
      <c r="A97">
        <v>96</v>
      </c>
      <c r="B97" t="s">
        <v>184</v>
      </c>
      <c r="C97">
        <v>2006</v>
      </c>
      <c r="D97">
        <v>40.78</v>
      </c>
    </row>
  </sheetData>
  <sortState xmlns:xlrd2="http://schemas.microsoft.com/office/spreadsheetml/2017/richdata2" ref="A2:D97">
    <sortCondition ref="D2:D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0366-3E7D-4031-94A3-364840EDCF4E}">
  <dimension ref="A8:K33"/>
  <sheetViews>
    <sheetView showGridLines="0" tabSelected="1" zoomScale="90" zoomScaleNormal="90" workbookViewId="0">
      <selection activeCell="V37" sqref="V37"/>
    </sheetView>
  </sheetViews>
  <sheetFormatPr defaultRowHeight="14.5" x14ac:dyDescent="0.35"/>
  <cols>
    <col min="1" max="1" width="6.54296875" customWidth="1"/>
    <col min="2" max="2" width="16.26953125" customWidth="1"/>
    <col min="3" max="3" width="16.1796875" customWidth="1"/>
    <col min="4" max="4" width="15.54296875" customWidth="1"/>
    <col min="5" max="5" width="4.90625" customWidth="1"/>
    <col min="6" max="6" width="8.1796875" customWidth="1"/>
    <col min="7" max="7" width="15.54296875" customWidth="1"/>
    <col min="9" max="9" width="15.54296875" customWidth="1"/>
    <col min="11" max="11" width="13.90625" customWidth="1"/>
  </cols>
  <sheetData>
    <row r="8" spans="2:11" ht="22" customHeight="1" x14ac:dyDescent="0.35"/>
    <row r="9" spans="2:11" ht="7" customHeight="1" x14ac:dyDescent="0.35"/>
    <row r="10" spans="2:11" ht="46.5" customHeight="1" x14ac:dyDescent="0.35">
      <c r="B10" s="29" t="s">
        <v>228</v>
      </c>
      <c r="D10" s="29" t="s">
        <v>229</v>
      </c>
      <c r="G10" s="29" t="s">
        <v>225</v>
      </c>
      <c r="I10" s="29" t="s">
        <v>232</v>
      </c>
    </row>
    <row r="11" spans="2:11" ht="36.5" customHeight="1" x14ac:dyDescent="0.35">
      <c r="B11" s="30">
        <f>GETPIVOTDATA("Total distance (km)",'Avg speed by year'!$E$29)</f>
        <v>3657.1</v>
      </c>
      <c r="D11" s="30">
        <f>GETPIVOTDATA("Number of stages",'Avg speed by year'!$H$29)</f>
        <v>20</v>
      </c>
      <c r="G11" s="30">
        <f>GETPIVOTDATA("Days",'Avg speed by year'!$N$29)</f>
        <v>22</v>
      </c>
      <c r="I11" s="32">
        <f>GETPIVOTDATA("Drop outs in %",'Avg speed by year'!$K$29)</f>
        <v>0.21022727272727273</v>
      </c>
    </row>
    <row r="12" spans="2:11" ht="33.5" customHeight="1" x14ac:dyDescent="0.35">
      <c r="C12" s="31"/>
      <c r="G12" s="31"/>
      <c r="K12" s="31"/>
    </row>
    <row r="13" spans="2:11" ht="33.5" customHeight="1" x14ac:dyDescent="0.35">
      <c r="C13" s="31"/>
      <c r="G13" s="31"/>
      <c r="K13" s="31"/>
    </row>
    <row r="14" spans="2:11" ht="33.5" customHeight="1" x14ac:dyDescent="0.35">
      <c r="C14" s="31"/>
      <c r="G14" s="31"/>
      <c r="K14" s="31"/>
    </row>
    <row r="15" spans="2:11" ht="33.5" customHeight="1" x14ac:dyDescent="0.35">
      <c r="C15" s="31"/>
      <c r="G15" s="31"/>
      <c r="K15" s="31"/>
    </row>
    <row r="17" spans="1:4" ht="36.5" customHeight="1" x14ac:dyDescent="0.45">
      <c r="A17" s="23" t="s">
        <v>223</v>
      </c>
      <c r="B17" s="23" t="s">
        <v>6</v>
      </c>
      <c r="C17" s="23" t="s">
        <v>0</v>
      </c>
      <c r="D17" s="24" t="s">
        <v>224</v>
      </c>
    </row>
    <row r="18" spans="1:4" x14ac:dyDescent="0.35">
      <c r="A18">
        <v>1</v>
      </c>
      <c r="B18" t="str">
        <f>VLOOKUP($A18,rank!A1:D97,2,FALSE)</f>
        <v>Firmin Lambot</v>
      </c>
      <c r="C18">
        <f>VLOOKUP($A18,rank!A1:D97,3,FALSE)</f>
        <v>1919</v>
      </c>
      <c r="D18">
        <f>VLOOKUP($A18,rank!A1:D97,4,FALSE)</f>
        <v>24.06</v>
      </c>
    </row>
    <row r="19" spans="1:4" x14ac:dyDescent="0.35">
      <c r="A19">
        <v>2</v>
      </c>
      <c r="B19" t="str">
        <f>VLOOKUP($A19,rank!A2:D98,2,FALSE)</f>
        <v xml:space="preserve">Philippe Thys </v>
      </c>
      <c r="C19">
        <f>VLOOKUP($A19,rank!A2:D98,3,FALSE)</f>
        <v>1920</v>
      </c>
      <c r="D19">
        <f>VLOOKUP($A19,rank!A2:D98,4,FALSE)</f>
        <v>24.07</v>
      </c>
    </row>
    <row r="20" spans="1:4" x14ac:dyDescent="0.35">
      <c r="A20">
        <v>3</v>
      </c>
      <c r="B20" t="str">
        <f>VLOOKUP($A20,rank!A3:D99,2,FALSE)</f>
        <v xml:space="preserve">Firmin Lambot </v>
      </c>
      <c r="C20">
        <f>VLOOKUP($A20,rank!A3:D99,3,FALSE)</f>
        <v>1922</v>
      </c>
      <c r="D20">
        <f>VLOOKUP($A20,rank!A3:D99,4,FALSE)</f>
        <v>24.2</v>
      </c>
    </row>
    <row r="21" spans="1:4" x14ac:dyDescent="0.35">
      <c r="A21">
        <v>4</v>
      </c>
      <c r="B21" t="str">
        <f>VLOOKUP($A21,rank!A4:D100,2,FALSE)</f>
        <v>Henri Pélissier</v>
      </c>
      <c r="C21">
        <f>VLOOKUP($A21,rank!A4:D100,3,FALSE)</f>
        <v>1923</v>
      </c>
      <c r="D21">
        <f>VLOOKUP($A21,rank!A4:D100,4,FALSE)</f>
        <v>24.23</v>
      </c>
    </row>
    <row r="22" spans="1:4" x14ac:dyDescent="0.35">
      <c r="A22">
        <v>5</v>
      </c>
      <c r="B22" t="str">
        <f>VLOOKUP($A22,rank!A5:D101,2,FALSE)</f>
        <v>Ottavio Bottecchia</v>
      </c>
      <c r="C22">
        <f>VLOOKUP($A22,rank!A5:D101,3,FALSE)</f>
        <v>1924</v>
      </c>
      <c r="D22">
        <f>VLOOKUP($A22,rank!A5:D101,4,FALSE)</f>
        <v>24.25</v>
      </c>
    </row>
    <row r="23" spans="1:4" x14ac:dyDescent="0.35">
      <c r="A23">
        <v>6</v>
      </c>
      <c r="B23" t="str">
        <f>VLOOKUP($A23,rank!A6:D102,2,FALSE)</f>
        <v>Lucien Buysse</v>
      </c>
      <c r="C23">
        <f>VLOOKUP($A23,rank!A6:D102,3,FALSE)</f>
        <v>1926</v>
      </c>
      <c r="D23">
        <f>VLOOKUP($A23,rank!A6:D102,4,FALSE)</f>
        <v>24.28</v>
      </c>
    </row>
    <row r="24" spans="1:4" x14ac:dyDescent="0.35">
      <c r="A24">
        <v>7</v>
      </c>
      <c r="B24" t="str">
        <f>VLOOKUP($A24,rank!A7:D103,2,FALSE)</f>
        <v>René Pottier</v>
      </c>
      <c r="C24">
        <f>VLOOKUP($A24,rank!A7:D103,3,FALSE)</f>
        <v>1906</v>
      </c>
      <c r="D24">
        <f>VLOOKUP($A24,rank!A7:D103,4,FALSE)</f>
        <v>24.46</v>
      </c>
    </row>
    <row r="25" spans="1:4" x14ac:dyDescent="0.35">
      <c r="A25">
        <v>8</v>
      </c>
      <c r="B25" t="str">
        <f>VLOOKUP($A25,rank!A8:D104,2,FALSE)</f>
        <v>Léon Scieur</v>
      </c>
      <c r="C25">
        <f>VLOOKUP($A25,rank!A8:D104,3,FALSE)</f>
        <v>1921</v>
      </c>
      <c r="D25">
        <f>VLOOKUP($A25,rank!A8:D104,4,FALSE)</f>
        <v>24.72</v>
      </c>
    </row>
    <row r="26" spans="1:4" x14ac:dyDescent="0.35">
      <c r="A26">
        <v>9</v>
      </c>
      <c r="B26" t="str">
        <f>VLOOKUP($A26,rank!A9:D105,2,FALSE)</f>
        <v xml:space="preserve">Ottavio Bottecchia </v>
      </c>
      <c r="C26">
        <f>VLOOKUP($A26,rank!A9:D105,3,FALSE)</f>
        <v>1925</v>
      </c>
      <c r="D26">
        <f>VLOOKUP($A26,rank!A9:D105,4,FALSE)</f>
        <v>24.82</v>
      </c>
    </row>
    <row r="27" spans="1:4" x14ac:dyDescent="0.35">
      <c r="A27">
        <v>12</v>
      </c>
      <c r="B27" t="str">
        <f>VLOOKUP($A27,rank!A10:D106,2,FALSE)</f>
        <v>Philippe Thys</v>
      </c>
      <c r="C27">
        <f>VLOOKUP($A27,rank!A10:D106,3,FALSE)</f>
        <v>1913</v>
      </c>
      <c r="D27">
        <f>VLOOKUP($A27,rank!A10:D106,4,FALSE)</f>
        <v>26.72</v>
      </c>
    </row>
    <row r="28" spans="1:4" x14ac:dyDescent="0.35">
      <c r="A28">
        <v>34</v>
      </c>
      <c r="B28" t="str">
        <f>VLOOKUP($A28,rank!A11:D107,2,FALSE)</f>
        <v xml:space="preserve">Sylvère Maes </v>
      </c>
      <c r="C28">
        <f>VLOOKUP($A28,rank!A11:D107,3,FALSE)</f>
        <v>1939</v>
      </c>
      <c r="D28">
        <f>VLOOKUP($A28,rank!A11:D107,4,FALSE)</f>
        <v>31.99</v>
      </c>
    </row>
    <row r="29" spans="1:4" x14ac:dyDescent="0.35">
      <c r="A29">
        <v>56</v>
      </c>
      <c r="B29" t="str">
        <f>VLOOKUP($A29,rank!A12:D108,2,FALSE)</f>
        <v xml:space="preserve">Eddy Merckx </v>
      </c>
      <c r="C29">
        <f>VLOOKUP($A29,rank!A12:D108,3,FALSE)</f>
        <v>1970</v>
      </c>
      <c r="D29">
        <f>VLOOKUP($A29,rank!A12:D108,4,FALSE)</f>
        <v>35.590000000000003</v>
      </c>
    </row>
    <row r="30" spans="1:4" x14ac:dyDescent="0.35">
      <c r="A30">
        <v>15</v>
      </c>
      <c r="B30" t="str">
        <f>VLOOKUP($A30,rank!A13:D109,2,FALSE)</f>
        <v>Nicolas Frantz</v>
      </c>
      <c r="C30">
        <f>VLOOKUP($A30,rank!A13:D109,3,FALSE)</f>
        <v>1927</v>
      </c>
      <c r="D30">
        <f>VLOOKUP($A30,rank!A13:D109,4,FALSE)</f>
        <v>27.22</v>
      </c>
    </row>
    <row r="31" spans="1:4" x14ac:dyDescent="0.35">
      <c r="A31">
        <v>49</v>
      </c>
      <c r="B31" t="str">
        <f>VLOOKUP($A31,rank!A14:D110,2,FALSE)</f>
        <v>Joop Zoetemelk</v>
      </c>
      <c r="C31">
        <f>VLOOKUP($A31,rank!A14:D110,3,FALSE)</f>
        <v>1980</v>
      </c>
      <c r="D31">
        <f>VLOOKUP($A31,rank!A14:D110,4,FALSE)</f>
        <v>35.14</v>
      </c>
    </row>
    <row r="32" spans="1:4" x14ac:dyDescent="0.35">
      <c r="A32">
        <v>85</v>
      </c>
      <c r="B32" t="str">
        <f>VLOOKUP($A32,rank!A15:D111,2,FALSE)</f>
        <v xml:space="preserve">Miguel Indurain </v>
      </c>
      <c r="C32">
        <f>VLOOKUP($A32,rank!A15:D111,3,FALSE)</f>
        <v>1992</v>
      </c>
      <c r="D32">
        <f>VLOOKUP($A32,rank!A15:D111,4,FALSE)</f>
        <v>39.5</v>
      </c>
    </row>
    <row r="33" spans="1:4" x14ac:dyDescent="0.35">
      <c r="A33">
        <v>79</v>
      </c>
      <c r="B33" t="str">
        <f>VLOOKUP($A33,rank!A16:D112,2,FALSE)</f>
        <v>Pedro Delgado</v>
      </c>
      <c r="C33">
        <f>VLOOKUP($A33,rank!A16:D112,3,FALSE)</f>
        <v>1988</v>
      </c>
      <c r="D33">
        <f>VLOOKUP($A33,rank!A16:D112,4,FALSE)</f>
        <v>38.909999999999997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0E2285-B1F4-434D-8BC9-CA9706F2DFBA}">
          <x14:formula1>
            <xm:f>rank!$A$2:$A$97</xm:f>
          </x14:formula1>
          <xm:sqref>A18:A33</xm:sqref>
        </x14:dataValidation>
      </x14:dataValidation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H W P V W B P 6 o O j A A A A 9 g A A A B I A H A B D b 2 5 m a W c v U G F j a 2 F n Z S 5 4 b W w g o h g A K K A U A A A A A A A A A A A A A A A A A A A A A A A A A A A A h Y + x D o I w F E V / h X S n L W V R 8 i i D K x g T E + P a l I q N 8 D B Q L P / m 4 C f 5 C 2 I U d X O 8 5 5 7 h 3 v v 1 B t n Y 1 M H F d L 1 t M S U R 5 S Q w q N v S Y p W S w R 3 C B c k k b J Q + q c o E k 4 x 9 M v Z l S o 7 O n R P G v P f U x 7 T t K i Y 4 j 9 i + y L f 6 a B p F P r L 9 L 4 c W e 6 d Q G y J h 9 x o j B Y 3 4 k s Z c U A 5 s h l B Y / A p i 2 v t s f y C s h t o N n Z F Y h + s c 2 B y B v T / I B 1 B L A w Q U A A I A C A C g d Y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W P V S i K R 7 g O A A A A E Q A A A B M A H A B G b 3 J t d W x h c y 9 T Z W N 0 a W 9 u M S 5 t I K I Y A C i g F A A A A A A A A A A A A A A A A A A A A A A A A A A A A C t O T S 7 J z M 9 T C I b Q h t Y A U E s B A i 0 A F A A C A A g A o H W P V W B P 6 o O j A A A A 9 g A A A B I A A A A A A A A A A A A A A A A A A A A A A E N v b m Z p Z y 9 Q Y W N r Y W d l L n h t b F B L A Q I t A B Q A A g A I A K B 1 j 1 U P y u m r p A A A A O k A A A A T A A A A A A A A A A A A A A A A A O 8 A A A B b Q 2 9 u d G V u d F 9 U e X B l c 1 0 u e G 1 s U E s B A i 0 A F A A C A A g A o H W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S Q e k Z a N r B O r G T j e H V x X 7 o A A A A A A g A A A A A A A 2 Y A A M A A A A A Q A A A A t E w e v R w Y N 4 x V S l g i X M f C H A A A A A A E g A A A o A A A A B A A A A C z F b y N J 2 O g H 0 V C W U Z c V H V k U A A A A B P 9 j p u M x O H 4 U a 7 X I k o H T 8 4 q C h v d 4 W X g z a z m v j t J v N J / 7 S C q Y g U 9 c 4 q D a q K 5 6 y 8 D 3 J Z V h K U r W i C G e 0 T X d n 3 6 O 6 9 c g W 3 S V L j K Y 8 t 7 b U L F A h y 7 F A A A A M j J C q m R d 6 2 3 x f S P i U P E d n Y c t 3 6 r < / D a t a M a s h u p > 
</file>

<file path=customXml/itemProps1.xml><?xml version="1.0" encoding="utf-8"?>
<ds:datastoreItem xmlns:ds="http://schemas.openxmlformats.org/officeDocument/2006/customXml" ds:itemID="{CEBDAEEE-177F-47D9-891E-C3EE26D8A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Original_data</vt:lpstr>
      <vt:lpstr>Working_data</vt:lpstr>
      <vt:lpstr>Avg speed by year</vt:lpstr>
      <vt:lpstr>Countries by winners</vt:lpstr>
      <vt:lpstr>rank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 Murray</dc:creator>
  <cp:keywords/>
  <dc:description/>
  <cp:lastModifiedBy>daniela negoita</cp:lastModifiedBy>
  <cp:revision/>
  <dcterms:created xsi:type="dcterms:W3CDTF">2017-07-06T09:38:25Z</dcterms:created>
  <dcterms:modified xsi:type="dcterms:W3CDTF">2023-01-07T17:23:36Z</dcterms:modified>
  <cp:category/>
  <cp:contentStatus/>
</cp:coreProperties>
</file>